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  <Override PartName="/xl/commentsmeta0" ContentType="application/binary"/>
  <Override PartName="/xl/commentsmeta1" ContentType="application/binary"/>
  <Override PartName="/xl/commentsmeta2" ContentType="application/binary"/>
  <Override PartName="/xl/commentsmeta3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24"/>
  <workbookPr/>
  <mc:AlternateContent xmlns:mc="http://schemas.openxmlformats.org/markup-compatibility/2006">
    <mc:Choice Requires="x15">
      <x15ac:absPath xmlns:x15ac="http://schemas.microsoft.com/office/spreadsheetml/2010/11/ac" url="/Users/gabriel/Documents/GitHub/Repos/Espacios-Abiertos/eitc-tableau/input/"/>
    </mc:Choice>
  </mc:AlternateContent>
  <xr:revisionPtr revIDLastSave="0" documentId="13_ncr:1_{5902CEB0-A1EF-2A44-95F6-C45975247618}" xr6:coauthVersionLast="47" xr6:coauthVersionMax="47" xr10:uidLastSave="{00000000-0000-0000-0000-000000000000}"/>
  <bookViews>
    <workbookView xWindow="0" yWindow="760" windowWidth="30240" windowHeight="18880" activeTab="7" xr2:uid="{00000000-000D-0000-FFFF-FFFF00000000}"/>
  </bookViews>
  <sheets>
    <sheet name="EITC_ref" sheetId="1" r:id="rId1"/>
    <sheet name="pobreza_ref" sheetId="2" r:id="rId2"/>
    <sheet name="pobreza_per_year_ref" sheetId="3" r:id="rId3"/>
    <sheet name="WORKCAT_ref" sheetId="4" r:id="rId4"/>
    <sheet name="municipios_mapbox" sheetId="5" r:id="rId5"/>
    <sheet name="FIXED_municipios_CTC_2022" sheetId="6" r:id="rId6"/>
    <sheet name="SOURCE_FIXED_municipios_CTC_202" sheetId="7" r:id="rId7"/>
    <sheet name="municipios_CTC_2022" sheetId="8" r:id="rId8"/>
    <sheet name="municipios_CTC_2022_sandbox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13" roundtripDataSignature="AMtx7mgPljAQPwA0JoNflNVfKQevus7t4g=="/>
    </ext>
  </extLst>
</workbook>
</file>

<file path=xl/calcChain.xml><?xml version="1.0" encoding="utf-8"?>
<calcChain xmlns="http://schemas.openxmlformats.org/spreadsheetml/2006/main">
  <c r="S79" i="9" l="1"/>
  <c r="R79" i="9"/>
  <c r="F79" i="9"/>
  <c r="E79" i="9"/>
  <c r="G79" i="9" s="1"/>
  <c r="C79" i="9"/>
  <c r="B79" i="9"/>
  <c r="J79" i="9" s="1"/>
  <c r="S78" i="9"/>
  <c r="R78" i="9"/>
  <c r="C78" i="9"/>
  <c r="F78" i="9" s="1"/>
  <c r="B78" i="9"/>
  <c r="S77" i="9"/>
  <c r="R77" i="9"/>
  <c r="B77" i="9"/>
  <c r="E77" i="9" s="1"/>
  <c r="S76" i="9"/>
  <c r="R76" i="9"/>
  <c r="E76" i="9"/>
  <c r="B76" i="9"/>
  <c r="C76" i="9" s="1"/>
  <c r="S75" i="9"/>
  <c r="R75" i="9"/>
  <c r="B75" i="9"/>
  <c r="E75" i="9" s="1"/>
  <c r="S74" i="9"/>
  <c r="R74" i="9"/>
  <c r="F74" i="9"/>
  <c r="E74" i="9"/>
  <c r="G74" i="9" s="1"/>
  <c r="C74" i="9"/>
  <c r="B74" i="9"/>
  <c r="J74" i="9" s="1"/>
  <c r="S73" i="9"/>
  <c r="R73" i="9"/>
  <c r="B73" i="9"/>
  <c r="S72" i="9"/>
  <c r="R72" i="9"/>
  <c r="B72" i="9"/>
  <c r="E72" i="9" s="1"/>
  <c r="S71" i="9"/>
  <c r="R71" i="9"/>
  <c r="E71" i="9"/>
  <c r="B71" i="9"/>
  <c r="C71" i="9" s="1"/>
  <c r="S70" i="9"/>
  <c r="R70" i="9"/>
  <c r="B70" i="9"/>
  <c r="E70" i="9" s="1"/>
  <c r="S69" i="9"/>
  <c r="R69" i="9"/>
  <c r="F69" i="9"/>
  <c r="E69" i="9"/>
  <c r="G69" i="9" s="1"/>
  <c r="C69" i="9"/>
  <c r="B69" i="9"/>
  <c r="J69" i="9" s="1"/>
  <c r="S68" i="9"/>
  <c r="R68" i="9"/>
  <c r="C68" i="9"/>
  <c r="F68" i="9" s="1"/>
  <c r="B68" i="9"/>
  <c r="S67" i="9"/>
  <c r="R67" i="9"/>
  <c r="B67" i="9"/>
  <c r="E67" i="9" s="1"/>
  <c r="S66" i="9"/>
  <c r="R66" i="9"/>
  <c r="E66" i="9"/>
  <c r="B66" i="9"/>
  <c r="C66" i="9" s="1"/>
  <c r="S65" i="9"/>
  <c r="R65" i="9"/>
  <c r="B65" i="9"/>
  <c r="E65" i="9" s="1"/>
  <c r="S64" i="9"/>
  <c r="R64" i="9"/>
  <c r="F64" i="9"/>
  <c r="E64" i="9"/>
  <c r="C64" i="9"/>
  <c r="B64" i="9"/>
  <c r="J64" i="9" s="1"/>
  <c r="S63" i="9"/>
  <c r="R63" i="9"/>
  <c r="C63" i="9"/>
  <c r="F63" i="9" s="1"/>
  <c r="B63" i="9"/>
  <c r="S62" i="9"/>
  <c r="R62" i="9"/>
  <c r="B62" i="9"/>
  <c r="E62" i="9" s="1"/>
  <c r="S61" i="9"/>
  <c r="R61" i="9"/>
  <c r="E61" i="9"/>
  <c r="B61" i="9"/>
  <c r="C61" i="9" s="1"/>
  <c r="S60" i="9"/>
  <c r="R60" i="9"/>
  <c r="B60" i="9"/>
  <c r="E60" i="9" s="1"/>
  <c r="S59" i="9"/>
  <c r="R59" i="9"/>
  <c r="F59" i="9"/>
  <c r="E59" i="9"/>
  <c r="G59" i="9" s="1"/>
  <c r="C59" i="9"/>
  <c r="B59" i="9"/>
  <c r="J59" i="9" s="1"/>
  <c r="S58" i="9"/>
  <c r="R58" i="9"/>
  <c r="B58" i="9"/>
  <c r="S57" i="9"/>
  <c r="R57" i="9"/>
  <c r="B57" i="9"/>
  <c r="E57" i="9" s="1"/>
  <c r="S56" i="9"/>
  <c r="R56" i="9"/>
  <c r="E56" i="9"/>
  <c r="G56" i="9" s="1"/>
  <c r="B56" i="9"/>
  <c r="C56" i="9" s="1"/>
  <c r="F56" i="9" s="1"/>
  <c r="S55" i="9"/>
  <c r="R55" i="9"/>
  <c r="B55" i="9"/>
  <c r="E55" i="9" s="1"/>
  <c r="S54" i="9"/>
  <c r="R54" i="9"/>
  <c r="F54" i="9"/>
  <c r="E54" i="9"/>
  <c r="C54" i="9"/>
  <c r="B54" i="9"/>
  <c r="J54" i="9" s="1"/>
  <c r="S53" i="9"/>
  <c r="R53" i="9"/>
  <c r="C53" i="9"/>
  <c r="F53" i="9" s="1"/>
  <c r="B53" i="9"/>
  <c r="S52" i="9"/>
  <c r="R52" i="9"/>
  <c r="B52" i="9"/>
  <c r="S51" i="9"/>
  <c r="R51" i="9"/>
  <c r="E51" i="9"/>
  <c r="B51" i="9"/>
  <c r="C51" i="9" s="1"/>
  <c r="F51" i="9" s="1"/>
  <c r="S50" i="9"/>
  <c r="R50" i="9"/>
  <c r="B50" i="9"/>
  <c r="S49" i="9"/>
  <c r="R49" i="9"/>
  <c r="F49" i="9"/>
  <c r="E49" i="9"/>
  <c r="G49" i="9" s="1"/>
  <c r="C49" i="9"/>
  <c r="B49" i="9"/>
  <c r="J49" i="9" s="1"/>
  <c r="S48" i="9"/>
  <c r="R48" i="9"/>
  <c r="E48" i="9"/>
  <c r="C48" i="9"/>
  <c r="F48" i="9" s="1"/>
  <c r="B48" i="9"/>
  <c r="S47" i="9"/>
  <c r="R47" i="9"/>
  <c r="B47" i="9"/>
  <c r="S46" i="9"/>
  <c r="R46" i="9"/>
  <c r="E46" i="9"/>
  <c r="B46" i="9"/>
  <c r="C46" i="9" s="1"/>
  <c r="F46" i="9" s="1"/>
  <c r="S45" i="9"/>
  <c r="R45" i="9"/>
  <c r="B45" i="9"/>
  <c r="S44" i="9"/>
  <c r="R44" i="9"/>
  <c r="F44" i="9"/>
  <c r="G44" i="9" s="1"/>
  <c r="E44" i="9"/>
  <c r="C44" i="9"/>
  <c r="B44" i="9"/>
  <c r="J44" i="9" s="1"/>
  <c r="S43" i="9"/>
  <c r="R43" i="9"/>
  <c r="E43" i="9"/>
  <c r="B43" i="9"/>
  <c r="S42" i="9"/>
  <c r="R42" i="9"/>
  <c r="B42" i="9"/>
  <c r="S41" i="9"/>
  <c r="R41" i="9"/>
  <c r="E41" i="9"/>
  <c r="G41" i="9" s="1"/>
  <c r="B41" i="9"/>
  <c r="C41" i="9" s="1"/>
  <c r="F41" i="9" s="1"/>
  <c r="S40" i="9"/>
  <c r="R40" i="9"/>
  <c r="B40" i="9"/>
  <c r="S39" i="9"/>
  <c r="R39" i="9"/>
  <c r="E39" i="9"/>
  <c r="C39" i="9"/>
  <c r="F39" i="9" s="1"/>
  <c r="G39" i="9" s="1"/>
  <c r="B39" i="9"/>
  <c r="J39" i="9" s="1"/>
  <c r="S38" i="9"/>
  <c r="R38" i="9"/>
  <c r="E38" i="9"/>
  <c r="G38" i="9" s="1"/>
  <c r="C38" i="9"/>
  <c r="F38" i="9" s="1"/>
  <c r="B38" i="9"/>
  <c r="S37" i="9"/>
  <c r="R37" i="9"/>
  <c r="B37" i="9"/>
  <c r="S36" i="9"/>
  <c r="R36" i="9"/>
  <c r="E36" i="9"/>
  <c r="G36" i="9" s="1"/>
  <c r="B36" i="9"/>
  <c r="C36" i="9" s="1"/>
  <c r="F36" i="9" s="1"/>
  <c r="S35" i="9"/>
  <c r="R35" i="9"/>
  <c r="B35" i="9"/>
  <c r="S34" i="9"/>
  <c r="R34" i="9"/>
  <c r="E34" i="9"/>
  <c r="C34" i="9"/>
  <c r="F34" i="9" s="1"/>
  <c r="G34" i="9" s="1"/>
  <c r="B34" i="9"/>
  <c r="S33" i="9"/>
  <c r="R33" i="9"/>
  <c r="E33" i="9"/>
  <c r="G33" i="9" s="1"/>
  <c r="C33" i="9"/>
  <c r="F33" i="9" s="1"/>
  <c r="B33" i="9"/>
  <c r="S32" i="9"/>
  <c r="R32" i="9"/>
  <c r="B32" i="9"/>
  <c r="S31" i="9"/>
  <c r="R31" i="9"/>
  <c r="J31" i="9"/>
  <c r="E31" i="9"/>
  <c r="G31" i="9" s="1"/>
  <c r="B31" i="9"/>
  <c r="C31" i="9" s="1"/>
  <c r="F31" i="9" s="1"/>
  <c r="S30" i="9"/>
  <c r="R30" i="9"/>
  <c r="B30" i="9"/>
  <c r="S29" i="9"/>
  <c r="R29" i="9"/>
  <c r="E29" i="9"/>
  <c r="C29" i="9"/>
  <c r="F29" i="9" s="1"/>
  <c r="G29" i="9" s="1"/>
  <c r="B29" i="9"/>
  <c r="S28" i="9"/>
  <c r="R28" i="9"/>
  <c r="B28" i="9"/>
  <c r="S27" i="9"/>
  <c r="R27" i="9"/>
  <c r="B27" i="9"/>
  <c r="S26" i="9"/>
  <c r="R26" i="9"/>
  <c r="J26" i="9"/>
  <c r="E26" i="9"/>
  <c r="B26" i="9"/>
  <c r="C26" i="9" s="1"/>
  <c r="F26" i="9" s="1"/>
  <c r="S25" i="9"/>
  <c r="R25" i="9"/>
  <c r="B25" i="9"/>
  <c r="S24" i="9"/>
  <c r="R24" i="9"/>
  <c r="E24" i="9"/>
  <c r="C24" i="9"/>
  <c r="F24" i="9" s="1"/>
  <c r="B24" i="9"/>
  <c r="S23" i="9"/>
  <c r="R23" i="9"/>
  <c r="B23" i="9"/>
  <c r="S22" i="9"/>
  <c r="R22" i="9"/>
  <c r="B22" i="9"/>
  <c r="S21" i="9"/>
  <c r="R21" i="9"/>
  <c r="J21" i="9"/>
  <c r="E21" i="9"/>
  <c r="G21" i="9" s="1"/>
  <c r="B21" i="9"/>
  <c r="C21" i="9" s="1"/>
  <c r="F21" i="9" s="1"/>
  <c r="S20" i="9"/>
  <c r="R20" i="9"/>
  <c r="B20" i="9"/>
  <c r="S19" i="9"/>
  <c r="R19" i="9"/>
  <c r="E19" i="9"/>
  <c r="C19" i="9"/>
  <c r="F19" i="9" s="1"/>
  <c r="B19" i="9"/>
  <c r="S18" i="9"/>
  <c r="R18" i="9"/>
  <c r="B18" i="9"/>
  <c r="E18" i="9" s="1"/>
  <c r="S17" i="9"/>
  <c r="R17" i="9"/>
  <c r="B17" i="9"/>
  <c r="S16" i="9"/>
  <c r="R16" i="9"/>
  <c r="J16" i="9"/>
  <c r="E16" i="9"/>
  <c r="G16" i="9" s="1"/>
  <c r="B16" i="9"/>
  <c r="C16" i="9" s="1"/>
  <c r="F16" i="9" s="1"/>
  <c r="S15" i="9"/>
  <c r="R15" i="9"/>
  <c r="B15" i="9"/>
  <c r="S14" i="9"/>
  <c r="R14" i="9"/>
  <c r="E14" i="9"/>
  <c r="G14" i="9" s="1"/>
  <c r="C14" i="9"/>
  <c r="F14" i="9" s="1"/>
  <c r="B14" i="9"/>
  <c r="S13" i="9"/>
  <c r="R13" i="9"/>
  <c r="B13" i="9"/>
  <c r="E13" i="9" s="1"/>
  <c r="S12" i="9"/>
  <c r="R12" i="9"/>
  <c r="B12" i="9"/>
  <c r="S11" i="9"/>
  <c r="R11" i="9"/>
  <c r="E11" i="9"/>
  <c r="B11" i="9"/>
  <c r="C11" i="9" s="1"/>
  <c r="F11" i="9" s="1"/>
  <c r="S10" i="9"/>
  <c r="R10" i="9"/>
  <c r="B10" i="9"/>
  <c r="S9" i="9"/>
  <c r="R9" i="9"/>
  <c r="F9" i="9"/>
  <c r="E9" i="9"/>
  <c r="G9" i="9" s="1"/>
  <c r="C9" i="9"/>
  <c r="B9" i="9"/>
  <c r="S8" i="9"/>
  <c r="R8" i="9"/>
  <c r="B8" i="9"/>
  <c r="S7" i="9"/>
  <c r="R7" i="9"/>
  <c r="B7" i="9"/>
  <c r="S6" i="9"/>
  <c r="R6" i="9"/>
  <c r="E6" i="9"/>
  <c r="B6" i="9"/>
  <c r="C6" i="9" s="1"/>
  <c r="F6" i="9" s="1"/>
  <c r="S5" i="9"/>
  <c r="R5" i="9"/>
  <c r="B5" i="9"/>
  <c r="S4" i="9"/>
  <c r="R4" i="9"/>
  <c r="E4" i="9"/>
  <c r="G4" i="9" s="1"/>
  <c r="C4" i="9"/>
  <c r="F4" i="9" s="1"/>
  <c r="B4" i="9"/>
  <c r="J4" i="9" s="1"/>
  <c r="S3" i="9"/>
  <c r="R3" i="9"/>
  <c r="B3" i="9"/>
  <c r="S2" i="9"/>
  <c r="R2" i="9"/>
  <c r="B2" i="9"/>
  <c r="J157" i="8"/>
  <c r="I157" i="8"/>
  <c r="H157" i="8"/>
  <c r="G157" i="8"/>
  <c r="D157" i="8"/>
  <c r="J156" i="8"/>
  <c r="I156" i="8"/>
  <c r="H156" i="8"/>
  <c r="G156" i="8"/>
  <c r="D156" i="8"/>
  <c r="J155" i="8"/>
  <c r="I155" i="8"/>
  <c r="H155" i="8"/>
  <c r="G155" i="8"/>
  <c r="D155" i="8"/>
  <c r="J154" i="8"/>
  <c r="I154" i="8"/>
  <c r="H154" i="8"/>
  <c r="G154" i="8"/>
  <c r="D154" i="8"/>
  <c r="J153" i="8"/>
  <c r="I153" i="8"/>
  <c r="H153" i="8"/>
  <c r="G153" i="8"/>
  <c r="D153" i="8"/>
  <c r="J152" i="8"/>
  <c r="I152" i="8"/>
  <c r="H152" i="8"/>
  <c r="G152" i="8"/>
  <c r="D152" i="8"/>
  <c r="J151" i="8"/>
  <c r="I151" i="8"/>
  <c r="H151" i="8"/>
  <c r="G151" i="8"/>
  <c r="D151" i="8"/>
  <c r="J150" i="8"/>
  <c r="I150" i="8"/>
  <c r="H150" i="8"/>
  <c r="G150" i="8"/>
  <c r="D150" i="8"/>
  <c r="J149" i="8"/>
  <c r="I149" i="8"/>
  <c r="H149" i="8"/>
  <c r="G149" i="8"/>
  <c r="D149" i="8"/>
  <c r="J148" i="8"/>
  <c r="I148" i="8"/>
  <c r="H148" i="8"/>
  <c r="G148" i="8"/>
  <c r="D148" i="8"/>
  <c r="J147" i="8"/>
  <c r="I147" i="8"/>
  <c r="H147" i="8"/>
  <c r="G147" i="8"/>
  <c r="D147" i="8"/>
  <c r="J146" i="8"/>
  <c r="I146" i="8"/>
  <c r="H146" i="8"/>
  <c r="G146" i="8"/>
  <c r="D146" i="8"/>
  <c r="J145" i="8"/>
  <c r="I145" i="8"/>
  <c r="H145" i="8"/>
  <c r="G145" i="8"/>
  <c r="D145" i="8"/>
  <c r="J144" i="8"/>
  <c r="I144" i="8"/>
  <c r="H144" i="8"/>
  <c r="G144" i="8"/>
  <c r="D144" i="8"/>
  <c r="J143" i="8"/>
  <c r="I143" i="8"/>
  <c r="H143" i="8"/>
  <c r="G143" i="8"/>
  <c r="D143" i="8"/>
  <c r="J142" i="8"/>
  <c r="I142" i="8"/>
  <c r="H142" i="8"/>
  <c r="G142" i="8"/>
  <c r="D142" i="8"/>
  <c r="J141" i="8"/>
  <c r="I141" i="8"/>
  <c r="H141" i="8"/>
  <c r="G141" i="8"/>
  <c r="D141" i="8"/>
  <c r="J140" i="8"/>
  <c r="I140" i="8"/>
  <c r="H140" i="8"/>
  <c r="G140" i="8"/>
  <c r="D140" i="8"/>
  <c r="J139" i="8"/>
  <c r="I139" i="8"/>
  <c r="H139" i="8"/>
  <c r="G139" i="8"/>
  <c r="D139" i="8"/>
  <c r="J138" i="8"/>
  <c r="I138" i="8"/>
  <c r="H138" i="8"/>
  <c r="G138" i="8"/>
  <c r="D138" i="8"/>
  <c r="J137" i="8"/>
  <c r="I137" i="8"/>
  <c r="H137" i="8"/>
  <c r="G137" i="8"/>
  <c r="D137" i="8"/>
  <c r="J136" i="8"/>
  <c r="I136" i="8"/>
  <c r="H136" i="8"/>
  <c r="G136" i="8"/>
  <c r="D136" i="8"/>
  <c r="J135" i="8"/>
  <c r="I135" i="8"/>
  <c r="H135" i="8"/>
  <c r="G135" i="8"/>
  <c r="D135" i="8"/>
  <c r="J134" i="8"/>
  <c r="I134" i="8"/>
  <c r="H134" i="8"/>
  <c r="G134" i="8"/>
  <c r="D134" i="8"/>
  <c r="J133" i="8"/>
  <c r="I133" i="8"/>
  <c r="H133" i="8"/>
  <c r="G133" i="8"/>
  <c r="D133" i="8"/>
  <c r="J132" i="8"/>
  <c r="I132" i="8"/>
  <c r="H132" i="8"/>
  <c r="G132" i="8"/>
  <c r="D132" i="8"/>
  <c r="J131" i="8"/>
  <c r="I131" i="8"/>
  <c r="H131" i="8"/>
  <c r="G131" i="8"/>
  <c r="D131" i="8"/>
  <c r="J130" i="8"/>
  <c r="I130" i="8"/>
  <c r="H130" i="8"/>
  <c r="G130" i="8"/>
  <c r="D130" i="8"/>
  <c r="J129" i="8"/>
  <c r="I129" i="8"/>
  <c r="H129" i="8"/>
  <c r="G129" i="8"/>
  <c r="D129" i="8"/>
  <c r="J128" i="8"/>
  <c r="I128" i="8"/>
  <c r="H128" i="8"/>
  <c r="G128" i="8"/>
  <c r="D128" i="8"/>
  <c r="J127" i="8"/>
  <c r="I127" i="8"/>
  <c r="H127" i="8"/>
  <c r="G127" i="8"/>
  <c r="D127" i="8"/>
  <c r="J126" i="8"/>
  <c r="I126" i="8"/>
  <c r="H126" i="8"/>
  <c r="G126" i="8"/>
  <c r="D126" i="8"/>
  <c r="J125" i="8"/>
  <c r="I125" i="8"/>
  <c r="H125" i="8"/>
  <c r="G125" i="8"/>
  <c r="D125" i="8"/>
  <c r="J124" i="8"/>
  <c r="I124" i="8"/>
  <c r="H124" i="8"/>
  <c r="G124" i="8"/>
  <c r="D124" i="8"/>
  <c r="J123" i="8"/>
  <c r="I123" i="8"/>
  <c r="H123" i="8"/>
  <c r="G123" i="8"/>
  <c r="D123" i="8"/>
  <c r="J122" i="8"/>
  <c r="I122" i="8"/>
  <c r="H122" i="8"/>
  <c r="G122" i="8"/>
  <c r="D122" i="8"/>
  <c r="J121" i="8"/>
  <c r="I121" i="8"/>
  <c r="H121" i="8"/>
  <c r="G121" i="8"/>
  <c r="D121" i="8"/>
  <c r="J120" i="8"/>
  <c r="I120" i="8"/>
  <c r="H120" i="8"/>
  <c r="G120" i="8"/>
  <c r="D120" i="8"/>
  <c r="J119" i="8"/>
  <c r="I119" i="8"/>
  <c r="H119" i="8"/>
  <c r="G119" i="8"/>
  <c r="D119" i="8"/>
  <c r="J118" i="8"/>
  <c r="I118" i="8"/>
  <c r="H118" i="8"/>
  <c r="G118" i="8"/>
  <c r="D118" i="8"/>
  <c r="J117" i="8"/>
  <c r="I117" i="8"/>
  <c r="H117" i="8"/>
  <c r="G117" i="8"/>
  <c r="D117" i="8"/>
  <c r="J116" i="8"/>
  <c r="I116" i="8"/>
  <c r="H116" i="8"/>
  <c r="G116" i="8"/>
  <c r="D116" i="8"/>
  <c r="J115" i="8"/>
  <c r="I115" i="8"/>
  <c r="H115" i="8"/>
  <c r="G115" i="8"/>
  <c r="D115" i="8"/>
  <c r="J114" i="8"/>
  <c r="I114" i="8"/>
  <c r="H114" i="8"/>
  <c r="G114" i="8"/>
  <c r="D114" i="8"/>
  <c r="J113" i="8"/>
  <c r="I113" i="8"/>
  <c r="H113" i="8"/>
  <c r="G113" i="8"/>
  <c r="D113" i="8"/>
  <c r="J112" i="8"/>
  <c r="I112" i="8"/>
  <c r="H112" i="8"/>
  <c r="G112" i="8"/>
  <c r="D112" i="8"/>
  <c r="J111" i="8"/>
  <c r="I111" i="8"/>
  <c r="H111" i="8"/>
  <c r="G111" i="8"/>
  <c r="D111" i="8"/>
  <c r="J110" i="8"/>
  <c r="I110" i="8"/>
  <c r="H110" i="8"/>
  <c r="G110" i="8"/>
  <c r="D110" i="8"/>
  <c r="J109" i="8"/>
  <c r="I109" i="8"/>
  <c r="H109" i="8"/>
  <c r="G109" i="8"/>
  <c r="D109" i="8"/>
  <c r="J108" i="8"/>
  <c r="I108" i="8"/>
  <c r="H108" i="8"/>
  <c r="G108" i="8"/>
  <c r="D108" i="8"/>
  <c r="J107" i="8"/>
  <c r="I107" i="8"/>
  <c r="H107" i="8"/>
  <c r="G107" i="8"/>
  <c r="D107" i="8"/>
  <c r="J106" i="8"/>
  <c r="I106" i="8"/>
  <c r="H106" i="8"/>
  <c r="G106" i="8"/>
  <c r="D106" i="8"/>
  <c r="J105" i="8"/>
  <c r="I105" i="8"/>
  <c r="H105" i="8"/>
  <c r="G105" i="8"/>
  <c r="D105" i="8"/>
  <c r="J104" i="8"/>
  <c r="I104" i="8"/>
  <c r="H104" i="8"/>
  <c r="G104" i="8"/>
  <c r="D104" i="8"/>
  <c r="J103" i="8"/>
  <c r="I103" i="8"/>
  <c r="H103" i="8"/>
  <c r="G103" i="8"/>
  <c r="D103" i="8"/>
  <c r="J102" i="8"/>
  <c r="I102" i="8"/>
  <c r="H102" i="8"/>
  <c r="G102" i="8"/>
  <c r="D102" i="8"/>
  <c r="J101" i="8"/>
  <c r="I101" i="8"/>
  <c r="H101" i="8"/>
  <c r="G101" i="8"/>
  <c r="D101" i="8"/>
  <c r="J100" i="8"/>
  <c r="I100" i="8"/>
  <c r="H100" i="8"/>
  <c r="G100" i="8"/>
  <c r="D100" i="8"/>
  <c r="J99" i="8"/>
  <c r="I99" i="8"/>
  <c r="H99" i="8"/>
  <c r="G99" i="8"/>
  <c r="D99" i="8"/>
  <c r="J98" i="8"/>
  <c r="I98" i="8"/>
  <c r="H98" i="8"/>
  <c r="G98" i="8"/>
  <c r="D98" i="8"/>
  <c r="J97" i="8"/>
  <c r="I97" i="8"/>
  <c r="H97" i="8"/>
  <c r="G97" i="8"/>
  <c r="D97" i="8"/>
  <c r="J96" i="8"/>
  <c r="I96" i="8"/>
  <c r="H96" i="8"/>
  <c r="G96" i="8"/>
  <c r="D96" i="8"/>
  <c r="J95" i="8"/>
  <c r="I95" i="8"/>
  <c r="H95" i="8"/>
  <c r="G95" i="8"/>
  <c r="D95" i="8"/>
  <c r="J94" i="8"/>
  <c r="I94" i="8"/>
  <c r="H94" i="8"/>
  <c r="G94" i="8"/>
  <c r="D94" i="8"/>
  <c r="J93" i="8"/>
  <c r="I93" i="8"/>
  <c r="H93" i="8"/>
  <c r="G93" i="8"/>
  <c r="D93" i="8"/>
  <c r="J92" i="8"/>
  <c r="I92" i="8"/>
  <c r="H92" i="8"/>
  <c r="G92" i="8"/>
  <c r="D92" i="8"/>
  <c r="J91" i="8"/>
  <c r="I91" i="8"/>
  <c r="H91" i="8"/>
  <c r="G91" i="8"/>
  <c r="D91" i="8"/>
  <c r="J90" i="8"/>
  <c r="I90" i="8"/>
  <c r="H90" i="8"/>
  <c r="G90" i="8"/>
  <c r="D90" i="8"/>
  <c r="J89" i="8"/>
  <c r="I89" i="8"/>
  <c r="H89" i="8"/>
  <c r="G89" i="8"/>
  <c r="D89" i="8"/>
  <c r="J88" i="8"/>
  <c r="I88" i="8"/>
  <c r="H88" i="8"/>
  <c r="G88" i="8"/>
  <c r="D88" i="8"/>
  <c r="J87" i="8"/>
  <c r="I87" i="8"/>
  <c r="H87" i="8"/>
  <c r="G87" i="8"/>
  <c r="D87" i="8"/>
  <c r="J86" i="8"/>
  <c r="I86" i="8"/>
  <c r="H86" i="8"/>
  <c r="G86" i="8"/>
  <c r="D86" i="8"/>
  <c r="J85" i="8"/>
  <c r="I85" i="8"/>
  <c r="H85" i="8"/>
  <c r="G85" i="8"/>
  <c r="D85" i="8"/>
  <c r="J84" i="8"/>
  <c r="I84" i="8"/>
  <c r="H84" i="8"/>
  <c r="G84" i="8"/>
  <c r="D84" i="8"/>
  <c r="J83" i="8"/>
  <c r="I83" i="8"/>
  <c r="H83" i="8"/>
  <c r="G83" i="8"/>
  <c r="D83" i="8"/>
  <c r="J82" i="8"/>
  <c r="I82" i="8"/>
  <c r="H82" i="8"/>
  <c r="G82" i="8"/>
  <c r="D82" i="8"/>
  <c r="J81" i="8"/>
  <c r="I81" i="8"/>
  <c r="H81" i="8"/>
  <c r="G81" i="8"/>
  <c r="D81" i="8"/>
  <c r="J80" i="8"/>
  <c r="I80" i="8"/>
  <c r="H80" i="8"/>
  <c r="G80" i="8"/>
  <c r="D80" i="8"/>
  <c r="J79" i="8"/>
  <c r="I79" i="8"/>
  <c r="H79" i="8"/>
  <c r="G79" i="8"/>
  <c r="D79" i="8"/>
  <c r="J78" i="8"/>
  <c r="I78" i="8"/>
  <c r="H78" i="8"/>
  <c r="G78" i="8"/>
  <c r="D78" i="8"/>
  <c r="J77" i="8"/>
  <c r="I77" i="8"/>
  <c r="H77" i="8"/>
  <c r="G77" i="8"/>
  <c r="D77" i="8"/>
  <c r="J76" i="8"/>
  <c r="I76" i="8"/>
  <c r="H76" i="8"/>
  <c r="G76" i="8"/>
  <c r="D76" i="8"/>
  <c r="J75" i="8"/>
  <c r="I75" i="8"/>
  <c r="H75" i="8"/>
  <c r="G75" i="8"/>
  <c r="D75" i="8"/>
  <c r="J74" i="8"/>
  <c r="I74" i="8"/>
  <c r="H74" i="8"/>
  <c r="G74" i="8"/>
  <c r="D74" i="8"/>
  <c r="J73" i="8"/>
  <c r="I73" i="8"/>
  <c r="H73" i="8"/>
  <c r="G73" i="8"/>
  <c r="D73" i="8"/>
  <c r="J72" i="8"/>
  <c r="I72" i="8"/>
  <c r="H72" i="8"/>
  <c r="G72" i="8"/>
  <c r="D72" i="8"/>
  <c r="J71" i="8"/>
  <c r="I71" i="8"/>
  <c r="H71" i="8"/>
  <c r="G71" i="8"/>
  <c r="D71" i="8"/>
  <c r="J70" i="8"/>
  <c r="I70" i="8"/>
  <c r="H70" i="8"/>
  <c r="G70" i="8"/>
  <c r="D70" i="8"/>
  <c r="J69" i="8"/>
  <c r="I69" i="8"/>
  <c r="H69" i="8"/>
  <c r="G69" i="8"/>
  <c r="D69" i="8"/>
  <c r="J68" i="8"/>
  <c r="I68" i="8"/>
  <c r="H68" i="8"/>
  <c r="G68" i="8"/>
  <c r="D68" i="8"/>
  <c r="J67" i="8"/>
  <c r="I67" i="8"/>
  <c r="H67" i="8"/>
  <c r="G67" i="8"/>
  <c r="D67" i="8"/>
  <c r="J66" i="8"/>
  <c r="I66" i="8"/>
  <c r="H66" i="8"/>
  <c r="G66" i="8"/>
  <c r="D66" i="8"/>
  <c r="J65" i="8"/>
  <c r="I65" i="8"/>
  <c r="H65" i="8"/>
  <c r="G65" i="8"/>
  <c r="D65" i="8"/>
  <c r="J64" i="8"/>
  <c r="I64" i="8"/>
  <c r="H64" i="8"/>
  <c r="G64" i="8"/>
  <c r="D64" i="8"/>
  <c r="J63" i="8"/>
  <c r="I63" i="8"/>
  <c r="H63" i="8"/>
  <c r="G63" i="8"/>
  <c r="D63" i="8"/>
  <c r="J62" i="8"/>
  <c r="I62" i="8"/>
  <c r="H62" i="8"/>
  <c r="G62" i="8"/>
  <c r="D62" i="8"/>
  <c r="J61" i="8"/>
  <c r="I61" i="8"/>
  <c r="H61" i="8"/>
  <c r="G61" i="8"/>
  <c r="D61" i="8"/>
  <c r="J60" i="8"/>
  <c r="I60" i="8"/>
  <c r="H60" i="8"/>
  <c r="G60" i="8"/>
  <c r="D60" i="8"/>
  <c r="J59" i="8"/>
  <c r="I59" i="8"/>
  <c r="H59" i="8"/>
  <c r="G59" i="8"/>
  <c r="D59" i="8"/>
  <c r="J58" i="8"/>
  <c r="I58" i="8"/>
  <c r="H58" i="8"/>
  <c r="G58" i="8"/>
  <c r="D58" i="8"/>
  <c r="J57" i="8"/>
  <c r="I57" i="8"/>
  <c r="H57" i="8"/>
  <c r="G57" i="8"/>
  <c r="D57" i="8"/>
  <c r="J56" i="8"/>
  <c r="I56" i="8"/>
  <c r="H56" i="8"/>
  <c r="G56" i="8"/>
  <c r="D56" i="8"/>
  <c r="J55" i="8"/>
  <c r="I55" i="8"/>
  <c r="H55" i="8"/>
  <c r="G55" i="8"/>
  <c r="D55" i="8"/>
  <c r="J54" i="8"/>
  <c r="I54" i="8"/>
  <c r="H54" i="8"/>
  <c r="G54" i="8"/>
  <c r="D54" i="8"/>
  <c r="J53" i="8"/>
  <c r="I53" i="8"/>
  <c r="H53" i="8"/>
  <c r="G53" i="8"/>
  <c r="D53" i="8"/>
  <c r="J52" i="8"/>
  <c r="I52" i="8"/>
  <c r="H52" i="8"/>
  <c r="G52" i="8"/>
  <c r="D52" i="8"/>
  <c r="J51" i="8"/>
  <c r="I51" i="8"/>
  <c r="H51" i="8"/>
  <c r="G51" i="8"/>
  <c r="D51" i="8"/>
  <c r="J50" i="8"/>
  <c r="I50" i="8"/>
  <c r="H50" i="8"/>
  <c r="G50" i="8"/>
  <c r="D50" i="8"/>
  <c r="J49" i="8"/>
  <c r="I49" i="8"/>
  <c r="H49" i="8"/>
  <c r="G49" i="8"/>
  <c r="D49" i="8"/>
  <c r="J48" i="8"/>
  <c r="I48" i="8"/>
  <c r="H48" i="8"/>
  <c r="G48" i="8"/>
  <c r="D48" i="8"/>
  <c r="J47" i="8"/>
  <c r="I47" i="8"/>
  <c r="H47" i="8"/>
  <c r="G47" i="8"/>
  <c r="D47" i="8"/>
  <c r="J46" i="8"/>
  <c r="I46" i="8"/>
  <c r="H46" i="8"/>
  <c r="G46" i="8"/>
  <c r="D46" i="8"/>
  <c r="J45" i="8"/>
  <c r="I45" i="8"/>
  <c r="H45" i="8"/>
  <c r="G45" i="8"/>
  <c r="D45" i="8"/>
  <c r="J44" i="8"/>
  <c r="I44" i="8"/>
  <c r="H44" i="8"/>
  <c r="G44" i="8"/>
  <c r="D44" i="8"/>
  <c r="J43" i="8"/>
  <c r="I43" i="8"/>
  <c r="H43" i="8"/>
  <c r="G43" i="8"/>
  <c r="D43" i="8"/>
  <c r="J42" i="8"/>
  <c r="I42" i="8"/>
  <c r="H42" i="8"/>
  <c r="G42" i="8"/>
  <c r="D42" i="8"/>
  <c r="J41" i="8"/>
  <c r="I41" i="8"/>
  <c r="H41" i="8"/>
  <c r="G41" i="8"/>
  <c r="D41" i="8"/>
  <c r="J40" i="8"/>
  <c r="I40" i="8"/>
  <c r="H40" i="8"/>
  <c r="G40" i="8"/>
  <c r="D40" i="8"/>
  <c r="J39" i="8"/>
  <c r="I39" i="8"/>
  <c r="H39" i="8"/>
  <c r="G39" i="8"/>
  <c r="D39" i="8"/>
  <c r="J38" i="8"/>
  <c r="I38" i="8"/>
  <c r="H38" i="8"/>
  <c r="G38" i="8"/>
  <c r="D38" i="8"/>
  <c r="J37" i="8"/>
  <c r="I37" i="8"/>
  <c r="H37" i="8"/>
  <c r="G37" i="8"/>
  <c r="D37" i="8"/>
  <c r="J36" i="8"/>
  <c r="I36" i="8"/>
  <c r="H36" i="8"/>
  <c r="G36" i="8"/>
  <c r="D36" i="8"/>
  <c r="J35" i="8"/>
  <c r="I35" i="8"/>
  <c r="H35" i="8"/>
  <c r="G35" i="8"/>
  <c r="D35" i="8"/>
  <c r="J34" i="8"/>
  <c r="I34" i="8"/>
  <c r="H34" i="8"/>
  <c r="G34" i="8"/>
  <c r="D34" i="8"/>
  <c r="J33" i="8"/>
  <c r="I33" i="8"/>
  <c r="H33" i="8"/>
  <c r="G33" i="8"/>
  <c r="D33" i="8"/>
  <c r="J32" i="8"/>
  <c r="I32" i="8"/>
  <c r="H32" i="8"/>
  <c r="G32" i="8"/>
  <c r="D32" i="8"/>
  <c r="J31" i="8"/>
  <c r="I31" i="8"/>
  <c r="H31" i="8"/>
  <c r="G31" i="8"/>
  <c r="D31" i="8"/>
  <c r="J30" i="8"/>
  <c r="I30" i="8"/>
  <c r="H30" i="8"/>
  <c r="G30" i="8"/>
  <c r="D30" i="8"/>
  <c r="J29" i="8"/>
  <c r="I29" i="8"/>
  <c r="H29" i="8"/>
  <c r="G29" i="8"/>
  <c r="D29" i="8"/>
  <c r="J28" i="8"/>
  <c r="I28" i="8"/>
  <c r="H28" i="8"/>
  <c r="G28" i="8"/>
  <c r="D28" i="8"/>
  <c r="J27" i="8"/>
  <c r="I27" i="8"/>
  <c r="H27" i="8"/>
  <c r="G27" i="8"/>
  <c r="D27" i="8"/>
  <c r="J26" i="8"/>
  <c r="I26" i="8"/>
  <c r="H26" i="8"/>
  <c r="G26" i="8"/>
  <c r="D26" i="8"/>
  <c r="J25" i="8"/>
  <c r="I25" i="8"/>
  <c r="H25" i="8"/>
  <c r="G25" i="8"/>
  <c r="D25" i="8"/>
  <c r="J24" i="8"/>
  <c r="I24" i="8"/>
  <c r="H24" i="8"/>
  <c r="G24" i="8"/>
  <c r="D24" i="8"/>
  <c r="J23" i="8"/>
  <c r="I23" i="8"/>
  <c r="H23" i="8"/>
  <c r="G23" i="8"/>
  <c r="D23" i="8"/>
  <c r="J22" i="8"/>
  <c r="I22" i="8"/>
  <c r="H22" i="8"/>
  <c r="G22" i="8"/>
  <c r="D22" i="8"/>
  <c r="J21" i="8"/>
  <c r="I21" i="8"/>
  <c r="H21" i="8"/>
  <c r="G21" i="8"/>
  <c r="D21" i="8"/>
  <c r="J20" i="8"/>
  <c r="I20" i="8"/>
  <c r="H20" i="8"/>
  <c r="G20" i="8"/>
  <c r="D20" i="8"/>
  <c r="J19" i="8"/>
  <c r="I19" i="8"/>
  <c r="H19" i="8"/>
  <c r="G19" i="8"/>
  <c r="D19" i="8"/>
  <c r="J18" i="8"/>
  <c r="I18" i="8"/>
  <c r="H18" i="8"/>
  <c r="G18" i="8"/>
  <c r="D18" i="8"/>
  <c r="J17" i="8"/>
  <c r="I17" i="8"/>
  <c r="H17" i="8"/>
  <c r="G17" i="8"/>
  <c r="D17" i="8"/>
  <c r="J16" i="8"/>
  <c r="I16" i="8"/>
  <c r="H16" i="8"/>
  <c r="G16" i="8"/>
  <c r="D16" i="8"/>
  <c r="J15" i="8"/>
  <c r="I15" i="8"/>
  <c r="H15" i="8"/>
  <c r="G15" i="8"/>
  <c r="D15" i="8"/>
  <c r="J14" i="8"/>
  <c r="I14" i="8"/>
  <c r="H14" i="8"/>
  <c r="G14" i="8"/>
  <c r="D14" i="8"/>
  <c r="J13" i="8"/>
  <c r="I13" i="8"/>
  <c r="H13" i="8"/>
  <c r="G13" i="8"/>
  <c r="D13" i="8"/>
  <c r="J12" i="8"/>
  <c r="I12" i="8"/>
  <c r="H12" i="8"/>
  <c r="G12" i="8"/>
  <c r="D12" i="8"/>
  <c r="J11" i="8"/>
  <c r="I11" i="8"/>
  <c r="H11" i="8"/>
  <c r="G11" i="8"/>
  <c r="D11" i="8"/>
  <c r="J10" i="8"/>
  <c r="I10" i="8"/>
  <c r="H10" i="8"/>
  <c r="G10" i="8"/>
  <c r="D10" i="8"/>
  <c r="J9" i="8"/>
  <c r="I9" i="8"/>
  <c r="H9" i="8"/>
  <c r="G9" i="8"/>
  <c r="D9" i="8"/>
  <c r="J8" i="8"/>
  <c r="I8" i="8"/>
  <c r="H8" i="8"/>
  <c r="G8" i="8"/>
  <c r="D8" i="8"/>
  <c r="J7" i="8"/>
  <c r="I7" i="8"/>
  <c r="H7" i="8"/>
  <c r="G7" i="8"/>
  <c r="D7" i="8"/>
  <c r="J6" i="8"/>
  <c r="I6" i="8"/>
  <c r="H6" i="8"/>
  <c r="G6" i="8"/>
  <c r="D6" i="8"/>
  <c r="J5" i="8"/>
  <c r="I5" i="8"/>
  <c r="H5" i="8"/>
  <c r="G5" i="8"/>
  <c r="D5" i="8"/>
  <c r="J4" i="8"/>
  <c r="I4" i="8"/>
  <c r="H4" i="8"/>
  <c r="G4" i="8"/>
  <c r="D4" i="8"/>
  <c r="J3" i="8"/>
  <c r="I3" i="8"/>
  <c r="H3" i="8"/>
  <c r="G3" i="8"/>
  <c r="D3" i="8"/>
  <c r="J2" i="8"/>
  <c r="I2" i="8"/>
  <c r="H2" i="8"/>
  <c r="G2" i="8"/>
  <c r="D2" i="8"/>
  <c r="L79" i="7"/>
  <c r="K79" i="7"/>
  <c r="J79" i="7" s="1"/>
  <c r="I79" i="7"/>
  <c r="L78" i="7"/>
  <c r="K78" i="7"/>
  <c r="J78" i="7" s="1"/>
  <c r="I78" i="7"/>
  <c r="K77" i="7"/>
  <c r="J77" i="7" s="1"/>
  <c r="I77" i="7"/>
  <c r="L77" i="7" s="1"/>
  <c r="L76" i="7"/>
  <c r="K76" i="7"/>
  <c r="J76" i="7"/>
  <c r="I76" i="7"/>
  <c r="K75" i="7"/>
  <c r="J75" i="7" s="1"/>
  <c r="I75" i="7"/>
  <c r="L75" i="7" s="1"/>
  <c r="L74" i="7"/>
  <c r="K74" i="7"/>
  <c r="J74" i="7" s="1"/>
  <c r="I74" i="7"/>
  <c r="L73" i="7"/>
  <c r="K73" i="7"/>
  <c r="J73" i="7" s="1"/>
  <c r="I73" i="7"/>
  <c r="K72" i="7"/>
  <c r="J72" i="7"/>
  <c r="I72" i="7"/>
  <c r="L72" i="7" s="1"/>
  <c r="K71" i="7"/>
  <c r="J71" i="7"/>
  <c r="I71" i="7"/>
  <c r="L71" i="7" s="1"/>
  <c r="K70" i="7"/>
  <c r="J70" i="7" s="1"/>
  <c r="I70" i="7"/>
  <c r="L70" i="7" s="1"/>
  <c r="L69" i="7"/>
  <c r="K69" i="7"/>
  <c r="J69" i="7"/>
  <c r="I69" i="7"/>
  <c r="L68" i="7"/>
  <c r="K68" i="7"/>
  <c r="J68" i="7" s="1"/>
  <c r="I68" i="7"/>
  <c r="K67" i="7"/>
  <c r="J67" i="7"/>
  <c r="I67" i="7"/>
  <c r="L67" i="7" s="1"/>
  <c r="K66" i="7"/>
  <c r="J66" i="7"/>
  <c r="I66" i="7"/>
  <c r="L66" i="7" s="1"/>
  <c r="K65" i="7"/>
  <c r="J65" i="7" s="1"/>
  <c r="I65" i="7"/>
  <c r="L65" i="7" s="1"/>
  <c r="L64" i="7"/>
  <c r="K64" i="7"/>
  <c r="J64" i="7"/>
  <c r="I64" i="7"/>
  <c r="L63" i="7"/>
  <c r="K63" i="7"/>
  <c r="J63" i="7" s="1"/>
  <c r="I63" i="7"/>
  <c r="K62" i="7"/>
  <c r="J62" i="7" s="1"/>
  <c r="I62" i="7"/>
  <c r="L62" i="7" s="1"/>
  <c r="K61" i="7"/>
  <c r="J61" i="7"/>
  <c r="I61" i="7"/>
  <c r="L61" i="7" s="1"/>
  <c r="K60" i="7"/>
  <c r="J60" i="7" s="1"/>
  <c r="I60" i="7"/>
  <c r="L60" i="7" s="1"/>
  <c r="L59" i="7"/>
  <c r="K59" i="7"/>
  <c r="J59" i="7" s="1"/>
  <c r="I59" i="7"/>
  <c r="L58" i="7"/>
  <c r="K58" i="7"/>
  <c r="J58" i="7" s="1"/>
  <c r="I58" i="7"/>
  <c r="K57" i="7"/>
  <c r="J57" i="7" s="1"/>
  <c r="I57" i="7"/>
  <c r="L57" i="7" s="1"/>
  <c r="K56" i="7"/>
  <c r="J56" i="7"/>
  <c r="I56" i="7"/>
  <c r="L56" i="7" s="1"/>
  <c r="K55" i="7"/>
  <c r="J55" i="7" s="1"/>
  <c r="I55" i="7"/>
  <c r="L55" i="7" s="1"/>
  <c r="L54" i="7"/>
  <c r="K54" i="7"/>
  <c r="J54" i="7" s="1"/>
  <c r="I54" i="7"/>
  <c r="L53" i="7"/>
  <c r="K53" i="7"/>
  <c r="J53" i="7" s="1"/>
  <c r="I53" i="7"/>
  <c r="K52" i="7"/>
  <c r="J52" i="7" s="1"/>
  <c r="I52" i="7"/>
  <c r="L52" i="7" s="1"/>
  <c r="L51" i="7"/>
  <c r="K51" i="7"/>
  <c r="J51" i="7"/>
  <c r="I51" i="7"/>
  <c r="K50" i="7"/>
  <c r="J50" i="7" s="1"/>
  <c r="I50" i="7"/>
  <c r="L50" i="7" s="1"/>
  <c r="L49" i="7"/>
  <c r="K49" i="7"/>
  <c r="J49" i="7" s="1"/>
  <c r="I49" i="7"/>
  <c r="L48" i="7"/>
  <c r="K48" i="7"/>
  <c r="J48" i="7" s="1"/>
  <c r="I48" i="7"/>
  <c r="K47" i="7"/>
  <c r="J47" i="7"/>
  <c r="I47" i="7"/>
  <c r="L47" i="7" s="1"/>
  <c r="K46" i="7"/>
  <c r="J46" i="7"/>
  <c r="I46" i="7"/>
  <c r="L46" i="7" s="1"/>
  <c r="K45" i="7"/>
  <c r="J45" i="7" s="1"/>
  <c r="I45" i="7"/>
  <c r="L45" i="7" s="1"/>
  <c r="L44" i="7"/>
  <c r="K44" i="7"/>
  <c r="J44" i="7"/>
  <c r="I44" i="7"/>
  <c r="L43" i="7"/>
  <c r="K43" i="7"/>
  <c r="J43" i="7" s="1"/>
  <c r="I43" i="7"/>
  <c r="K42" i="7"/>
  <c r="J42" i="7"/>
  <c r="I42" i="7"/>
  <c r="L42" i="7" s="1"/>
  <c r="K41" i="7"/>
  <c r="J41" i="7"/>
  <c r="I41" i="7"/>
  <c r="L41" i="7" s="1"/>
  <c r="K40" i="7"/>
  <c r="J40" i="7" s="1"/>
  <c r="I40" i="7"/>
  <c r="L40" i="7" s="1"/>
  <c r="L39" i="7"/>
  <c r="K39" i="7"/>
  <c r="J39" i="7" s="1"/>
  <c r="I39" i="7"/>
  <c r="L38" i="7"/>
  <c r="K38" i="7"/>
  <c r="J38" i="7" s="1"/>
  <c r="I38" i="7"/>
  <c r="K37" i="7"/>
  <c r="J37" i="7" s="1"/>
  <c r="I37" i="7"/>
  <c r="L37" i="7" s="1"/>
  <c r="K36" i="7"/>
  <c r="J36" i="7"/>
  <c r="I36" i="7"/>
  <c r="L36" i="7" s="1"/>
  <c r="K35" i="7"/>
  <c r="J35" i="7" s="1"/>
  <c r="I35" i="7"/>
  <c r="L35" i="7" s="1"/>
  <c r="L34" i="7"/>
  <c r="K34" i="7"/>
  <c r="J34" i="7" s="1"/>
  <c r="I34" i="7"/>
  <c r="L33" i="7"/>
  <c r="K33" i="7"/>
  <c r="J33" i="7" s="1"/>
  <c r="I33" i="7"/>
  <c r="K32" i="7"/>
  <c r="J32" i="7" s="1"/>
  <c r="I32" i="7"/>
  <c r="L32" i="7" s="1"/>
  <c r="K31" i="7"/>
  <c r="J31" i="7"/>
  <c r="I31" i="7"/>
  <c r="L31" i="7" s="1"/>
  <c r="K30" i="7"/>
  <c r="J30" i="7" s="1"/>
  <c r="I30" i="7"/>
  <c r="L30" i="7" s="1"/>
  <c r="L29" i="7"/>
  <c r="K29" i="7"/>
  <c r="J29" i="7" s="1"/>
  <c r="I29" i="7"/>
  <c r="L28" i="7"/>
  <c r="K28" i="7"/>
  <c r="J28" i="7" s="1"/>
  <c r="I28" i="7"/>
  <c r="K27" i="7"/>
  <c r="J27" i="7" s="1"/>
  <c r="I27" i="7"/>
  <c r="L27" i="7" s="1"/>
  <c r="L26" i="7"/>
  <c r="K26" i="7"/>
  <c r="J26" i="7"/>
  <c r="I26" i="7"/>
  <c r="K25" i="7"/>
  <c r="J25" i="7" s="1"/>
  <c r="I25" i="7"/>
  <c r="L25" i="7" s="1"/>
  <c r="L24" i="7"/>
  <c r="K24" i="7"/>
  <c r="J24" i="7" s="1"/>
  <c r="I24" i="7"/>
  <c r="L23" i="7"/>
  <c r="K23" i="7"/>
  <c r="J23" i="7" s="1"/>
  <c r="I23" i="7"/>
  <c r="K22" i="7"/>
  <c r="J22" i="7"/>
  <c r="I22" i="7"/>
  <c r="L22" i="7" s="1"/>
  <c r="K21" i="7"/>
  <c r="J21" i="7"/>
  <c r="I21" i="7"/>
  <c r="L21" i="7" s="1"/>
  <c r="K20" i="7"/>
  <c r="J20" i="7" s="1"/>
  <c r="I20" i="7"/>
  <c r="L20" i="7" s="1"/>
  <c r="L19" i="7"/>
  <c r="K19" i="7"/>
  <c r="J19" i="7"/>
  <c r="I19" i="7"/>
  <c r="L18" i="7"/>
  <c r="K18" i="7"/>
  <c r="J18" i="7" s="1"/>
  <c r="I18" i="7"/>
  <c r="K17" i="7"/>
  <c r="J17" i="7"/>
  <c r="I17" i="7"/>
  <c r="L17" i="7" s="1"/>
  <c r="K16" i="7"/>
  <c r="J16" i="7"/>
  <c r="I16" i="7"/>
  <c r="L16" i="7" s="1"/>
  <c r="K15" i="7"/>
  <c r="J15" i="7" s="1"/>
  <c r="I15" i="7"/>
  <c r="L15" i="7" s="1"/>
  <c r="L14" i="7"/>
  <c r="K14" i="7"/>
  <c r="J14" i="7"/>
  <c r="I14" i="7"/>
  <c r="L13" i="7"/>
  <c r="K13" i="7"/>
  <c r="J13" i="7" s="1"/>
  <c r="I13" i="7"/>
  <c r="K12" i="7"/>
  <c r="J12" i="7" s="1"/>
  <c r="I12" i="7"/>
  <c r="L12" i="7" s="1"/>
  <c r="K11" i="7"/>
  <c r="J11" i="7"/>
  <c r="I11" i="7"/>
  <c r="L11" i="7" s="1"/>
  <c r="K10" i="7"/>
  <c r="J10" i="7" s="1"/>
  <c r="I10" i="7"/>
  <c r="L10" i="7" s="1"/>
  <c r="L9" i="7"/>
  <c r="K9" i="7"/>
  <c r="J9" i="7" s="1"/>
  <c r="I9" i="7"/>
  <c r="L8" i="7"/>
  <c r="K8" i="7"/>
  <c r="J8" i="7" s="1"/>
  <c r="I8" i="7"/>
  <c r="K7" i="7"/>
  <c r="J7" i="7" s="1"/>
  <c r="I7" i="7"/>
  <c r="L7" i="7" s="1"/>
  <c r="K6" i="7"/>
  <c r="J6" i="7"/>
  <c r="I6" i="7"/>
  <c r="L6" i="7" s="1"/>
  <c r="K5" i="7"/>
  <c r="J5" i="7" s="1"/>
  <c r="I5" i="7"/>
  <c r="L5" i="7" s="1"/>
  <c r="L4" i="7"/>
  <c r="K4" i="7"/>
  <c r="J4" i="7" s="1"/>
  <c r="I4" i="7"/>
  <c r="L3" i="7"/>
  <c r="K3" i="7"/>
  <c r="J3" i="7" s="1"/>
  <c r="I3" i="7"/>
  <c r="K2" i="7"/>
  <c r="J2" i="7" s="1"/>
  <c r="I2" i="7"/>
  <c r="L2" i="7" s="1"/>
  <c r="J157" i="6"/>
  <c r="I157" i="6"/>
  <c r="H157" i="6"/>
  <c r="G157" i="6"/>
  <c r="D157" i="6"/>
  <c r="I156" i="6"/>
  <c r="H156" i="6"/>
  <c r="G156" i="6"/>
  <c r="J156" i="6" s="1"/>
  <c r="D156" i="6"/>
  <c r="I155" i="6"/>
  <c r="H155" i="6"/>
  <c r="J155" i="6" s="1"/>
  <c r="G155" i="6"/>
  <c r="D155" i="6"/>
  <c r="I154" i="6"/>
  <c r="H154" i="6"/>
  <c r="G154" i="6"/>
  <c r="D154" i="6"/>
  <c r="I153" i="6"/>
  <c r="H153" i="6"/>
  <c r="G153" i="6"/>
  <c r="J153" i="6" s="1"/>
  <c r="D153" i="6"/>
  <c r="I152" i="6"/>
  <c r="H152" i="6"/>
  <c r="G152" i="6"/>
  <c r="J152" i="6" s="1"/>
  <c r="D152" i="6"/>
  <c r="I151" i="6"/>
  <c r="H151" i="6"/>
  <c r="G151" i="6"/>
  <c r="J151" i="6" s="1"/>
  <c r="D151" i="6"/>
  <c r="I150" i="6"/>
  <c r="H150" i="6"/>
  <c r="G150" i="6"/>
  <c r="J150" i="6" s="1"/>
  <c r="D150" i="6"/>
  <c r="I149" i="6"/>
  <c r="H149" i="6"/>
  <c r="G149" i="6"/>
  <c r="J149" i="6" s="1"/>
  <c r="D149" i="6"/>
  <c r="I148" i="6"/>
  <c r="H148" i="6"/>
  <c r="G148" i="6"/>
  <c r="D148" i="6"/>
  <c r="J147" i="6"/>
  <c r="I147" i="6"/>
  <c r="H147" i="6"/>
  <c r="G147" i="6"/>
  <c r="D147" i="6"/>
  <c r="I146" i="6"/>
  <c r="H146" i="6"/>
  <c r="G146" i="6"/>
  <c r="D146" i="6"/>
  <c r="I145" i="6"/>
  <c r="H145" i="6"/>
  <c r="G145" i="6"/>
  <c r="J145" i="6" s="1"/>
  <c r="D145" i="6"/>
  <c r="I144" i="6"/>
  <c r="H144" i="6"/>
  <c r="G144" i="6"/>
  <c r="J144" i="6" s="1"/>
  <c r="D144" i="6"/>
  <c r="I143" i="6"/>
  <c r="H143" i="6"/>
  <c r="G143" i="6"/>
  <c r="J143" i="6" s="1"/>
  <c r="D143" i="6"/>
  <c r="I142" i="6"/>
  <c r="H142" i="6"/>
  <c r="G142" i="6"/>
  <c r="J142" i="6" s="1"/>
  <c r="D142" i="6"/>
  <c r="I141" i="6"/>
  <c r="H141" i="6"/>
  <c r="G141" i="6"/>
  <c r="J141" i="6" s="1"/>
  <c r="D141" i="6"/>
  <c r="I140" i="6"/>
  <c r="H140" i="6"/>
  <c r="G140" i="6"/>
  <c r="J140" i="6" s="1"/>
  <c r="D140" i="6"/>
  <c r="J139" i="6"/>
  <c r="I139" i="6"/>
  <c r="H139" i="6"/>
  <c r="G139" i="6"/>
  <c r="D139" i="6"/>
  <c r="I138" i="6"/>
  <c r="H138" i="6"/>
  <c r="G138" i="6"/>
  <c r="J138" i="6" s="1"/>
  <c r="D138" i="6"/>
  <c r="J137" i="6"/>
  <c r="I137" i="6"/>
  <c r="H137" i="6"/>
  <c r="G137" i="6"/>
  <c r="D137" i="6"/>
  <c r="I136" i="6"/>
  <c r="H136" i="6"/>
  <c r="G136" i="6"/>
  <c r="J136" i="6" s="1"/>
  <c r="D136" i="6"/>
  <c r="I135" i="6"/>
  <c r="H135" i="6"/>
  <c r="J135" i="6" s="1"/>
  <c r="G135" i="6"/>
  <c r="D135" i="6"/>
  <c r="I134" i="6"/>
  <c r="H134" i="6"/>
  <c r="G134" i="6"/>
  <c r="D134" i="6"/>
  <c r="I133" i="6"/>
  <c r="H133" i="6"/>
  <c r="G133" i="6"/>
  <c r="J133" i="6" s="1"/>
  <c r="D133" i="6"/>
  <c r="I132" i="6"/>
  <c r="H132" i="6"/>
  <c r="G132" i="6"/>
  <c r="J132" i="6" s="1"/>
  <c r="D132" i="6"/>
  <c r="I131" i="6"/>
  <c r="H131" i="6"/>
  <c r="G131" i="6"/>
  <c r="J131" i="6" s="1"/>
  <c r="D131" i="6"/>
  <c r="I130" i="6"/>
  <c r="H130" i="6"/>
  <c r="G130" i="6"/>
  <c r="J130" i="6" s="1"/>
  <c r="D130" i="6"/>
  <c r="I129" i="6"/>
  <c r="H129" i="6"/>
  <c r="G129" i="6"/>
  <c r="J129" i="6" s="1"/>
  <c r="D129" i="6"/>
  <c r="I128" i="6"/>
  <c r="H128" i="6"/>
  <c r="G128" i="6"/>
  <c r="D128" i="6"/>
  <c r="J127" i="6"/>
  <c r="I127" i="6"/>
  <c r="H127" i="6"/>
  <c r="G127" i="6"/>
  <c r="D127" i="6"/>
  <c r="I126" i="6"/>
  <c r="H126" i="6"/>
  <c r="G126" i="6"/>
  <c r="D126" i="6"/>
  <c r="I125" i="6"/>
  <c r="H125" i="6"/>
  <c r="G125" i="6"/>
  <c r="J125" i="6" s="1"/>
  <c r="D125" i="6"/>
  <c r="I124" i="6"/>
  <c r="H124" i="6"/>
  <c r="G124" i="6"/>
  <c r="J124" i="6" s="1"/>
  <c r="D124" i="6"/>
  <c r="I123" i="6"/>
  <c r="H123" i="6"/>
  <c r="G123" i="6"/>
  <c r="J123" i="6" s="1"/>
  <c r="D123" i="6"/>
  <c r="I122" i="6"/>
  <c r="H122" i="6"/>
  <c r="G122" i="6"/>
  <c r="J122" i="6" s="1"/>
  <c r="D122" i="6"/>
  <c r="I121" i="6"/>
  <c r="H121" i="6"/>
  <c r="G121" i="6"/>
  <c r="J121" i="6" s="1"/>
  <c r="D121" i="6"/>
  <c r="I120" i="6"/>
  <c r="H120" i="6"/>
  <c r="G120" i="6"/>
  <c r="J120" i="6" s="1"/>
  <c r="D120" i="6"/>
  <c r="J119" i="6"/>
  <c r="I119" i="6"/>
  <c r="H119" i="6"/>
  <c r="G119" i="6"/>
  <c r="D119" i="6"/>
  <c r="I118" i="6"/>
  <c r="H118" i="6"/>
  <c r="G118" i="6"/>
  <c r="J118" i="6" s="1"/>
  <c r="D118" i="6"/>
  <c r="J117" i="6"/>
  <c r="I117" i="6"/>
  <c r="H117" i="6"/>
  <c r="G117" i="6"/>
  <c r="D117" i="6"/>
  <c r="I116" i="6"/>
  <c r="H116" i="6"/>
  <c r="G116" i="6"/>
  <c r="J116" i="6" s="1"/>
  <c r="D116" i="6"/>
  <c r="I115" i="6"/>
  <c r="H115" i="6"/>
  <c r="J115" i="6" s="1"/>
  <c r="G115" i="6"/>
  <c r="D115" i="6"/>
  <c r="I114" i="6"/>
  <c r="H114" i="6"/>
  <c r="G114" i="6"/>
  <c r="D114" i="6"/>
  <c r="I113" i="6"/>
  <c r="H113" i="6"/>
  <c r="G113" i="6"/>
  <c r="J113" i="6" s="1"/>
  <c r="D113" i="6"/>
  <c r="I112" i="6"/>
  <c r="H112" i="6"/>
  <c r="G112" i="6"/>
  <c r="J112" i="6" s="1"/>
  <c r="D112" i="6"/>
  <c r="I111" i="6"/>
  <c r="H111" i="6"/>
  <c r="G111" i="6"/>
  <c r="J111" i="6" s="1"/>
  <c r="D111" i="6"/>
  <c r="I110" i="6"/>
  <c r="H110" i="6"/>
  <c r="G110" i="6"/>
  <c r="J110" i="6" s="1"/>
  <c r="D110" i="6"/>
  <c r="I109" i="6"/>
  <c r="H109" i="6"/>
  <c r="G109" i="6"/>
  <c r="J109" i="6" s="1"/>
  <c r="D109" i="6"/>
  <c r="I108" i="6"/>
  <c r="H108" i="6"/>
  <c r="G108" i="6"/>
  <c r="D108" i="6"/>
  <c r="J107" i="6"/>
  <c r="I107" i="6"/>
  <c r="H107" i="6"/>
  <c r="G107" i="6"/>
  <c r="D107" i="6"/>
  <c r="I106" i="6"/>
  <c r="H106" i="6"/>
  <c r="G106" i="6"/>
  <c r="D106" i="6"/>
  <c r="I105" i="6"/>
  <c r="H105" i="6"/>
  <c r="G105" i="6"/>
  <c r="J105" i="6" s="1"/>
  <c r="D105" i="6"/>
  <c r="I104" i="6"/>
  <c r="H104" i="6"/>
  <c r="G104" i="6"/>
  <c r="J104" i="6" s="1"/>
  <c r="D104" i="6"/>
  <c r="I103" i="6"/>
  <c r="H103" i="6"/>
  <c r="G103" i="6"/>
  <c r="J103" i="6" s="1"/>
  <c r="D103" i="6"/>
  <c r="I102" i="6"/>
  <c r="H102" i="6"/>
  <c r="G102" i="6"/>
  <c r="J102" i="6" s="1"/>
  <c r="D102" i="6"/>
  <c r="I101" i="6"/>
  <c r="H101" i="6"/>
  <c r="G101" i="6"/>
  <c r="J101" i="6" s="1"/>
  <c r="D101" i="6"/>
  <c r="I100" i="6"/>
  <c r="H100" i="6"/>
  <c r="G100" i="6"/>
  <c r="J100" i="6" s="1"/>
  <c r="D100" i="6"/>
  <c r="J99" i="6"/>
  <c r="I99" i="6"/>
  <c r="H99" i="6"/>
  <c r="G99" i="6"/>
  <c r="D99" i="6"/>
  <c r="I98" i="6"/>
  <c r="H98" i="6"/>
  <c r="G98" i="6"/>
  <c r="J98" i="6" s="1"/>
  <c r="D98" i="6"/>
  <c r="J97" i="6"/>
  <c r="I97" i="6"/>
  <c r="H97" i="6"/>
  <c r="G97" i="6"/>
  <c r="D97" i="6"/>
  <c r="I96" i="6"/>
  <c r="H96" i="6"/>
  <c r="G96" i="6"/>
  <c r="J96" i="6" s="1"/>
  <c r="D96" i="6"/>
  <c r="I95" i="6"/>
  <c r="H95" i="6"/>
  <c r="J95" i="6" s="1"/>
  <c r="G95" i="6"/>
  <c r="D95" i="6"/>
  <c r="I94" i="6"/>
  <c r="H94" i="6"/>
  <c r="G94" i="6"/>
  <c r="D94" i="6"/>
  <c r="I93" i="6"/>
  <c r="H93" i="6"/>
  <c r="G93" i="6"/>
  <c r="J93" i="6" s="1"/>
  <c r="D93" i="6"/>
  <c r="I92" i="6"/>
  <c r="H92" i="6"/>
  <c r="G92" i="6"/>
  <c r="J92" i="6" s="1"/>
  <c r="D92" i="6"/>
  <c r="I91" i="6"/>
  <c r="H91" i="6"/>
  <c r="G91" i="6"/>
  <c r="J91" i="6" s="1"/>
  <c r="D91" i="6"/>
  <c r="I90" i="6"/>
  <c r="H90" i="6"/>
  <c r="G90" i="6"/>
  <c r="J90" i="6" s="1"/>
  <c r="D90" i="6"/>
  <c r="I89" i="6"/>
  <c r="H89" i="6"/>
  <c r="G89" i="6"/>
  <c r="J89" i="6" s="1"/>
  <c r="D89" i="6"/>
  <c r="I88" i="6"/>
  <c r="H88" i="6"/>
  <c r="G88" i="6"/>
  <c r="D88" i="6"/>
  <c r="J87" i="6"/>
  <c r="I87" i="6"/>
  <c r="H87" i="6"/>
  <c r="G87" i="6"/>
  <c r="D87" i="6"/>
  <c r="I86" i="6"/>
  <c r="H86" i="6"/>
  <c r="G86" i="6"/>
  <c r="D86" i="6"/>
  <c r="I85" i="6"/>
  <c r="H85" i="6"/>
  <c r="G85" i="6"/>
  <c r="J85" i="6" s="1"/>
  <c r="D85" i="6"/>
  <c r="I84" i="6"/>
  <c r="H84" i="6"/>
  <c r="G84" i="6"/>
  <c r="J84" i="6" s="1"/>
  <c r="D84" i="6"/>
  <c r="I83" i="6"/>
  <c r="H83" i="6"/>
  <c r="G83" i="6"/>
  <c r="J83" i="6" s="1"/>
  <c r="D83" i="6"/>
  <c r="I82" i="6"/>
  <c r="H82" i="6"/>
  <c r="G82" i="6"/>
  <c r="J82" i="6" s="1"/>
  <c r="D82" i="6"/>
  <c r="I81" i="6"/>
  <c r="H81" i="6"/>
  <c r="G81" i="6"/>
  <c r="J81" i="6" s="1"/>
  <c r="D81" i="6"/>
  <c r="I80" i="6"/>
  <c r="H80" i="6"/>
  <c r="G80" i="6"/>
  <c r="J80" i="6" s="1"/>
  <c r="D80" i="6"/>
  <c r="J79" i="6"/>
  <c r="I79" i="6"/>
  <c r="H79" i="6"/>
  <c r="G79" i="6"/>
  <c r="D79" i="6"/>
  <c r="I78" i="6"/>
  <c r="H78" i="6"/>
  <c r="G78" i="6"/>
  <c r="J78" i="6" s="1"/>
  <c r="D78" i="6"/>
  <c r="J77" i="6"/>
  <c r="I77" i="6"/>
  <c r="H77" i="6"/>
  <c r="G77" i="6"/>
  <c r="D77" i="6"/>
  <c r="I76" i="6"/>
  <c r="H76" i="6"/>
  <c r="G76" i="6"/>
  <c r="J76" i="6" s="1"/>
  <c r="D76" i="6"/>
  <c r="I75" i="6"/>
  <c r="H75" i="6"/>
  <c r="J75" i="6" s="1"/>
  <c r="G75" i="6"/>
  <c r="D75" i="6"/>
  <c r="I74" i="6"/>
  <c r="H74" i="6"/>
  <c r="G74" i="6"/>
  <c r="D74" i="6"/>
  <c r="I73" i="6"/>
  <c r="H73" i="6"/>
  <c r="G73" i="6"/>
  <c r="J73" i="6" s="1"/>
  <c r="D73" i="6"/>
  <c r="I72" i="6"/>
  <c r="H72" i="6"/>
  <c r="G72" i="6"/>
  <c r="J72" i="6" s="1"/>
  <c r="D72" i="6"/>
  <c r="I71" i="6"/>
  <c r="H71" i="6"/>
  <c r="G71" i="6"/>
  <c r="J71" i="6" s="1"/>
  <c r="D71" i="6"/>
  <c r="I70" i="6"/>
  <c r="H70" i="6"/>
  <c r="G70" i="6"/>
  <c r="J70" i="6" s="1"/>
  <c r="D70" i="6"/>
  <c r="I69" i="6"/>
  <c r="H69" i="6"/>
  <c r="G69" i="6"/>
  <c r="J69" i="6" s="1"/>
  <c r="D69" i="6"/>
  <c r="I68" i="6"/>
  <c r="H68" i="6"/>
  <c r="G68" i="6"/>
  <c r="D68" i="6"/>
  <c r="J67" i="6"/>
  <c r="I67" i="6"/>
  <c r="H67" i="6"/>
  <c r="G67" i="6"/>
  <c r="D67" i="6"/>
  <c r="I66" i="6"/>
  <c r="H66" i="6"/>
  <c r="G66" i="6"/>
  <c r="D66" i="6"/>
  <c r="I65" i="6"/>
  <c r="H65" i="6"/>
  <c r="G65" i="6"/>
  <c r="J65" i="6" s="1"/>
  <c r="D65" i="6"/>
  <c r="I64" i="6"/>
  <c r="H64" i="6"/>
  <c r="G64" i="6"/>
  <c r="J64" i="6" s="1"/>
  <c r="D64" i="6"/>
  <c r="I63" i="6"/>
  <c r="H63" i="6"/>
  <c r="G63" i="6"/>
  <c r="J63" i="6" s="1"/>
  <c r="D63" i="6"/>
  <c r="I62" i="6"/>
  <c r="H62" i="6"/>
  <c r="G62" i="6"/>
  <c r="J62" i="6" s="1"/>
  <c r="D62" i="6"/>
  <c r="I61" i="6"/>
  <c r="H61" i="6"/>
  <c r="G61" i="6"/>
  <c r="J61" i="6" s="1"/>
  <c r="D61" i="6"/>
  <c r="I60" i="6"/>
  <c r="H60" i="6"/>
  <c r="G60" i="6"/>
  <c r="J60" i="6" s="1"/>
  <c r="D60" i="6"/>
  <c r="J59" i="6"/>
  <c r="I59" i="6"/>
  <c r="H59" i="6"/>
  <c r="G59" i="6"/>
  <c r="D59" i="6"/>
  <c r="I58" i="6"/>
  <c r="H58" i="6"/>
  <c r="G58" i="6"/>
  <c r="J58" i="6" s="1"/>
  <c r="D58" i="6"/>
  <c r="J57" i="6"/>
  <c r="I57" i="6"/>
  <c r="H57" i="6"/>
  <c r="G57" i="6"/>
  <c r="D57" i="6"/>
  <c r="I56" i="6"/>
  <c r="H56" i="6"/>
  <c r="G56" i="6"/>
  <c r="J56" i="6" s="1"/>
  <c r="D56" i="6"/>
  <c r="I55" i="6"/>
  <c r="H55" i="6"/>
  <c r="J55" i="6" s="1"/>
  <c r="G55" i="6"/>
  <c r="D55" i="6"/>
  <c r="I54" i="6"/>
  <c r="H54" i="6"/>
  <c r="G54" i="6"/>
  <c r="D54" i="6"/>
  <c r="I53" i="6"/>
  <c r="H53" i="6"/>
  <c r="G53" i="6"/>
  <c r="J53" i="6" s="1"/>
  <c r="D53" i="6"/>
  <c r="I52" i="6"/>
  <c r="H52" i="6"/>
  <c r="G52" i="6"/>
  <c r="J52" i="6" s="1"/>
  <c r="D52" i="6"/>
  <c r="I51" i="6"/>
  <c r="H51" i="6"/>
  <c r="G51" i="6"/>
  <c r="J51" i="6" s="1"/>
  <c r="D51" i="6"/>
  <c r="I50" i="6"/>
  <c r="H50" i="6"/>
  <c r="G50" i="6"/>
  <c r="J50" i="6" s="1"/>
  <c r="D50" i="6"/>
  <c r="I49" i="6"/>
  <c r="H49" i="6"/>
  <c r="G49" i="6"/>
  <c r="J49" i="6" s="1"/>
  <c r="D49" i="6"/>
  <c r="I48" i="6"/>
  <c r="H48" i="6"/>
  <c r="G48" i="6"/>
  <c r="J48" i="6" s="1"/>
  <c r="D48" i="6"/>
  <c r="I47" i="6"/>
  <c r="H47" i="6"/>
  <c r="G47" i="6"/>
  <c r="J47" i="6" s="1"/>
  <c r="D47" i="6"/>
  <c r="I46" i="6"/>
  <c r="H46" i="6"/>
  <c r="G46" i="6"/>
  <c r="J46" i="6" s="1"/>
  <c r="D46" i="6"/>
  <c r="I45" i="6"/>
  <c r="H45" i="6"/>
  <c r="G45" i="6"/>
  <c r="J45" i="6" s="1"/>
  <c r="D45" i="6"/>
  <c r="I44" i="6"/>
  <c r="H44" i="6"/>
  <c r="G44" i="6"/>
  <c r="J44" i="6" s="1"/>
  <c r="D44" i="6"/>
  <c r="I43" i="6"/>
  <c r="H43" i="6"/>
  <c r="G43" i="6"/>
  <c r="J43" i="6" s="1"/>
  <c r="D43" i="6"/>
  <c r="I42" i="6"/>
  <c r="H42" i="6"/>
  <c r="G42" i="6"/>
  <c r="J42" i="6" s="1"/>
  <c r="D42" i="6"/>
  <c r="I41" i="6"/>
  <c r="H41" i="6"/>
  <c r="G41" i="6"/>
  <c r="J41" i="6" s="1"/>
  <c r="D41" i="6"/>
  <c r="I40" i="6"/>
  <c r="H40" i="6"/>
  <c r="G40" i="6"/>
  <c r="J40" i="6" s="1"/>
  <c r="D40" i="6"/>
  <c r="I39" i="6"/>
  <c r="H39" i="6"/>
  <c r="G39" i="6"/>
  <c r="J39" i="6" s="1"/>
  <c r="D39" i="6"/>
  <c r="I38" i="6"/>
  <c r="H38" i="6"/>
  <c r="G38" i="6"/>
  <c r="J38" i="6" s="1"/>
  <c r="D38" i="6"/>
  <c r="I37" i="6"/>
  <c r="H37" i="6"/>
  <c r="G37" i="6"/>
  <c r="J37" i="6" s="1"/>
  <c r="D37" i="6"/>
  <c r="I36" i="6"/>
  <c r="H36" i="6"/>
  <c r="G36" i="6"/>
  <c r="J36" i="6" s="1"/>
  <c r="D36" i="6"/>
  <c r="I35" i="6"/>
  <c r="H35" i="6"/>
  <c r="G35" i="6"/>
  <c r="J35" i="6" s="1"/>
  <c r="D35" i="6"/>
  <c r="I34" i="6"/>
  <c r="H34" i="6"/>
  <c r="G34" i="6"/>
  <c r="J34" i="6" s="1"/>
  <c r="D34" i="6"/>
  <c r="I33" i="6"/>
  <c r="H33" i="6"/>
  <c r="G33" i="6"/>
  <c r="J33" i="6" s="1"/>
  <c r="D33" i="6"/>
  <c r="I32" i="6"/>
  <c r="H32" i="6"/>
  <c r="G32" i="6"/>
  <c r="J32" i="6" s="1"/>
  <c r="D32" i="6"/>
  <c r="I31" i="6"/>
  <c r="H31" i="6"/>
  <c r="G31" i="6"/>
  <c r="J31" i="6" s="1"/>
  <c r="D31" i="6"/>
  <c r="I30" i="6"/>
  <c r="H30" i="6"/>
  <c r="G30" i="6"/>
  <c r="J30" i="6" s="1"/>
  <c r="D30" i="6"/>
  <c r="I29" i="6"/>
  <c r="H29" i="6"/>
  <c r="G29" i="6"/>
  <c r="J29" i="6" s="1"/>
  <c r="D29" i="6"/>
  <c r="I28" i="6"/>
  <c r="H28" i="6"/>
  <c r="G28" i="6"/>
  <c r="J28" i="6" s="1"/>
  <c r="D28" i="6"/>
  <c r="I27" i="6"/>
  <c r="H27" i="6"/>
  <c r="G27" i="6"/>
  <c r="J27" i="6" s="1"/>
  <c r="D27" i="6"/>
  <c r="I26" i="6"/>
  <c r="H26" i="6"/>
  <c r="G26" i="6"/>
  <c r="J26" i="6" s="1"/>
  <c r="D26" i="6"/>
  <c r="I25" i="6"/>
  <c r="H25" i="6"/>
  <c r="G25" i="6"/>
  <c r="J25" i="6" s="1"/>
  <c r="D25" i="6"/>
  <c r="I24" i="6"/>
  <c r="H24" i="6"/>
  <c r="G24" i="6"/>
  <c r="J24" i="6" s="1"/>
  <c r="D24" i="6"/>
  <c r="I23" i="6"/>
  <c r="H23" i="6"/>
  <c r="G23" i="6"/>
  <c r="J23" i="6" s="1"/>
  <c r="D23" i="6"/>
  <c r="I22" i="6"/>
  <c r="H22" i="6"/>
  <c r="G22" i="6"/>
  <c r="J22" i="6" s="1"/>
  <c r="D22" i="6"/>
  <c r="I21" i="6"/>
  <c r="H21" i="6"/>
  <c r="G21" i="6"/>
  <c r="J21" i="6" s="1"/>
  <c r="D21" i="6"/>
  <c r="I20" i="6"/>
  <c r="H20" i="6"/>
  <c r="G20" i="6"/>
  <c r="J20" i="6" s="1"/>
  <c r="D20" i="6"/>
  <c r="I19" i="6"/>
  <c r="H19" i="6"/>
  <c r="G19" i="6"/>
  <c r="J19" i="6" s="1"/>
  <c r="D19" i="6"/>
  <c r="I18" i="6"/>
  <c r="H18" i="6"/>
  <c r="G18" i="6"/>
  <c r="J18" i="6" s="1"/>
  <c r="D18" i="6"/>
  <c r="I17" i="6"/>
  <c r="H17" i="6"/>
  <c r="G17" i="6"/>
  <c r="J17" i="6" s="1"/>
  <c r="D17" i="6"/>
  <c r="I16" i="6"/>
  <c r="H16" i="6"/>
  <c r="G16" i="6"/>
  <c r="J16" i="6" s="1"/>
  <c r="D16" i="6"/>
  <c r="I15" i="6"/>
  <c r="H15" i="6"/>
  <c r="G15" i="6"/>
  <c r="J15" i="6" s="1"/>
  <c r="D15" i="6"/>
  <c r="I14" i="6"/>
  <c r="H14" i="6"/>
  <c r="G14" i="6"/>
  <c r="J14" i="6" s="1"/>
  <c r="D14" i="6"/>
  <c r="I13" i="6"/>
  <c r="H13" i="6"/>
  <c r="G13" i="6"/>
  <c r="J13" i="6" s="1"/>
  <c r="D13" i="6"/>
  <c r="I12" i="6"/>
  <c r="H12" i="6"/>
  <c r="G12" i="6"/>
  <c r="J12" i="6" s="1"/>
  <c r="D12" i="6"/>
  <c r="I11" i="6"/>
  <c r="H11" i="6"/>
  <c r="G11" i="6"/>
  <c r="J11" i="6" s="1"/>
  <c r="D11" i="6"/>
  <c r="I10" i="6"/>
  <c r="H10" i="6"/>
  <c r="G10" i="6"/>
  <c r="J10" i="6" s="1"/>
  <c r="D10" i="6"/>
  <c r="I9" i="6"/>
  <c r="H9" i="6"/>
  <c r="G9" i="6"/>
  <c r="J9" i="6" s="1"/>
  <c r="D9" i="6"/>
  <c r="I8" i="6"/>
  <c r="H8" i="6"/>
  <c r="G8" i="6"/>
  <c r="J8" i="6" s="1"/>
  <c r="D8" i="6"/>
  <c r="I7" i="6"/>
  <c r="H7" i="6"/>
  <c r="G7" i="6"/>
  <c r="J7" i="6" s="1"/>
  <c r="D7" i="6"/>
  <c r="I6" i="6"/>
  <c r="H6" i="6"/>
  <c r="G6" i="6"/>
  <c r="J6" i="6" s="1"/>
  <c r="D6" i="6"/>
  <c r="I5" i="6"/>
  <c r="H5" i="6"/>
  <c r="G5" i="6"/>
  <c r="J5" i="6" s="1"/>
  <c r="D5" i="6"/>
  <c r="I4" i="6"/>
  <c r="H4" i="6"/>
  <c r="G4" i="6"/>
  <c r="J4" i="6" s="1"/>
  <c r="D4" i="6"/>
  <c r="I3" i="6"/>
  <c r="H3" i="6"/>
  <c r="G3" i="6"/>
  <c r="J3" i="6" s="1"/>
  <c r="D3" i="6"/>
  <c r="I2" i="6"/>
  <c r="H2" i="6"/>
  <c r="G2" i="6"/>
  <c r="J2" i="6" s="1"/>
  <c r="D2" i="6"/>
  <c r="G24" i="9" l="1"/>
  <c r="G19" i="9"/>
  <c r="J66" i="6"/>
  <c r="J86" i="6"/>
  <c r="J106" i="6"/>
  <c r="J126" i="6"/>
  <c r="J146" i="6"/>
  <c r="E7" i="9"/>
  <c r="G7" i="9" s="1"/>
  <c r="C7" i="9"/>
  <c r="F7" i="9" s="1"/>
  <c r="J7" i="9"/>
  <c r="E20" i="9"/>
  <c r="C20" i="9"/>
  <c r="J24" i="9"/>
  <c r="J48" i="9"/>
  <c r="J51" i="9"/>
  <c r="G64" i="9"/>
  <c r="J78" i="9"/>
  <c r="E78" i="9"/>
  <c r="G78" i="9" s="1"/>
  <c r="E22" i="9"/>
  <c r="C22" i="9"/>
  <c r="F22" i="9" s="1"/>
  <c r="J22" i="9"/>
  <c r="E35" i="9"/>
  <c r="C35" i="9"/>
  <c r="F35" i="9" s="1"/>
  <c r="J71" i="9"/>
  <c r="F71" i="9"/>
  <c r="G71" i="9" s="1"/>
  <c r="C13" i="9"/>
  <c r="F13" i="9" s="1"/>
  <c r="G13" i="9" s="1"/>
  <c r="E37" i="9"/>
  <c r="C37" i="9"/>
  <c r="F37" i="9" s="1"/>
  <c r="J37" i="9"/>
  <c r="G46" i="9"/>
  <c r="G48" i="9"/>
  <c r="E50" i="9"/>
  <c r="G50" i="9" s="1"/>
  <c r="C50" i="9"/>
  <c r="F50" i="9" s="1"/>
  <c r="E58" i="9"/>
  <c r="E2" i="9"/>
  <c r="C2" i="9"/>
  <c r="F2" i="9" s="1"/>
  <c r="J2" i="9"/>
  <c r="G11" i="9"/>
  <c r="E15" i="9"/>
  <c r="G15" i="9" s="1"/>
  <c r="C15" i="9"/>
  <c r="F15" i="9" s="1"/>
  <c r="J19" i="9"/>
  <c r="C28" i="9"/>
  <c r="F28" i="9" s="1"/>
  <c r="J46" i="9"/>
  <c r="E52" i="9"/>
  <c r="C52" i="9"/>
  <c r="F52" i="9" s="1"/>
  <c r="J52" i="9"/>
  <c r="C58" i="9"/>
  <c r="F58" i="9" s="1"/>
  <c r="J76" i="9"/>
  <c r="F76" i="9"/>
  <c r="J11" i="9"/>
  <c r="E17" i="9"/>
  <c r="C17" i="9"/>
  <c r="F17" i="9" s="1"/>
  <c r="J17" i="9"/>
  <c r="G26" i="9"/>
  <c r="E28" i="9"/>
  <c r="G28" i="9" s="1"/>
  <c r="E30" i="9"/>
  <c r="G30" i="9" s="1"/>
  <c r="C30" i="9"/>
  <c r="F30" i="9" s="1"/>
  <c r="J34" i="9"/>
  <c r="C43" i="9"/>
  <c r="F43" i="9" s="1"/>
  <c r="G43" i="9" s="1"/>
  <c r="G54" i="9"/>
  <c r="J63" i="9"/>
  <c r="E63" i="9"/>
  <c r="G63" i="9" s="1"/>
  <c r="G76" i="9"/>
  <c r="C8" i="9"/>
  <c r="F8" i="9" s="1"/>
  <c r="J23" i="9"/>
  <c r="E32" i="9"/>
  <c r="G32" i="9" s="1"/>
  <c r="C32" i="9"/>
  <c r="F32" i="9" s="1"/>
  <c r="J32" i="9"/>
  <c r="E45" i="9"/>
  <c r="C45" i="9"/>
  <c r="F45" i="9" s="1"/>
  <c r="J50" i="9"/>
  <c r="G72" i="9"/>
  <c r="J13" i="9"/>
  <c r="J54" i="6"/>
  <c r="J74" i="6"/>
  <c r="J94" i="6"/>
  <c r="J114" i="6"/>
  <c r="J134" i="6"/>
  <c r="J154" i="6"/>
  <c r="G6" i="9"/>
  <c r="E8" i="9"/>
  <c r="E10" i="9"/>
  <c r="C10" i="9"/>
  <c r="F10" i="9" s="1"/>
  <c r="J14" i="9"/>
  <c r="J15" i="9"/>
  <c r="C23" i="9"/>
  <c r="F23" i="9" s="1"/>
  <c r="J38" i="9"/>
  <c r="J41" i="9"/>
  <c r="E47" i="9"/>
  <c r="C47" i="9"/>
  <c r="F47" i="9" s="1"/>
  <c r="J47" i="9"/>
  <c r="J56" i="9"/>
  <c r="J68" i="9"/>
  <c r="E68" i="9"/>
  <c r="G68" i="9" s="1"/>
  <c r="J3" i="9"/>
  <c r="J6" i="9"/>
  <c r="E12" i="9"/>
  <c r="C12" i="9"/>
  <c r="F12" i="9" s="1"/>
  <c r="E23" i="9"/>
  <c r="G23" i="9" s="1"/>
  <c r="E25" i="9"/>
  <c r="C25" i="9"/>
  <c r="J29" i="9"/>
  <c r="J30" i="9"/>
  <c r="J53" i="9"/>
  <c r="J61" i="9"/>
  <c r="F61" i="9"/>
  <c r="G77" i="9"/>
  <c r="C3" i="9"/>
  <c r="F3" i="9" s="1"/>
  <c r="E27" i="9"/>
  <c r="C27" i="9"/>
  <c r="F27" i="9" s="1"/>
  <c r="J27" i="9"/>
  <c r="E40" i="9"/>
  <c r="C40" i="9"/>
  <c r="G61" i="9"/>
  <c r="E73" i="9"/>
  <c r="J68" i="6"/>
  <c r="J88" i="6"/>
  <c r="J108" i="6"/>
  <c r="J128" i="6"/>
  <c r="J148" i="6"/>
  <c r="E3" i="9"/>
  <c r="G3" i="9" s="1"/>
  <c r="E5" i="9"/>
  <c r="C5" i="9"/>
  <c r="J9" i="9"/>
  <c r="C18" i="9"/>
  <c r="F18" i="9" s="1"/>
  <c r="G18" i="9" s="1"/>
  <c r="J33" i="9"/>
  <c r="J36" i="9"/>
  <c r="E42" i="9"/>
  <c r="C42" i="9"/>
  <c r="F42" i="9" s="1"/>
  <c r="G51" i="9"/>
  <c r="E53" i="9"/>
  <c r="G53" i="9" s="1"/>
  <c r="J66" i="9"/>
  <c r="F66" i="9"/>
  <c r="G66" i="9" s="1"/>
  <c r="C73" i="9"/>
  <c r="F73" i="9" s="1"/>
  <c r="C55" i="9"/>
  <c r="J57" i="9"/>
  <c r="C60" i="9"/>
  <c r="C65" i="9"/>
  <c r="C70" i="9"/>
  <c r="C75" i="9"/>
  <c r="J77" i="9"/>
  <c r="C57" i="9"/>
  <c r="F57" i="9" s="1"/>
  <c r="G57" i="9" s="1"/>
  <c r="C62" i="9"/>
  <c r="F62" i="9" s="1"/>
  <c r="G62" i="9" s="1"/>
  <c r="C67" i="9"/>
  <c r="F67" i="9" s="1"/>
  <c r="G67" i="9" s="1"/>
  <c r="C72" i="9"/>
  <c r="F72" i="9" s="1"/>
  <c r="C77" i="9"/>
  <c r="F77" i="9" s="1"/>
  <c r="G35" i="9" l="1"/>
  <c r="G27" i="9"/>
  <c r="J62" i="9"/>
  <c r="J42" i="9"/>
  <c r="F40" i="9"/>
  <c r="J40" i="9"/>
  <c r="F60" i="9"/>
  <c r="G60" i="9" s="1"/>
  <c r="J60" i="9"/>
  <c r="G40" i="9"/>
  <c r="G25" i="9"/>
  <c r="G42" i="9"/>
  <c r="J18" i="9"/>
  <c r="G52" i="9"/>
  <c r="G2" i="9"/>
  <c r="G37" i="9"/>
  <c r="G22" i="9"/>
  <c r="J72" i="9"/>
  <c r="J10" i="9"/>
  <c r="G73" i="9"/>
  <c r="J12" i="9"/>
  <c r="G47" i="9"/>
  <c r="G45" i="9"/>
  <c r="G17" i="9"/>
  <c r="J28" i="9"/>
  <c r="G10" i="9"/>
  <c r="G8" i="9"/>
  <c r="F55" i="9"/>
  <c r="G55" i="9" s="1"/>
  <c r="J55" i="9"/>
  <c r="F75" i="9"/>
  <c r="G75" i="9" s="1"/>
  <c r="J75" i="9"/>
  <c r="F70" i="9"/>
  <c r="G70" i="9" s="1"/>
  <c r="J70" i="9"/>
  <c r="J43" i="9"/>
  <c r="J67" i="9"/>
  <c r="J5" i="9"/>
  <c r="F5" i="9"/>
  <c r="F25" i="9"/>
  <c r="J25" i="9"/>
  <c r="J20" i="9"/>
  <c r="F20" i="9"/>
  <c r="G20" i="9" s="1"/>
  <c r="J73" i="9"/>
  <c r="G58" i="9"/>
  <c r="G12" i="9"/>
  <c r="J35" i="9"/>
  <c r="J8" i="9"/>
  <c r="J58" i="9"/>
  <c r="F65" i="9"/>
  <c r="G65" i="9" s="1"/>
  <c r="J65" i="9"/>
  <c r="G5" i="9"/>
  <c r="J45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10"/>
            <color rgb="FF000000"/>
            <rFont val="Arial"/>
            <scheme val="minor"/>
          </rPr>
          <t>======
ID#AAAAVHMPRtc
Gabriel Rios Perez    (2022-01-25 21:32:17)
Estado_personal_code - Clasif_dep_eitc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isiaX2DvyPiu0Su3bThsCu7iNp7A=="/>
    </ext>
  </extL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100-000001000000}">
      <text>
        <r>
          <rPr>
            <sz val="10"/>
            <color rgb="FF000000"/>
            <rFont val="Arial"/>
            <scheme val="minor"/>
          </rPr>
          <t>======
ID#AAAAVHMPRtY
Gabriel Rios Perez    (2022-01-25 21:30:36)
Estado_Personal_Code - Num_dependientes_eitc_capped
------
ID#AAAAc94cODU
Gabriel Ríos Pérez    (2022-07-20 19:04:08)
CONTEXT: get poverty table from Census. In this version, for the HH size we only count minors, which makes the poverty limit for certain HH greater than it should be.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i6DVqe2AcLXGyzttLdi15oT/LgjA=="/>
    </ext>
  </extL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600-000001000000}">
      <text>
        <r>
          <rPr>
            <sz val="10"/>
            <color rgb="FF000000"/>
            <rFont val="Arial"/>
            <scheme val="minor"/>
          </rPr>
          <t>======
ID#AAAAVpjR5VI
Gabriel Ríos Pérez    (2022-03-09 19:26:01)
https://censusreporter.org/data/table/?table=B09001&amp;geo_ids=04000US72,050|04000US72&amp;primary_geo_id=04000US72#valueType|estimate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Vgyzrr2diXd0Zv6hH0+np1GPTUQ=="/>
    </ext>
  </extL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1" authorId="0" shapeId="0" xr:uid="{00000000-0006-0000-0800-000005000000}">
      <text>
        <r>
          <rPr>
            <sz val="10"/>
            <color rgb="FF000000"/>
            <rFont val="Arial"/>
            <scheme val="minor"/>
          </rPr>
          <t>======
ID#AAAAVHMPRtQ
Gabriel Rios Perez    (2022-02-02 15:30:56)
https://datacenter.kidscount.org/data/tables/3679-population-under-age-18?loc=53&amp;loct=4#detailed/5/7188-7265/false/1729/any/7562</t>
        </r>
      </text>
    </comment>
    <comment ref="H1" authorId="0" shapeId="0" xr:uid="{00000000-0006-0000-0800-000002000000}">
      <text>
        <r>
          <rPr>
            <sz val="10"/>
            <color rgb="FF000000"/>
            <rFont val="Arial"/>
            <scheme val="minor"/>
          </rPr>
          <t>======
ID#AAAAVHMPRtg
Gabriel Rios Perez    (2022-02-02 16:03:27)
https://datacenter.kidscount.org/data/tables/3644-child-population-below-the-poverty-line?loc=53&amp;loct=4#detailed/5/7188-7265/false/1983/any/7492,13350
------
ID#AAAAVHMPRtk
Gabriel Rios Perez    (2022-02-02 16:04:02)
utilizar % para cada rango resulta en un monto CTC &gt;2b</t>
        </r>
      </text>
    </comment>
    <comment ref="J1" authorId="0" shapeId="0" xr:uid="{00000000-0006-0000-0800-000001000000}">
      <text>
        <r>
          <rPr>
            <sz val="10"/>
            <color rgb="FF000000"/>
            <rFont val="Arial"/>
            <scheme val="minor"/>
          </rPr>
          <t>======
ID#AAAAVHMPRtU
Gabriel Rios Perez    (2022-02-02 16:06:25)
por alguna razón, esto no da los counts en https://datacenter.kidscount.org/data/tables/3644-child-population-below-the-poverty-line?loc=53&amp;loct=4#detailed/5/7188-7265/false/1983/any/7492,13350</t>
        </r>
      </text>
    </comment>
    <comment ref="K1" authorId="0" shapeId="0" xr:uid="{00000000-0006-0000-0800-000007000000}">
      <text>
        <r>
          <rPr>
            <sz val="10"/>
            <color rgb="FF000000"/>
            <rFont val="Arial"/>
            <scheme val="minor"/>
          </rPr>
          <t>======
ID#AAAAVHMPRto
Gabriel Rios Perez    (2022-02-02 15:24:16)
https://datacenter.kidscount.org/data/tables/3687-child-population-between-0-and-5-years-old-below-the-poverty-line?loc=53&amp;loct=5#detailed/5/7188-7265/false/1983/any/17662</t>
        </r>
      </text>
    </comment>
    <comment ref="L1" authorId="0" shapeId="0" xr:uid="{00000000-0006-0000-0800-000006000000}">
      <text>
        <r>
          <rPr>
            <sz val="10"/>
            <color rgb="FF000000"/>
            <rFont val="Arial"/>
            <scheme val="minor"/>
          </rPr>
          <t>======
ID#AAAAVHMPRtw
Gabriel Rios Perez    (2022-02-02 15:24:30)
https://datacenter.kidscount.org/data/tables/3687-child-population-between-0-and-5-years-old-below-the-poverty-line?loc=53&amp;loct=5#detailed/5/7188-7265/false/1983/any/17662</t>
        </r>
      </text>
    </comment>
    <comment ref="N1" authorId="0" shapeId="0" xr:uid="{00000000-0006-0000-0800-000009000000}">
      <text>
        <r>
          <rPr>
            <sz val="10"/>
            <color rgb="FF000000"/>
            <rFont val="Arial"/>
            <scheme val="minor"/>
          </rPr>
          <t>======
ID#AAAAVHMPRt0
Gabriel Rios Perez    (2022-02-02 15:22:32)
https://datacenter.kidscount.org/data/tables/3690-child-population-between-6-and-11-years-old-below-the-poverty-line?loc=53&amp;loct=4#detailed/5/7188-7265/false/1983/any/7584</t>
        </r>
      </text>
    </comment>
    <comment ref="O1" authorId="0" shapeId="0" xr:uid="{00000000-0006-0000-0800-000004000000}">
      <text>
        <r>
          <rPr>
            <sz val="10"/>
            <color rgb="FF000000"/>
            <rFont val="Arial"/>
            <scheme val="minor"/>
          </rPr>
          <t>======
ID#AAAAVHMPRts
Gabriel Rios Perez    (2022-02-02 15:38:20)
https://datacenter.kidscount.org/data/tables/3690-child-population-between-6-and-11-years-old-below-the-poverty-line?loc=53&amp;loct=4#detailed/5/7188-7265/false/1983/any/7584</t>
        </r>
      </text>
    </comment>
    <comment ref="P1" authorId="0" shapeId="0" xr:uid="{00000000-0006-0000-0800-000008000000}">
      <text>
        <r>
          <rPr>
            <sz val="10"/>
            <color rgb="FF000000"/>
            <rFont val="Arial"/>
            <scheme val="minor"/>
          </rPr>
          <t>======
ID#AAAAVHMPRsM
Gabriel Rios Perez    (2022-02-02 15:22:49)
https://datacenter.kidscount.org/data/tables/3692-child-population-between-12-and-17-years-old-below-the-poverty-line?loc=53&amp;loct=4#detailed/5/7188-7265/false/1983/any/7588</t>
        </r>
      </text>
    </comment>
    <comment ref="Q1" authorId="0" shapeId="0" xr:uid="{00000000-0006-0000-0800-000003000000}">
      <text>
        <r>
          <rPr>
            <sz val="10"/>
            <color rgb="FF000000"/>
            <rFont val="Arial"/>
            <scheme val="minor"/>
          </rPr>
          <t>======
ID#AAAAVHMPRtM
Gabriel Rios Perez    (2022-02-02 15:38:28)
https://datacenter.kidscount.org/data/tables/3692-child-population-between-12-and-17-years-old-below-the-poverty-line?loc=53&amp;loct=4#detailed/5/7188-7265/false/1983/any/7588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ghn5FieVJBZo7VITlcx2UVAf9NUA=="/>
    </ext>
  </extLst>
</comments>
</file>

<file path=xl/sharedStrings.xml><?xml version="1.0" encoding="utf-8"?>
<sst xmlns="http://schemas.openxmlformats.org/spreadsheetml/2006/main" count="1118" uniqueCount="274">
  <si>
    <t>EITC_ref_key</t>
  </si>
  <si>
    <t>max_credit_2022</t>
  </si>
  <si>
    <t>phase_in_rate_2022</t>
  </si>
  <si>
    <t>phase_in_limit_2022</t>
  </si>
  <si>
    <t>phase_out_rate_2022</t>
  </si>
  <si>
    <t>phase_out_start_2022</t>
  </si>
  <si>
    <t>max_income_2022</t>
  </si>
  <si>
    <t>max_credit_2019</t>
  </si>
  <si>
    <t>phase_in_rate_2019</t>
  </si>
  <si>
    <t>phase_in_limit_2019</t>
  </si>
  <si>
    <t>phase_out_rate_2019</t>
  </si>
  <si>
    <t>phase_out_start_2019</t>
  </si>
  <si>
    <t>max_income_2019</t>
  </si>
  <si>
    <t>0-0_dependientes</t>
  </si>
  <si>
    <t>0-1_dependiente</t>
  </si>
  <si>
    <t>0-2_dependientes</t>
  </si>
  <si>
    <t>0-3_o_mas_dependientes</t>
  </si>
  <si>
    <t>1-0_dependientes</t>
  </si>
  <si>
    <t>1-1_dependiente</t>
  </si>
  <si>
    <t>1-2_dependientes</t>
  </si>
  <si>
    <t>1-3_o_mas_dependientes</t>
  </si>
  <si>
    <t>pobreza_ref_key</t>
  </si>
  <si>
    <t>limite_pobreza</t>
  </si>
  <si>
    <t>0-0</t>
  </si>
  <si>
    <t>0-1</t>
  </si>
  <si>
    <t>0-2</t>
  </si>
  <si>
    <t>0-3</t>
  </si>
  <si>
    <t>0-4</t>
  </si>
  <si>
    <t>0-5</t>
  </si>
  <si>
    <t>0-6</t>
  </si>
  <si>
    <t>0-7</t>
  </si>
  <si>
    <t>0-8</t>
  </si>
  <si>
    <t>1-0</t>
  </si>
  <si>
    <t>1-1</t>
  </si>
  <si>
    <t>1-2</t>
  </si>
  <si>
    <t>1-3</t>
  </si>
  <si>
    <t>1-4</t>
  </si>
  <si>
    <t>1-5</t>
  </si>
  <si>
    <t>1-6</t>
  </si>
  <si>
    <t>1-7</t>
  </si>
  <si>
    <t>year</t>
  </si>
  <si>
    <t>work_cat</t>
  </si>
  <si>
    <t>description</t>
  </si>
  <si>
    <t>Abogado</t>
  </si>
  <si>
    <t>Administrador de Escuela</t>
  </si>
  <si>
    <t>Agente de Publicidad</t>
  </si>
  <si>
    <t>Agente de Viajes</t>
  </si>
  <si>
    <t>Agente y Corredor de Bienes Raíces</t>
  </si>
  <si>
    <t>Agente y Corredor de Seguros</t>
  </si>
  <si>
    <t>Agente y Corredor de Valores</t>
  </si>
  <si>
    <t>Agricultor</t>
  </si>
  <si>
    <t>Agrimensor</t>
  </si>
  <si>
    <t>Ajustador de Cuentas</t>
  </si>
  <si>
    <t>Albañil</t>
  </si>
  <si>
    <t>Arquitecto</t>
  </si>
  <si>
    <t>Artista, Actor, Bailarín, o Cantante</t>
  </si>
  <si>
    <t>Asistente de Vuelo</t>
  </si>
  <si>
    <t>Asistente Médico</t>
  </si>
  <si>
    <t>Atleta Profesional</t>
  </si>
  <si>
    <t>Avicultor</t>
  </si>
  <si>
    <t>Bombero</t>
  </si>
  <si>
    <t>Cajero de Bancos</t>
  </si>
  <si>
    <t>Cajero de Ventas</t>
  </si>
  <si>
    <t>Camarero</t>
  </si>
  <si>
    <t>Carnicero</t>
  </si>
  <si>
    <t>Carpintero</t>
  </si>
  <si>
    <t>Cartero y Mensajero</t>
  </si>
  <si>
    <t>Cerrajero</t>
  </si>
  <si>
    <t>Ciéntifico</t>
  </si>
  <si>
    <t>Cocinero</t>
  </si>
  <si>
    <t>dataset</t>
  </si>
  <si>
    <t>municipio</t>
  </si>
  <si>
    <t>pop_2019_acs_5yr</t>
  </si>
  <si>
    <t>poverty_universe_2019_acs_5yr</t>
  </si>
  <si>
    <t>poverty_is_poor_2019_acs_5yr</t>
  </si>
  <si>
    <t>pop_2019_acs_5yr_&lt;18</t>
  </si>
  <si>
    <t>poverty_&lt;18_universe_2019_acs_5yr</t>
  </si>
  <si>
    <t>poverty_&lt;18_is_poor_2019_acs_5yr</t>
  </si>
  <si>
    <t>ADJUNTAS</t>
  </si>
  <si>
    <t>Adjuntas</t>
  </si>
  <si>
    <t>AGUADA</t>
  </si>
  <si>
    <t>Aguada</t>
  </si>
  <si>
    <t>AGUADILLA</t>
  </si>
  <si>
    <t>Aguadilla</t>
  </si>
  <si>
    <t>AGUAS BUENAS</t>
  </si>
  <si>
    <t>Aguas Buenas</t>
  </si>
  <si>
    <t>AIBONITO</t>
  </si>
  <si>
    <t>Aibonito</t>
  </si>
  <si>
    <t>ANASCO</t>
  </si>
  <si>
    <t>Añasco</t>
  </si>
  <si>
    <t>ARECIBO</t>
  </si>
  <si>
    <t>Arecibo</t>
  </si>
  <si>
    <t>ARROYO</t>
  </si>
  <si>
    <t>Arroyo</t>
  </si>
  <si>
    <t>BARCELONETA</t>
  </si>
  <si>
    <t>Barceloneta</t>
  </si>
  <si>
    <t>BARRANQUITAS</t>
  </si>
  <si>
    <t>Barranquitas</t>
  </si>
  <si>
    <t>BAYAMON</t>
  </si>
  <si>
    <t>Bayamón</t>
  </si>
  <si>
    <t>CABO ROJO</t>
  </si>
  <si>
    <t>Cabo Rojo</t>
  </si>
  <si>
    <t>CAGUAS</t>
  </si>
  <si>
    <t>Caguas</t>
  </si>
  <si>
    <t>CAMUY</t>
  </si>
  <si>
    <t>Camuy</t>
  </si>
  <si>
    <t>CANOVANAS</t>
  </si>
  <si>
    <t>Canóvanas</t>
  </si>
  <si>
    <t>CAROLINA</t>
  </si>
  <si>
    <t>Carolina</t>
  </si>
  <si>
    <t>CATANO</t>
  </si>
  <si>
    <t>Cataño</t>
  </si>
  <si>
    <t>CAYEY</t>
  </si>
  <si>
    <t>Cayey</t>
  </si>
  <si>
    <t>CEIBA</t>
  </si>
  <si>
    <t>Ceiba</t>
  </si>
  <si>
    <t>CIALES</t>
  </si>
  <si>
    <t>Ciales</t>
  </si>
  <si>
    <t>CIDRA</t>
  </si>
  <si>
    <t>Cidra</t>
  </si>
  <si>
    <t>COAMO</t>
  </si>
  <si>
    <t>Coamo</t>
  </si>
  <si>
    <t>COMERIO</t>
  </si>
  <si>
    <t>Comerío</t>
  </si>
  <si>
    <t>COROZAL</t>
  </si>
  <si>
    <t>Corozal</t>
  </si>
  <si>
    <t>CULEBRA</t>
  </si>
  <si>
    <t>Culebra</t>
  </si>
  <si>
    <t>DORADO</t>
  </si>
  <si>
    <t>Dorado</t>
  </si>
  <si>
    <t>FAJARDO</t>
  </si>
  <si>
    <t>Fajardo</t>
  </si>
  <si>
    <t>FLORIDA</t>
  </si>
  <si>
    <t>Florida</t>
  </si>
  <si>
    <t>GUANICA</t>
  </si>
  <si>
    <t>Guánica</t>
  </si>
  <si>
    <t>GUAYAMA</t>
  </si>
  <si>
    <t>Guayama</t>
  </si>
  <si>
    <t>GUAYANILLA</t>
  </si>
  <si>
    <t>Guayanilla</t>
  </si>
  <si>
    <t>GUAYNABO</t>
  </si>
  <si>
    <t>Guaynabo</t>
  </si>
  <si>
    <t>GURABO</t>
  </si>
  <si>
    <t>Gurabo</t>
  </si>
  <si>
    <t>HATILLO</t>
  </si>
  <si>
    <t>Hatillo</t>
  </si>
  <si>
    <t>HORMIGUEROS</t>
  </si>
  <si>
    <t>Hormigueros</t>
  </si>
  <si>
    <t>HUMACAO</t>
  </si>
  <si>
    <t>Humacao</t>
  </si>
  <si>
    <t>ISABELA</t>
  </si>
  <si>
    <t>Isabela</t>
  </si>
  <si>
    <t>JAYUYA</t>
  </si>
  <si>
    <t>Jayuya</t>
  </si>
  <si>
    <t>JUANA DIAZ</t>
  </si>
  <si>
    <t>Juana Díaz</t>
  </si>
  <si>
    <t>JUNCOS</t>
  </si>
  <si>
    <t>Juncos</t>
  </si>
  <si>
    <t>LAJAS</t>
  </si>
  <si>
    <t>Lajas</t>
  </si>
  <si>
    <t>LARES</t>
  </si>
  <si>
    <t>Lares</t>
  </si>
  <si>
    <t>LAS MARIAS</t>
  </si>
  <si>
    <t>Las Marías</t>
  </si>
  <si>
    <t>LAS PIEDRAS</t>
  </si>
  <si>
    <t>Las Piedras</t>
  </si>
  <si>
    <t>LOIZA</t>
  </si>
  <si>
    <t>Loíza</t>
  </si>
  <si>
    <t>LUQUILLO</t>
  </si>
  <si>
    <t>Luquillo</t>
  </si>
  <si>
    <t>MANATI</t>
  </si>
  <si>
    <t>Manatí</t>
  </si>
  <si>
    <t>MARICAO</t>
  </si>
  <si>
    <t>Maricao</t>
  </si>
  <si>
    <t>MAUNABO</t>
  </si>
  <si>
    <t>Maunabo</t>
  </si>
  <si>
    <t>MAYAGUEZ</t>
  </si>
  <si>
    <t>Mayagüez</t>
  </si>
  <si>
    <t>MOCA</t>
  </si>
  <si>
    <t>Moca</t>
  </si>
  <si>
    <t>MOROVIS</t>
  </si>
  <si>
    <t>Morovis</t>
  </si>
  <si>
    <t>NAGUABO</t>
  </si>
  <si>
    <t>Naguabo</t>
  </si>
  <si>
    <t>NARANJITO</t>
  </si>
  <si>
    <t>Naranjito</t>
  </si>
  <si>
    <t>OROCOVIS</t>
  </si>
  <si>
    <t>Orocovis</t>
  </si>
  <si>
    <t>PATILLAS</t>
  </si>
  <si>
    <t>Patillas</t>
  </si>
  <si>
    <t>PENUELAS</t>
  </si>
  <si>
    <t>Peñuelas</t>
  </si>
  <si>
    <t>PONCE</t>
  </si>
  <si>
    <t>Ponce</t>
  </si>
  <si>
    <t>QUEBRADILLAS</t>
  </si>
  <si>
    <t>Quebradillas</t>
  </si>
  <si>
    <t>RINCON</t>
  </si>
  <si>
    <t>Rincón</t>
  </si>
  <si>
    <t>RIO GRANDE</t>
  </si>
  <si>
    <t>Río Grande</t>
  </si>
  <si>
    <t>SABANA GRANDE</t>
  </si>
  <si>
    <t>Sabana Grande</t>
  </si>
  <si>
    <t>SALINAS</t>
  </si>
  <si>
    <t>Salinas</t>
  </si>
  <si>
    <t>SAN GERMAN</t>
  </si>
  <si>
    <t>San Germán</t>
  </si>
  <si>
    <t>SAN JUAN</t>
  </si>
  <si>
    <t>San Juan</t>
  </si>
  <si>
    <t>SAN LORENZO</t>
  </si>
  <si>
    <t>San Lorenzo</t>
  </si>
  <si>
    <t>SAN SEBASTIAN</t>
  </si>
  <si>
    <t>San Sebastián</t>
  </si>
  <si>
    <t>SANTA ISABEL</t>
  </si>
  <si>
    <t>Santa Isabel</t>
  </si>
  <si>
    <t>TOA ALTA</t>
  </si>
  <si>
    <t>Toa Alta</t>
  </si>
  <si>
    <t>TOA BAJA</t>
  </si>
  <si>
    <t>Toa Baja</t>
  </si>
  <si>
    <t>TRUJILLO ALTO</t>
  </si>
  <si>
    <t>Trujillo Alto</t>
  </si>
  <si>
    <t>UTUADO</t>
  </si>
  <si>
    <t>Utuado</t>
  </si>
  <si>
    <t>VEGA ALTA</t>
  </si>
  <si>
    <t>Vega Alta</t>
  </si>
  <si>
    <t>VEGA BAJA</t>
  </si>
  <si>
    <t>Vega Baja</t>
  </si>
  <si>
    <t>VIEQUES</t>
  </si>
  <si>
    <t>Vieques</t>
  </si>
  <si>
    <t>VILLALBA</t>
  </si>
  <si>
    <t>Villalba</t>
  </si>
  <si>
    <t>YABUCOA</t>
  </si>
  <si>
    <t>Yabucoa</t>
  </si>
  <si>
    <t>YAUCO</t>
  </si>
  <si>
    <t>Yauco</t>
  </si>
  <si>
    <t>rango_edad</t>
  </si>
  <si>
    <t>pop</t>
  </si>
  <si>
    <t>monto_CTC_2022_NO_AJUSTADO</t>
  </si>
  <si>
    <t>%_tier2_CTC</t>
  </si>
  <si>
    <t>%_tier3_CTC</t>
  </si>
  <si>
    <t>pop_max_CTC</t>
  </si>
  <si>
    <t>pop_tier2_CTC</t>
  </si>
  <si>
    <t>pop_tier3_CTC</t>
  </si>
  <si>
    <t>monto_CTC_2022</t>
  </si>
  <si>
    <t>0_a_5</t>
  </si>
  <si>
    <t>6_a_17</t>
  </si>
  <si>
    <t>name</t>
  </si>
  <si>
    <t>&lt;3</t>
  </si>
  <si>
    <t>3 a 4</t>
  </si>
  <si>
    <t>6 a 8</t>
  </si>
  <si>
    <t>9 a 11</t>
  </si>
  <si>
    <t>12 a 14</t>
  </si>
  <si>
    <t>15 a 17</t>
  </si>
  <si>
    <t>0 a 5</t>
  </si>
  <si>
    <t>&lt;6 MIXING 1YR AND 5YR EST</t>
  </si>
  <si>
    <t>6 a 17</t>
  </si>
  <si>
    <t>6 a 17 MIXING 1YR AND 5YR EST</t>
  </si>
  <si>
    <t>&lt;18 1YR 2019 EST</t>
  </si>
  <si>
    <t>pop_&lt;6</t>
  </si>
  <si>
    <t>pop_6_a_17</t>
  </si>
  <si>
    <t>pop_&lt;18</t>
  </si>
  <si>
    <t>monto_CTC_2022_&lt;6</t>
  </si>
  <si>
    <t>monto_CTC_2022_6_a_17</t>
  </si>
  <si>
    <t>%_pobreza_infantil</t>
  </si>
  <si>
    <t>TABLEU_STOP</t>
  </si>
  <si>
    <t>pop_pobre_&lt;18</t>
  </si>
  <si>
    <t>pop_pobre_&lt;6</t>
  </si>
  <si>
    <t>%_pop_pobre_&lt;6</t>
  </si>
  <si>
    <t>TABLEU_STOP_2</t>
  </si>
  <si>
    <t>pop_pobre_6_a_11</t>
  </si>
  <si>
    <t>%_pop_pobre_6_a_11</t>
  </si>
  <si>
    <t>pop_pobre_12_a_17</t>
  </si>
  <si>
    <t>%_pop_pobre_12_a_17</t>
  </si>
  <si>
    <t>pop_pobre_6_a_17</t>
  </si>
  <si>
    <t>pop_6_a_17_v2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</si>
</sst>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$&quot;* #,##0_);_(&quot;$&quot;* \(#,##0\);_(&quot;$&quot;* &quot;-&quot;??_);_(@_)"/>
    <numFmt numFmtId="165" formatCode="&quot;$&quot;#,##0"/>
    <numFmt numFmtId="166" formatCode="0.0%"/>
  </numFmts>
  <fonts count="6" x14ac:knownFonts="1">
    <font>
      <sz val="10"/>
      <color rgb="FF000000"/>
      <name val="Arial"/>
      <scheme val="minor"/>
    </font>
    <font>
      <sz val="10"/>
      <color theme="1"/>
      <name val="Arial"/>
      <family val="2"/>
    </font>
    <font>
      <sz val="10"/>
      <color theme="1"/>
      <name val="Arial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0"/>
      <color theme="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theme="5"/>
        <bgColor theme="5"/>
      </patternFill>
    </fill>
    <fill>
      <patternFill patternType="solid">
        <fgColor rgb="FFFFFF00"/>
        <bgColor rgb="FFFFFF00"/>
      </patternFill>
    </fill>
    <fill>
      <patternFill patternType="solid">
        <fgColor theme="6"/>
        <bgColor theme="6"/>
      </patternFill>
    </fill>
    <fill>
      <patternFill patternType="solid">
        <fgColor rgb="FFFF0000"/>
        <bgColor rgb="FFFF0000"/>
      </patternFill>
    </fill>
    <fill>
      <patternFill patternType="solid">
        <fgColor theme="1"/>
        <bgColor theme="1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AAC1D9"/>
      </left>
      <right style="thin">
        <color rgb="FFAAC1D9"/>
      </right>
      <top style="thin">
        <color rgb="FFAAC1D9"/>
      </top>
      <bottom style="thin">
        <color rgb="FFAAC1D9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Font="1"/>
    <xf numFmtId="164" fontId="1" fillId="0" borderId="0" xfId="0" applyNumberFormat="1" applyFont="1" applyAlignment="1">
      <alignment horizontal="right"/>
    </xf>
    <xf numFmtId="10" fontId="1" fillId="0" borderId="0" xfId="0" applyNumberFormat="1" applyFont="1" applyAlignment="1">
      <alignment horizontal="right"/>
    </xf>
    <xf numFmtId="165" fontId="1" fillId="0" borderId="0" xfId="0" applyNumberFormat="1" applyFont="1" applyAlignment="1">
      <alignment horizontal="left"/>
    </xf>
    <xf numFmtId="165" fontId="1" fillId="0" borderId="0" xfId="0" applyNumberFormat="1" applyFont="1" applyAlignment="1">
      <alignment horizontal="right"/>
    </xf>
    <xf numFmtId="165" fontId="1" fillId="0" borderId="1" xfId="0" applyNumberFormat="1" applyFont="1" applyBorder="1" applyAlignment="1">
      <alignment horizontal="right"/>
    </xf>
    <xf numFmtId="165" fontId="1" fillId="0" borderId="2" xfId="0" applyNumberFormat="1" applyFont="1" applyBorder="1" applyAlignment="1">
      <alignment horizontal="right"/>
    </xf>
    <xf numFmtId="165" fontId="1" fillId="0" borderId="3" xfId="0" applyNumberFormat="1" applyFont="1" applyBorder="1" applyAlignment="1">
      <alignment horizontal="right"/>
    </xf>
    <xf numFmtId="0" fontId="2" fillId="0" borderId="0" xfId="0" applyFont="1"/>
    <xf numFmtId="3" fontId="1" fillId="0" borderId="0" xfId="0" applyNumberFormat="1" applyFont="1"/>
    <xf numFmtId="3" fontId="1" fillId="0" borderId="0" xfId="0" applyNumberFormat="1" applyFont="1" applyAlignment="1">
      <alignment horizontal="left"/>
    </xf>
    <xf numFmtId="3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3" fontId="1" fillId="0" borderId="0" xfId="0" applyNumberFormat="1" applyFont="1" applyAlignment="1">
      <alignment horizontal="right"/>
    </xf>
    <xf numFmtId="0" fontId="1" fillId="0" borderId="0" xfId="0" applyFont="1" applyAlignment="1">
      <alignment horizontal="left"/>
    </xf>
    <xf numFmtId="49" fontId="1" fillId="0" borderId="0" xfId="0" applyNumberFormat="1" applyFont="1" applyAlignment="1">
      <alignment horizontal="left"/>
    </xf>
    <xf numFmtId="166" fontId="1" fillId="0" borderId="0" xfId="0" applyNumberFormat="1" applyFont="1"/>
    <xf numFmtId="165" fontId="1" fillId="0" borderId="0" xfId="0" applyNumberFormat="1" applyFont="1"/>
    <xf numFmtId="166" fontId="1" fillId="0" borderId="0" xfId="0" applyNumberFormat="1" applyFont="1" applyAlignment="1">
      <alignment horizontal="right"/>
    </xf>
    <xf numFmtId="165" fontId="3" fillId="2" borderId="0" xfId="0" applyNumberFormat="1" applyFont="1" applyFill="1"/>
    <xf numFmtId="0" fontId="4" fillId="0" borderId="0" xfId="0" applyFont="1"/>
    <xf numFmtId="3" fontId="4" fillId="0" borderId="0" xfId="0" applyNumberFormat="1" applyFont="1"/>
    <xf numFmtId="3" fontId="4" fillId="0" borderId="0" xfId="0" applyNumberFormat="1" applyFont="1" applyAlignment="1">
      <alignment horizontal="right"/>
    </xf>
    <xf numFmtId="3" fontId="4" fillId="3" borderId="0" xfId="0" applyNumberFormat="1" applyFont="1" applyFill="1"/>
    <xf numFmtId="3" fontId="4" fillId="4" borderId="0" xfId="0" applyNumberFormat="1" applyFont="1" applyFill="1"/>
    <xf numFmtId="3" fontId="4" fillId="5" borderId="0" xfId="0" applyNumberFormat="1" applyFont="1" applyFill="1"/>
    <xf numFmtId="3" fontId="4" fillId="3" borderId="0" xfId="0" applyNumberFormat="1" applyFont="1" applyFill="1" applyAlignment="1">
      <alignment horizontal="right"/>
    </xf>
    <xf numFmtId="3" fontId="4" fillId="4" borderId="0" xfId="0" applyNumberFormat="1" applyFont="1" applyFill="1" applyAlignment="1">
      <alignment horizontal="right"/>
    </xf>
    <xf numFmtId="3" fontId="4" fillId="5" borderId="0" xfId="0" applyNumberFormat="1" applyFont="1" applyFill="1" applyAlignment="1">
      <alignment horizontal="right"/>
    </xf>
    <xf numFmtId="0" fontId="1" fillId="6" borderId="4" xfId="0" applyFont="1" applyFill="1" applyBorder="1" applyAlignment="1">
      <alignment horizontal="left"/>
    </xf>
    <xf numFmtId="0" fontId="1" fillId="2" borderId="4" xfId="0" applyFont="1" applyFill="1" applyBorder="1" applyAlignment="1">
      <alignment horizontal="left"/>
    </xf>
    <xf numFmtId="0" fontId="1" fillId="7" borderId="4" xfId="0" applyFont="1" applyFill="1" applyBorder="1" applyAlignment="1">
      <alignment horizontal="left"/>
    </xf>
    <xf numFmtId="3" fontId="5" fillId="8" borderId="4" xfId="0" applyNumberFormat="1" applyFont="1" applyFill="1" applyBorder="1" applyAlignment="1">
      <alignment horizontal="left"/>
    </xf>
    <xf numFmtId="3" fontId="1" fillId="6" borderId="4" xfId="0" applyNumberFormat="1" applyFont="1" applyFill="1" applyBorder="1" applyAlignment="1">
      <alignment horizontal="left"/>
    </xf>
    <xf numFmtId="9" fontId="1" fillId="6" borderId="4" xfId="0" applyNumberFormat="1" applyFont="1" applyFill="1" applyBorder="1" applyAlignment="1">
      <alignment horizontal="left"/>
    </xf>
    <xf numFmtId="1" fontId="1" fillId="0" borderId="0" xfId="0" applyNumberFormat="1" applyFont="1" applyAlignment="1">
      <alignment horizontal="left"/>
    </xf>
    <xf numFmtId="3" fontId="5" fillId="8" borderId="4" xfId="0" applyNumberFormat="1" applyFont="1" applyFill="1" applyBorder="1" applyAlignment="1">
      <alignment horizontal="right"/>
    </xf>
    <xf numFmtId="9" fontId="1" fillId="0" borderId="0" xfId="0" applyNumberFormat="1" applyFont="1" applyAlignment="1">
      <alignment horizontal="right"/>
    </xf>
    <xf numFmtId="10" fontId="5" fillId="8" borderId="4" xfId="0" applyNumberFormat="1" applyFont="1" applyFill="1" applyBorder="1"/>
    <xf numFmtId="10" fontId="1" fillId="0" borderId="0" xfId="0" applyNumberFormat="1" applyFont="1"/>
    <xf numFmtId="1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
<Relationships xmlns="http://schemas.openxmlformats.org/package/2006/relationships"><Relationship Id="rId1" Type="http://customschemas.google.com/relationships/workbookmetadata" Target="commentsmeta1"/></Relationships>
</file>

<file path=xl/_rels/comments3.xml.rels><?xml version="1.0" encoding="UTF-8" standalone="yes"?>
<Relationships xmlns="http://schemas.openxmlformats.org/package/2006/relationships"><Relationship Id="rId1" Type="http://customschemas.google.com/relationships/workbookmetadata" Target="commentsmeta2"/></Relationships>
</file>

<file path=xl/_rels/comments4.xml.rels><?xml version="1.0" encoding="UTF-8" standalone="yes"?>
<Relationships xmlns="http://schemas.openxmlformats.org/package/2006/relationships"><Relationship Id="rId1" Type="http://customschemas.google.com/relationships/workbookmetadata" Target="commentsmeta3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customschemas.google.com/relationships/workbookmetadata" Target="metadata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9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2.6640625" defaultRowHeight="15" customHeight="1" x14ac:dyDescent="0.15"/>
  <cols>
    <col min="1" max="1" width="20.33203125" customWidth="1"/>
    <col min="2" max="2" width="14" customWidth="1"/>
    <col min="3" max="3" width="16.1640625" customWidth="1"/>
    <col min="4" max="4" width="16.6640625" customWidth="1"/>
    <col min="5" max="5" width="17.33203125" customWidth="1"/>
    <col min="6" max="6" width="17.83203125" customWidth="1"/>
    <col min="7" max="7" width="15.1640625" customWidth="1"/>
    <col min="8" max="8" width="14" customWidth="1"/>
    <col min="9" max="9" width="16.1640625" customWidth="1"/>
    <col min="10" max="10" width="16.6640625" customWidth="1"/>
    <col min="11" max="11" width="17.33203125" customWidth="1"/>
    <col min="12" max="12" width="17.83203125" customWidth="1"/>
    <col min="13" max="13" width="15.1640625" customWidth="1"/>
  </cols>
  <sheetData>
    <row r="1" spans="1:13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ht="15.75" customHeight="1" x14ac:dyDescent="0.15">
      <c r="A2" s="1" t="s">
        <v>13</v>
      </c>
      <c r="B2" s="2">
        <v>1500</v>
      </c>
      <c r="C2" s="3">
        <v>0.15</v>
      </c>
      <c r="D2" s="2">
        <v>10000</v>
      </c>
      <c r="E2" s="3">
        <v>0.15</v>
      </c>
      <c r="F2" s="2">
        <v>16000</v>
      </c>
      <c r="G2" s="2">
        <v>26000</v>
      </c>
      <c r="H2" s="2">
        <v>300</v>
      </c>
      <c r="I2" s="3">
        <v>0.05</v>
      </c>
      <c r="J2" s="2">
        <v>6000</v>
      </c>
      <c r="K2" s="3">
        <v>0.12</v>
      </c>
      <c r="L2" s="2">
        <v>18000</v>
      </c>
      <c r="M2" s="2">
        <v>20500</v>
      </c>
    </row>
    <row r="3" spans="1:13" ht="15.75" customHeight="1" x14ac:dyDescent="0.15">
      <c r="A3" s="1" t="s">
        <v>14</v>
      </c>
      <c r="B3" s="2">
        <v>3500</v>
      </c>
      <c r="C3" s="3">
        <v>0.33980582524271846</v>
      </c>
      <c r="D3" s="2">
        <v>10300</v>
      </c>
      <c r="E3" s="3">
        <v>0.26923076923076922</v>
      </c>
      <c r="F3" s="2">
        <v>18000</v>
      </c>
      <c r="G3" s="2">
        <v>31000</v>
      </c>
      <c r="H3" s="2">
        <v>900</v>
      </c>
      <c r="I3" s="3">
        <v>7.4999999999999997E-2</v>
      </c>
      <c r="J3" s="2">
        <v>12000</v>
      </c>
      <c r="K3" s="3">
        <v>0.12</v>
      </c>
      <c r="L3" s="2">
        <v>13000</v>
      </c>
      <c r="M3" s="2">
        <v>20500</v>
      </c>
    </row>
    <row r="4" spans="1:13" ht="15.75" customHeight="1" x14ac:dyDescent="0.15">
      <c r="A4" s="1" t="s">
        <v>15</v>
      </c>
      <c r="B4" s="2">
        <v>5500</v>
      </c>
      <c r="C4" s="3">
        <v>0.4</v>
      </c>
      <c r="D4" s="2">
        <v>13750</v>
      </c>
      <c r="E4" s="3">
        <v>0.34375</v>
      </c>
      <c r="F4" s="2">
        <v>21000</v>
      </c>
      <c r="G4" s="2">
        <v>37000</v>
      </c>
      <c r="H4" s="2">
        <v>1500</v>
      </c>
      <c r="I4" s="3">
        <v>0.1</v>
      </c>
      <c r="J4" s="2">
        <v>15000</v>
      </c>
      <c r="K4" s="3">
        <v>0.12</v>
      </c>
      <c r="L4" s="2">
        <v>16000</v>
      </c>
      <c r="M4" s="2">
        <v>28500</v>
      </c>
    </row>
    <row r="5" spans="1:13" ht="15.75" customHeight="1" x14ac:dyDescent="0.15">
      <c r="A5" s="1" t="s">
        <v>16</v>
      </c>
      <c r="B5" s="2">
        <v>6500</v>
      </c>
      <c r="C5" s="3">
        <v>0.44827586206896552</v>
      </c>
      <c r="D5" s="2">
        <v>14500</v>
      </c>
      <c r="E5" s="3">
        <v>0.34210526315789475</v>
      </c>
      <c r="F5" s="2">
        <v>21000</v>
      </c>
      <c r="G5" s="2">
        <v>40000</v>
      </c>
      <c r="H5" s="2">
        <v>2000</v>
      </c>
      <c r="I5" s="3">
        <v>0.125</v>
      </c>
      <c r="J5" s="2">
        <v>16000</v>
      </c>
      <c r="K5" s="3">
        <v>0.1212</v>
      </c>
      <c r="L5" s="2">
        <v>17000</v>
      </c>
      <c r="M5" s="2">
        <v>33500</v>
      </c>
    </row>
    <row r="6" spans="1:13" ht="15.75" customHeight="1" x14ac:dyDescent="0.15">
      <c r="A6" s="1" t="s">
        <v>17</v>
      </c>
      <c r="B6" s="2">
        <v>1500</v>
      </c>
      <c r="C6" s="3">
        <v>0.15</v>
      </c>
      <c r="D6" s="2">
        <v>10000</v>
      </c>
      <c r="E6" s="3">
        <v>0.15</v>
      </c>
      <c r="F6" s="2">
        <v>18000</v>
      </c>
      <c r="G6" s="2">
        <v>28000</v>
      </c>
      <c r="H6" s="2">
        <v>300</v>
      </c>
      <c r="I6" s="3">
        <v>0.05</v>
      </c>
      <c r="J6" s="2">
        <v>6000</v>
      </c>
      <c r="K6" s="3">
        <v>0.08</v>
      </c>
      <c r="L6" s="2">
        <v>18000</v>
      </c>
      <c r="M6" s="2">
        <v>21750</v>
      </c>
    </row>
    <row r="7" spans="1:13" ht="15.75" customHeight="1" x14ac:dyDescent="0.15">
      <c r="A7" s="1" t="s">
        <v>18</v>
      </c>
      <c r="B7" s="2">
        <v>3500</v>
      </c>
      <c r="C7" s="3">
        <v>0.33980582524271846</v>
      </c>
      <c r="D7" s="2">
        <v>10300</v>
      </c>
      <c r="E7" s="3">
        <v>0.26923076923076922</v>
      </c>
      <c r="F7" s="2">
        <v>22000</v>
      </c>
      <c r="G7" s="2">
        <v>35000</v>
      </c>
      <c r="H7" s="2">
        <v>900</v>
      </c>
      <c r="I7" s="3">
        <v>7.4999999999999997E-2</v>
      </c>
      <c r="J7" s="2">
        <v>12000</v>
      </c>
      <c r="K7" s="3">
        <v>0.08</v>
      </c>
      <c r="L7" s="2">
        <v>13000</v>
      </c>
      <c r="M7" s="2">
        <v>24250</v>
      </c>
    </row>
    <row r="8" spans="1:13" ht="15.75" customHeight="1" x14ac:dyDescent="0.15">
      <c r="A8" s="1" t="s">
        <v>19</v>
      </c>
      <c r="B8" s="2">
        <v>5500</v>
      </c>
      <c r="C8" s="3">
        <v>0.4</v>
      </c>
      <c r="D8" s="2">
        <v>13750</v>
      </c>
      <c r="E8" s="3">
        <v>0.34375</v>
      </c>
      <c r="F8" s="2">
        <v>25000</v>
      </c>
      <c r="G8" s="2">
        <v>41000</v>
      </c>
      <c r="H8" s="2">
        <v>1500</v>
      </c>
      <c r="I8" s="3">
        <v>0.1</v>
      </c>
      <c r="J8" s="2">
        <v>15000</v>
      </c>
      <c r="K8" s="3">
        <v>0.08</v>
      </c>
      <c r="L8" s="2">
        <v>16000</v>
      </c>
      <c r="M8" s="2">
        <v>34750</v>
      </c>
    </row>
    <row r="9" spans="1:13" ht="15.75" customHeight="1" x14ac:dyDescent="0.15">
      <c r="A9" s="1" t="s">
        <v>20</v>
      </c>
      <c r="B9" s="2">
        <v>6500</v>
      </c>
      <c r="C9" s="3">
        <v>0.44827586206896552</v>
      </c>
      <c r="D9" s="2">
        <v>14500</v>
      </c>
      <c r="E9" s="3">
        <v>0.34210526315789475</v>
      </c>
      <c r="F9" s="2">
        <v>25000</v>
      </c>
      <c r="G9" s="2">
        <v>44000</v>
      </c>
      <c r="H9" s="2">
        <v>2000</v>
      </c>
      <c r="I9" s="3">
        <v>0.125</v>
      </c>
      <c r="J9" s="2">
        <v>16000</v>
      </c>
      <c r="K9" s="3">
        <v>0.08</v>
      </c>
      <c r="L9" s="2">
        <v>17000</v>
      </c>
      <c r="M9" s="2">
        <v>42000</v>
      </c>
    </row>
  </sheetData>
  <pageMargins left="0.7" right="0.7" top="0.75" bottom="0.75" header="0" footer="0"/>
  <pageSetup orientation="landscape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18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2.6640625" defaultRowHeight="15" customHeight="1" x14ac:dyDescent="0.15"/>
  <cols>
    <col min="1" max="1" width="13.33203125" customWidth="1"/>
    <col min="2" max="2" width="11.83203125" customWidth="1"/>
  </cols>
  <sheetData>
    <row r="1" spans="1:2" ht="15.75" customHeight="1" x14ac:dyDescent="0.15">
      <c r="A1" s="1" t="s">
        <v>21</v>
      </c>
      <c r="B1" s="4" t="s">
        <v>22</v>
      </c>
    </row>
    <row r="2" spans="1:2" ht="15.75" customHeight="1" x14ac:dyDescent="0.15">
      <c r="A2" s="1" t="s">
        <v>23</v>
      </c>
      <c r="B2" s="4">
        <v>13300</v>
      </c>
    </row>
    <row r="3" spans="1:2" ht="15.75" customHeight="1" x14ac:dyDescent="0.15">
      <c r="A3" s="1" t="s">
        <v>24</v>
      </c>
      <c r="B3" s="4">
        <v>17621.511630000001</v>
      </c>
    </row>
    <row r="4" spans="1:2" ht="15.75" customHeight="1" x14ac:dyDescent="0.15">
      <c r="A4" s="1" t="s">
        <v>25</v>
      </c>
      <c r="B4" s="4">
        <v>20597.64143</v>
      </c>
    </row>
    <row r="5" spans="1:2" ht="15.75" customHeight="1" x14ac:dyDescent="0.15">
      <c r="A5" s="1" t="s">
        <v>26</v>
      </c>
      <c r="B5" s="4">
        <v>26016.62876</v>
      </c>
    </row>
    <row r="6" spans="1:2" ht="15.75" customHeight="1" x14ac:dyDescent="0.15">
      <c r="A6" s="1" t="s">
        <v>27</v>
      </c>
      <c r="B6" s="4">
        <v>30043.618620000001</v>
      </c>
    </row>
    <row r="7" spans="1:2" ht="15.75" customHeight="1" x14ac:dyDescent="0.15">
      <c r="A7" s="1" t="s">
        <v>28</v>
      </c>
      <c r="B7" s="4">
        <v>33521.651729999998</v>
      </c>
    </row>
    <row r="8" spans="1:2" ht="15.75" customHeight="1" x14ac:dyDescent="0.15">
      <c r="A8" s="1" t="s">
        <v>29</v>
      </c>
      <c r="B8" s="4">
        <v>36756.575429999997</v>
      </c>
    </row>
    <row r="9" spans="1:2" ht="15.75" customHeight="1" x14ac:dyDescent="0.15">
      <c r="A9" s="1" t="s">
        <v>30</v>
      </c>
      <c r="B9" s="4">
        <v>41708.949520000002</v>
      </c>
    </row>
    <row r="10" spans="1:2" ht="15.75" customHeight="1" x14ac:dyDescent="0.15">
      <c r="A10" s="1" t="s">
        <v>31</v>
      </c>
      <c r="B10" s="4">
        <v>49425.712959999997</v>
      </c>
    </row>
    <row r="11" spans="1:2" ht="15.75" customHeight="1" x14ac:dyDescent="0.15">
      <c r="A11" s="1" t="s">
        <v>32</v>
      </c>
      <c r="B11" s="4">
        <v>17196</v>
      </c>
    </row>
    <row r="12" spans="1:2" ht="15.75" customHeight="1" x14ac:dyDescent="0.15">
      <c r="A12" s="1" t="s">
        <v>33</v>
      </c>
      <c r="B12" s="4">
        <v>20578.035830000001</v>
      </c>
    </row>
    <row r="13" spans="1:2" ht="15.75" customHeight="1" x14ac:dyDescent="0.15">
      <c r="A13" s="1" t="s">
        <v>34</v>
      </c>
      <c r="B13" s="4">
        <v>25926.443009999999</v>
      </c>
    </row>
    <row r="14" spans="1:2" ht="15.75" customHeight="1" x14ac:dyDescent="0.15">
      <c r="A14" s="1" t="s">
        <v>35</v>
      </c>
      <c r="B14" s="4">
        <v>30510.23186</v>
      </c>
    </row>
    <row r="15" spans="1:2" ht="15.75" customHeight="1" x14ac:dyDescent="0.15">
      <c r="A15" s="1" t="s">
        <v>36</v>
      </c>
      <c r="B15" s="4">
        <v>34160.79423</v>
      </c>
    </row>
    <row r="16" spans="1:2" ht="15.75" customHeight="1" x14ac:dyDescent="0.15">
      <c r="A16" s="1" t="s">
        <v>37</v>
      </c>
      <c r="B16" s="4">
        <v>38262.285369999998</v>
      </c>
    </row>
    <row r="17" spans="1:2" ht="15.75" customHeight="1" x14ac:dyDescent="0.15">
      <c r="A17" s="1" t="s">
        <v>38</v>
      </c>
      <c r="B17" s="4">
        <v>42065.771410000001</v>
      </c>
    </row>
    <row r="18" spans="1:2" ht="15.75" customHeight="1" x14ac:dyDescent="0.15">
      <c r="A18" s="1" t="s">
        <v>39</v>
      </c>
      <c r="B18" s="4">
        <v>51405.878369999999</v>
      </c>
    </row>
  </sheetData>
  <pageMargins left="0.7" right="0.7" top="0.75" bottom="0.75" header="0" footer="0"/>
  <pageSetup orientation="landscape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C52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2.6640625" defaultRowHeight="15" customHeight="1" x14ac:dyDescent="0.15"/>
  <cols>
    <col min="1" max="2" width="13.33203125" customWidth="1"/>
    <col min="3" max="3" width="11.83203125" customWidth="1"/>
  </cols>
  <sheetData>
    <row r="1" spans="1:3" ht="15.75" customHeight="1" x14ac:dyDescent="0.15">
      <c r="A1" s="1" t="s">
        <v>40</v>
      </c>
      <c r="B1" s="1" t="s">
        <v>21</v>
      </c>
      <c r="C1" s="5" t="s">
        <v>22</v>
      </c>
    </row>
    <row r="2" spans="1:3" ht="15.75" customHeight="1" x14ac:dyDescent="0.15">
      <c r="A2" s="1">
        <v>2019</v>
      </c>
      <c r="B2" s="1" t="s">
        <v>23</v>
      </c>
      <c r="C2" s="5">
        <v>13300</v>
      </c>
    </row>
    <row r="3" spans="1:3" ht="15.75" customHeight="1" x14ac:dyDescent="0.15">
      <c r="A3" s="1">
        <v>2019</v>
      </c>
      <c r="B3" s="1" t="s">
        <v>24</v>
      </c>
      <c r="C3" s="5">
        <v>17621.511630000001</v>
      </c>
    </row>
    <row r="4" spans="1:3" ht="15.75" customHeight="1" x14ac:dyDescent="0.15">
      <c r="A4" s="1">
        <v>2019</v>
      </c>
      <c r="B4" s="1" t="s">
        <v>25</v>
      </c>
      <c r="C4" s="5">
        <v>20597.64143</v>
      </c>
    </row>
    <row r="5" spans="1:3" ht="15.75" customHeight="1" x14ac:dyDescent="0.15">
      <c r="A5" s="1">
        <v>2019</v>
      </c>
      <c r="B5" s="1" t="s">
        <v>26</v>
      </c>
      <c r="C5" s="5">
        <v>26016.62876</v>
      </c>
    </row>
    <row r="6" spans="1:3" ht="15.75" customHeight="1" x14ac:dyDescent="0.15">
      <c r="A6" s="1">
        <v>2019</v>
      </c>
      <c r="B6" s="1" t="s">
        <v>27</v>
      </c>
      <c r="C6" s="5">
        <v>30043.618620000001</v>
      </c>
    </row>
    <row r="7" spans="1:3" ht="15.75" customHeight="1" x14ac:dyDescent="0.15">
      <c r="A7" s="1">
        <v>2019</v>
      </c>
      <c r="B7" s="1" t="s">
        <v>28</v>
      </c>
      <c r="C7" s="5">
        <v>33521.651729999998</v>
      </c>
    </row>
    <row r="8" spans="1:3" ht="15.75" customHeight="1" x14ac:dyDescent="0.15">
      <c r="A8" s="1">
        <v>2019</v>
      </c>
      <c r="B8" s="1" t="s">
        <v>29</v>
      </c>
      <c r="C8" s="5">
        <v>36756.575429999997</v>
      </c>
    </row>
    <row r="9" spans="1:3" ht="15.75" customHeight="1" x14ac:dyDescent="0.15">
      <c r="A9" s="1">
        <v>2019</v>
      </c>
      <c r="B9" s="1" t="s">
        <v>30</v>
      </c>
      <c r="C9" s="5">
        <v>41708.949520000002</v>
      </c>
    </row>
    <row r="10" spans="1:3" ht="15.75" customHeight="1" x14ac:dyDescent="0.15">
      <c r="A10" s="1">
        <v>2019</v>
      </c>
      <c r="B10" s="1" t="s">
        <v>31</v>
      </c>
      <c r="C10" s="5">
        <v>49425.712959999997</v>
      </c>
    </row>
    <row r="11" spans="1:3" ht="15.75" customHeight="1" x14ac:dyDescent="0.15">
      <c r="A11" s="1">
        <v>2019</v>
      </c>
      <c r="B11" s="1" t="s">
        <v>32</v>
      </c>
      <c r="C11" s="5">
        <v>17196</v>
      </c>
    </row>
    <row r="12" spans="1:3" ht="15.75" customHeight="1" x14ac:dyDescent="0.15">
      <c r="A12" s="1">
        <v>2019</v>
      </c>
      <c r="B12" s="1" t="s">
        <v>33</v>
      </c>
      <c r="C12" s="5">
        <v>20578.035830000001</v>
      </c>
    </row>
    <row r="13" spans="1:3" ht="15.75" customHeight="1" x14ac:dyDescent="0.15">
      <c r="A13" s="1">
        <v>2019</v>
      </c>
      <c r="B13" s="1" t="s">
        <v>34</v>
      </c>
      <c r="C13" s="5">
        <v>25926.443009999999</v>
      </c>
    </row>
    <row r="14" spans="1:3" ht="15.75" customHeight="1" x14ac:dyDescent="0.15">
      <c r="A14" s="1">
        <v>2019</v>
      </c>
      <c r="B14" s="1" t="s">
        <v>35</v>
      </c>
      <c r="C14" s="5">
        <v>30510.23186</v>
      </c>
    </row>
    <row r="15" spans="1:3" ht="15.75" customHeight="1" x14ac:dyDescent="0.15">
      <c r="A15" s="1">
        <v>2019</v>
      </c>
      <c r="B15" s="1" t="s">
        <v>36</v>
      </c>
      <c r="C15" s="5">
        <v>34160.79423</v>
      </c>
    </row>
    <row r="16" spans="1:3" ht="15.75" customHeight="1" x14ac:dyDescent="0.15">
      <c r="A16" s="1">
        <v>2019</v>
      </c>
      <c r="B16" s="1" t="s">
        <v>37</v>
      </c>
      <c r="C16" s="5">
        <v>38262.285369999998</v>
      </c>
    </row>
    <row r="17" spans="1:3" ht="15.75" customHeight="1" x14ac:dyDescent="0.15">
      <c r="A17" s="1">
        <v>2019</v>
      </c>
      <c r="B17" s="1" t="s">
        <v>38</v>
      </c>
      <c r="C17" s="5">
        <v>42065.771410000001</v>
      </c>
    </row>
    <row r="18" spans="1:3" ht="15.75" customHeight="1" x14ac:dyDescent="0.15">
      <c r="A18" s="1">
        <v>2019</v>
      </c>
      <c r="B18" s="1" t="s">
        <v>39</v>
      </c>
      <c r="C18" s="5">
        <v>51405.878369999999</v>
      </c>
    </row>
    <row r="19" spans="1:3" ht="15.75" customHeight="1" x14ac:dyDescent="0.15">
      <c r="A19" s="1">
        <v>2020</v>
      </c>
      <c r="B19" s="1" t="s">
        <v>23</v>
      </c>
      <c r="C19" s="6">
        <v>13464.523190184047</v>
      </c>
    </row>
    <row r="20" spans="1:3" ht="15.75" customHeight="1" x14ac:dyDescent="0.15">
      <c r="A20" s="1">
        <v>2020</v>
      </c>
      <c r="B20" s="1" t="s">
        <v>24</v>
      </c>
      <c r="C20" s="6">
        <v>17838.905429447848</v>
      </c>
    </row>
    <row r="21" spans="1:3" ht="15.75" customHeight="1" x14ac:dyDescent="0.15">
      <c r="A21" s="1">
        <v>2020</v>
      </c>
      <c r="B21" s="1" t="s">
        <v>25</v>
      </c>
      <c r="C21" s="6">
        <v>20851.751273006132</v>
      </c>
    </row>
    <row r="22" spans="1:3" ht="15.75" customHeight="1" x14ac:dyDescent="0.15">
      <c r="A22" s="1">
        <v>2020</v>
      </c>
      <c r="B22" s="1" t="s">
        <v>26</v>
      </c>
      <c r="C22" s="6">
        <v>26337.591794478521</v>
      </c>
    </row>
    <row r="23" spans="1:3" ht="15.75" customHeight="1" x14ac:dyDescent="0.15">
      <c r="A23" s="1">
        <v>2020</v>
      </c>
      <c r="B23" s="1" t="s">
        <v>27</v>
      </c>
      <c r="C23" s="6">
        <v>30414.261993865024</v>
      </c>
    </row>
    <row r="24" spans="1:3" ht="15.75" customHeight="1" x14ac:dyDescent="0.15">
      <c r="A24" s="1">
        <v>2020</v>
      </c>
      <c r="B24" s="1" t="s">
        <v>28</v>
      </c>
      <c r="C24" s="6">
        <v>33935.203052147233</v>
      </c>
    </row>
    <row r="25" spans="1:3" ht="15.75" customHeight="1" x14ac:dyDescent="0.15">
      <c r="A25" s="1">
        <v>2020</v>
      </c>
      <c r="B25" s="1" t="s">
        <v>29</v>
      </c>
      <c r="C25" s="6">
        <v>37210.035490797542</v>
      </c>
    </row>
    <row r="26" spans="1:3" ht="15.75" customHeight="1" x14ac:dyDescent="0.15">
      <c r="A26" s="1">
        <v>2020</v>
      </c>
      <c r="B26" s="1" t="s">
        <v>30</v>
      </c>
      <c r="C26" s="6">
        <v>42223.506242331277</v>
      </c>
    </row>
    <row r="27" spans="1:3" ht="15.75" customHeight="1" x14ac:dyDescent="0.15">
      <c r="A27" s="1">
        <v>2020</v>
      </c>
      <c r="B27" s="1" t="s">
        <v>31</v>
      </c>
      <c r="C27" s="7">
        <v>50035.470168711647</v>
      </c>
    </row>
    <row r="28" spans="1:3" ht="15.75" customHeight="1" x14ac:dyDescent="0.15">
      <c r="A28" s="1">
        <v>2020</v>
      </c>
      <c r="B28" s="1" t="s">
        <v>32</v>
      </c>
      <c r="C28" s="6">
        <v>17330.810214723922</v>
      </c>
    </row>
    <row r="29" spans="1:3" ht="15.75" customHeight="1" x14ac:dyDescent="0.15">
      <c r="A29" s="1">
        <v>2020</v>
      </c>
      <c r="B29" s="1" t="s">
        <v>33</v>
      </c>
      <c r="C29" s="6">
        <v>20831.903803680976</v>
      </c>
    </row>
    <row r="30" spans="1:3" ht="15.75" customHeight="1" x14ac:dyDescent="0.15">
      <c r="A30" s="1">
        <v>2020</v>
      </c>
      <c r="B30" s="1" t="s">
        <v>34</v>
      </c>
      <c r="C30" s="6">
        <v>26246.293435582818</v>
      </c>
    </row>
    <row r="31" spans="1:3" ht="15.75" customHeight="1" x14ac:dyDescent="0.15">
      <c r="A31" s="1">
        <v>2020</v>
      </c>
      <c r="B31" s="1" t="s">
        <v>35</v>
      </c>
      <c r="C31" s="6">
        <v>30886.631763803674</v>
      </c>
    </row>
    <row r="32" spans="1:3" ht="15.75" customHeight="1" x14ac:dyDescent="0.15">
      <c r="A32" s="1">
        <v>2020</v>
      </c>
      <c r="B32" s="1" t="s">
        <v>36</v>
      </c>
      <c r="C32" s="5">
        <v>34582</v>
      </c>
    </row>
    <row r="33" spans="1:3" ht="15.75" customHeight="1" x14ac:dyDescent="0.15">
      <c r="A33" s="1">
        <v>2020</v>
      </c>
      <c r="B33" s="1" t="s">
        <v>37</v>
      </c>
      <c r="C33" s="6">
        <v>38734.321134969316</v>
      </c>
    </row>
    <row r="34" spans="1:3" ht="15.75" customHeight="1" x14ac:dyDescent="0.15">
      <c r="A34" s="1">
        <v>2020</v>
      </c>
      <c r="B34" s="1" t="s">
        <v>38</v>
      </c>
      <c r="C34" s="6">
        <v>42584.730184049069</v>
      </c>
    </row>
    <row r="35" spans="1:3" ht="15.75" customHeight="1" x14ac:dyDescent="0.15">
      <c r="A35" s="1">
        <v>2020</v>
      </c>
      <c r="B35" s="1" t="s">
        <v>39</v>
      </c>
      <c r="C35" s="7">
        <v>52040.064570552138</v>
      </c>
    </row>
    <row r="36" spans="1:3" ht="15.75" customHeight="1" x14ac:dyDescent="0.15">
      <c r="A36" s="1">
        <v>2021</v>
      </c>
      <c r="B36" s="1" t="s">
        <v>23</v>
      </c>
      <c r="C36" s="8">
        <v>14097</v>
      </c>
    </row>
    <row r="37" spans="1:3" ht="15.75" customHeight="1" x14ac:dyDescent="0.15">
      <c r="A37" s="1">
        <v>2021</v>
      </c>
      <c r="B37" s="1" t="s">
        <v>24</v>
      </c>
      <c r="C37" s="8">
        <v>18677</v>
      </c>
    </row>
    <row r="38" spans="1:3" ht="15.75" customHeight="1" x14ac:dyDescent="0.15">
      <c r="A38" s="1">
        <v>2021</v>
      </c>
      <c r="B38" s="1" t="s">
        <v>25</v>
      </c>
      <c r="C38" s="8">
        <v>21831</v>
      </c>
    </row>
    <row r="39" spans="1:3" ht="15.75" customHeight="1" x14ac:dyDescent="0.15">
      <c r="A39" s="1">
        <v>2021</v>
      </c>
      <c r="B39" s="1" t="s">
        <v>26</v>
      </c>
      <c r="C39" s="8">
        <v>27575</v>
      </c>
    </row>
    <row r="40" spans="1:3" ht="15.75" customHeight="1" x14ac:dyDescent="0.15">
      <c r="A40" s="1">
        <v>2021</v>
      </c>
      <c r="B40" s="1" t="s">
        <v>27</v>
      </c>
      <c r="C40" s="8">
        <v>31843</v>
      </c>
    </row>
    <row r="41" spans="1:3" ht="15.75" customHeight="1" x14ac:dyDescent="0.15">
      <c r="A41" s="1">
        <v>2021</v>
      </c>
      <c r="B41" s="1" t="s">
        <v>28</v>
      </c>
      <c r="C41" s="8">
        <v>35529</v>
      </c>
    </row>
    <row r="42" spans="1:3" ht="15.75" customHeight="1" x14ac:dyDescent="0.15">
      <c r="A42" s="1">
        <v>2021</v>
      </c>
      <c r="B42" s="1" t="s">
        <v>29</v>
      </c>
      <c r="C42" s="8">
        <v>38958</v>
      </c>
    </row>
    <row r="43" spans="1:3" ht="15.75" customHeight="1" x14ac:dyDescent="0.15">
      <c r="A43" s="1">
        <v>2021</v>
      </c>
      <c r="B43" s="1" t="s">
        <v>30</v>
      </c>
      <c r="C43" s="8">
        <v>44207</v>
      </c>
    </row>
    <row r="44" spans="1:3" ht="15.75" customHeight="1" x14ac:dyDescent="0.15">
      <c r="A44" s="1">
        <v>2021</v>
      </c>
      <c r="B44" s="1" t="s">
        <v>31</v>
      </c>
      <c r="C44" s="8">
        <v>52386</v>
      </c>
    </row>
    <row r="45" spans="1:3" ht="15.75" customHeight="1" x14ac:dyDescent="0.15">
      <c r="A45" s="1">
        <v>2021</v>
      </c>
      <c r="B45" s="1" t="s">
        <v>32</v>
      </c>
      <c r="C45" s="8">
        <v>18145</v>
      </c>
    </row>
    <row r="46" spans="1:3" ht="15.75" customHeight="1" x14ac:dyDescent="0.15">
      <c r="A46" s="1">
        <v>2021</v>
      </c>
      <c r="B46" s="1" t="s">
        <v>33</v>
      </c>
      <c r="C46" s="8">
        <v>21811</v>
      </c>
    </row>
    <row r="47" spans="1:3" ht="15.75" customHeight="1" x14ac:dyDescent="0.15">
      <c r="A47" s="1">
        <v>2021</v>
      </c>
      <c r="B47" s="1" t="s">
        <v>34</v>
      </c>
      <c r="C47" s="8">
        <v>27479</v>
      </c>
    </row>
    <row r="48" spans="1:3" ht="15.75" customHeight="1" x14ac:dyDescent="0.15">
      <c r="A48" s="1">
        <v>2021</v>
      </c>
      <c r="B48" s="1" t="s">
        <v>35</v>
      </c>
      <c r="C48" s="8">
        <v>32338</v>
      </c>
    </row>
    <row r="49" spans="1:3" ht="15.75" customHeight="1" x14ac:dyDescent="0.15">
      <c r="A49" s="1">
        <v>2021</v>
      </c>
      <c r="B49" s="1" t="s">
        <v>36</v>
      </c>
      <c r="C49" s="8">
        <v>36207</v>
      </c>
    </row>
    <row r="50" spans="1:3" ht="15.75" customHeight="1" x14ac:dyDescent="0.15">
      <c r="A50" s="1">
        <v>2021</v>
      </c>
      <c r="B50" s="1" t="s">
        <v>37</v>
      </c>
      <c r="C50" s="8">
        <v>40554</v>
      </c>
    </row>
    <row r="51" spans="1:3" ht="15.75" customHeight="1" x14ac:dyDescent="0.15">
      <c r="A51" s="1">
        <v>2021</v>
      </c>
      <c r="B51" s="1" t="s">
        <v>38</v>
      </c>
      <c r="C51" s="8">
        <v>44585</v>
      </c>
    </row>
    <row r="52" spans="1:3" ht="15.75" customHeight="1" x14ac:dyDescent="0.15">
      <c r="A52" s="1">
        <v>2021</v>
      </c>
      <c r="B52" s="1" t="s">
        <v>39</v>
      </c>
      <c r="C52" s="8">
        <v>54485</v>
      </c>
    </row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28"/>
  <sheetViews>
    <sheetView workbookViewId="0"/>
  </sheetViews>
  <sheetFormatPr baseColWidth="10" defaultColWidth="12.6640625" defaultRowHeight="15" customHeight="1" x14ac:dyDescent="0.15"/>
  <cols>
    <col min="1" max="1" width="7.6640625" customWidth="1"/>
    <col min="2" max="2" width="28.1640625" customWidth="1"/>
  </cols>
  <sheetData>
    <row r="1" spans="1:2" ht="15" customHeight="1" x14ac:dyDescent="0.15">
      <c r="A1" s="9" t="s">
        <v>41</v>
      </c>
      <c r="B1" s="9" t="s">
        <v>42</v>
      </c>
    </row>
    <row r="2" spans="1:2" ht="15" customHeight="1" x14ac:dyDescent="0.15">
      <c r="A2" s="9">
        <v>5411</v>
      </c>
      <c r="B2" s="9" t="s">
        <v>43</v>
      </c>
    </row>
    <row r="3" spans="1:2" ht="15" customHeight="1" x14ac:dyDescent="0.15">
      <c r="A3" s="9">
        <v>6111</v>
      </c>
      <c r="B3" s="9" t="s">
        <v>44</v>
      </c>
    </row>
    <row r="4" spans="1:2" ht="15" customHeight="1" x14ac:dyDescent="0.15">
      <c r="A4" s="9">
        <v>5417</v>
      </c>
      <c r="B4" s="9" t="s">
        <v>45</v>
      </c>
    </row>
    <row r="5" spans="1:2" ht="15" customHeight="1" x14ac:dyDescent="0.15">
      <c r="A5" s="9">
        <v>5615</v>
      </c>
      <c r="B5" s="9" t="s">
        <v>46</v>
      </c>
    </row>
    <row r="6" spans="1:2" ht="15" customHeight="1" x14ac:dyDescent="0.15">
      <c r="A6" s="9">
        <v>5312</v>
      </c>
      <c r="B6" s="9" t="s">
        <v>47</v>
      </c>
    </row>
    <row r="7" spans="1:2" ht="15" customHeight="1" x14ac:dyDescent="0.15">
      <c r="A7" s="9">
        <v>5242</v>
      </c>
      <c r="B7" s="9" t="s">
        <v>48</v>
      </c>
    </row>
    <row r="8" spans="1:2" ht="15" customHeight="1" x14ac:dyDescent="0.15">
      <c r="A8" s="9">
        <v>5231</v>
      </c>
      <c r="B8" s="9" t="s">
        <v>49</v>
      </c>
    </row>
    <row r="9" spans="1:2" ht="15" customHeight="1" x14ac:dyDescent="0.15">
      <c r="A9" s="9">
        <v>1110</v>
      </c>
      <c r="B9" s="9" t="s">
        <v>50</v>
      </c>
    </row>
    <row r="10" spans="1:2" ht="15" customHeight="1" x14ac:dyDescent="0.15">
      <c r="A10" s="9">
        <v>5413</v>
      </c>
      <c r="B10" s="9" t="s">
        <v>51</v>
      </c>
    </row>
    <row r="11" spans="1:2" ht="15" customHeight="1" x14ac:dyDescent="0.15">
      <c r="A11" s="9">
        <v>5243</v>
      </c>
      <c r="B11" s="9" t="s">
        <v>52</v>
      </c>
    </row>
    <row r="12" spans="1:2" ht="15" customHeight="1" x14ac:dyDescent="0.15">
      <c r="A12" s="9">
        <v>2381</v>
      </c>
      <c r="B12" s="9" t="s">
        <v>53</v>
      </c>
    </row>
    <row r="13" spans="1:2" ht="15" customHeight="1" x14ac:dyDescent="0.15">
      <c r="A13" s="9">
        <v>5415</v>
      </c>
      <c r="B13" s="9" t="s">
        <v>54</v>
      </c>
    </row>
    <row r="14" spans="1:2" ht="15" customHeight="1" x14ac:dyDescent="0.15">
      <c r="A14" s="9">
        <v>7115</v>
      </c>
      <c r="B14" s="9" t="s">
        <v>55</v>
      </c>
    </row>
    <row r="15" spans="1:2" ht="15" customHeight="1" x14ac:dyDescent="0.15">
      <c r="A15" s="9">
        <v>6115</v>
      </c>
      <c r="B15" s="9" t="s">
        <v>56</v>
      </c>
    </row>
    <row r="16" spans="1:2" ht="15" customHeight="1" x14ac:dyDescent="0.15">
      <c r="A16" s="9">
        <v>6209</v>
      </c>
      <c r="B16" s="9" t="s">
        <v>57</v>
      </c>
    </row>
    <row r="17" spans="1:2" ht="15" customHeight="1" x14ac:dyDescent="0.15">
      <c r="A17" s="9">
        <v>7112</v>
      </c>
      <c r="B17" s="9" t="s">
        <v>58</v>
      </c>
    </row>
    <row r="18" spans="1:2" ht="15" customHeight="1" x14ac:dyDescent="0.15">
      <c r="A18" s="9">
        <v>1123</v>
      </c>
      <c r="B18" s="9" t="s">
        <v>59</v>
      </c>
    </row>
    <row r="19" spans="1:2" ht="15" customHeight="1" x14ac:dyDescent="0.15">
      <c r="A19" s="9">
        <v>9314</v>
      </c>
      <c r="B19" s="9" t="s">
        <v>60</v>
      </c>
    </row>
    <row r="20" spans="1:2" ht="15" customHeight="1" x14ac:dyDescent="0.15">
      <c r="A20" s="9">
        <v>5221</v>
      </c>
      <c r="B20" s="9" t="s">
        <v>61</v>
      </c>
    </row>
    <row r="21" spans="1:2" ht="15" customHeight="1" x14ac:dyDescent="0.15">
      <c r="A21" s="9">
        <v>4213</v>
      </c>
      <c r="B21" s="9" t="s">
        <v>62</v>
      </c>
    </row>
    <row r="22" spans="1:2" ht="15" customHeight="1" x14ac:dyDescent="0.15">
      <c r="A22" s="9">
        <v>4215</v>
      </c>
      <c r="B22" s="9" t="s">
        <v>63</v>
      </c>
    </row>
    <row r="23" spans="1:2" ht="15" customHeight="1" x14ac:dyDescent="0.15">
      <c r="A23" s="9">
        <v>4452</v>
      </c>
      <c r="B23" s="9" t="s">
        <v>64</v>
      </c>
    </row>
    <row r="24" spans="1:2" ht="15" customHeight="1" x14ac:dyDescent="0.15">
      <c r="A24" s="9">
        <v>3322</v>
      </c>
      <c r="B24" s="9" t="s">
        <v>65</v>
      </c>
    </row>
    <row r="25" spans="1:2" ht="15" customHeight="1" x14ac:dyDescent="0.15">
      <c r="A25" s="9">
        <v>3333</v>
      </c>
      <c r="B25" s="9" t="s">
        <v>66</v>
      </c>
    </row>
    <row r="26" spans="1:2" ht="15" customHeight="1" x14ac:dyDescent="0.15">
      <c r="A26" s="9">
        <v>5616</v>
      </c>
      <c r="B26" s="9" t="s">
        <v>67</v>
      </c>
    </row>
    <row r="27" spans="1:2" ht="15" customHeight="1" x14ac:dyDescent="0.15">
      <c r="A27" s="9">
        <v>5419</v>
      </c>
      <c r="B27" s="9" t="s">
        <v>68</v>
      </c>
    </row>
    <row r="28" spans="1:2" ht="15" customHeight="1" x14ac:dyDescent="0.15">
      <c r="A28" s="9">
        <v>4212</v>
      </c>
      <c r="B28" s="9" t="s">
        <v>69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79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2.6640625" defaultRowHeight="15" customHeight="1" x14ac:dyDescent="0.15"/>
  <cols>
    <col min="1" max="1" width="15.33203125" customWidth="1"/>
    <col min="2" max="2" width="12.6640625" customWidth="1"/>
    <col min="3" max="3" width="15.1640625" customWidth="1"/>
    <col min="4" max="4" width="25.1640625" customWidth="1"/>
    <col min="5" max="5" width="24.1640625" customWidth="1"/>
    <col min="6" max="6" width="18.83203125" customWidth="1"/>
    <col min="7" max="7" width="28.83203125" customWidth="1"/>
    <col min="8" max="8" width="28" customWidth="1"/>
  </cols>
  <sheetData>
    <row r="1" spans="1:8" ht="15" customHeight="1" x14ac:dyDescent="0.15">
      <c r="A1" s="1" t="s">
        <v>70</v>
      </c>
      <c r="B1" s="1" t="s">
        <v>71</v>
      </c>
      <c r="C1" s="10" t="s">
        <v>72</v>
      </c>
      <c r="D1" s="11" t="s">
        <v>73</v>
      </c>
      <c r="E1" s="12" t="s">
        <v>74</v>
      </c>
      <c r="F1" s="10" t="s">
        <v>75</v>
      </c>
      <c r="G1" s="11" t="s">
        <v>76</v>
      </c>
      <c r="H1" s="13" t="s">
        <v>77</v>
      </c>
    </row>
    <row r="2" spans="1:8" ht="15" customHeight="1" x14ac:dyDescent="0.15">
      <c r="A2" s="1" t="s">
        <v>78</v>
      </c>
      <c r="B2" s="1" t="s">
        <v>79</v>
      </c>
      <c r="C2" s="14">
        <v>17891</v>
      </c>
      <c r="D2" s="14">
        <v>17837</v>
      </c>
      <c r="E2" s="14">
        <v>11065</v>
      </c>
      <c r="F2" s="10">
        <v>3291</v>
      </c>
      <c r="G2" s="14">
        <v>3675</v>
      </c>
      <c r="H2" s="10">
        <v>2712</v>
      </c>
    </row>
    <row r="3" spans="1:8" ht="15" customHeight="1" x14ac:dyDescent="0.15">
      <c r="A3" s="1" t="s">
        <v>80</v>
      </c>
      <c r="B3" s="1" t="s">
        <v>81</v>
      </c>
      <c r="C3" s="14">
        <v>37954</v>
      </c>
      <c r="D3" s="14">
        <v>37858</v>
      </c>
      <c r="E3" s="14">
        <v>18774</v>
      </c>
      <c r="F3" s="10">
        <v>6114</v>
      </c>
      <c r="G3" s="14">
        <v>6870</v>
      </c>
      <c r="H3" s="10">
        <v>3909</v>
      </c>
    </row>
    <row r="4" spans="1:8" ht="15" customHeight="1" x14ac:dyDescent="0.15">
      <c r="A4" s="1" t="s">
        <v>82</v>
      </c>
      <c r="B4" s="1" t="s">
        <v>83</v>
      </c>
      <c r="C4" s="14">
        <v>52803</v>
      </c>
      <c r="D4" s="14">
        <v>51651</v>
      </c>
      <c r="E4" s="14">
        <v>26625</v>
      </c>
      <c r="F4" s="10">
        <v>9158</v>
      </c>
      <c r="G4" s="14">
        <v>10313</v>
      </c>
      <c r="H4" s="10">
        <v>6549</v>
      </c>
    </row>
    <row r="5" spans="1:8" ht="15" customHeight="1" x14ac:dyDescent="0.15">
      <c r="A5" s="1" t="s">
        <v>84</v>
      </c>
      <c r="B5" s="1" t="s">
        <v>85</v>
      </c>
      <c r="C5" s="14">
        <v>25748</v>
      </c>
      <c r="D5" s="14">
        <v>25600</v>
      </c>
      <c r="E5" s="14">
        <v>11941</v>
      </c>
      <c r="F5" s="10">
        <v>4440</v>
      </c>
      <c r="G5" s="14">
        <v>5047</v>
      </c>
      <c r="H5" s="10">
        <v>3331</v>
      </c>
    </row>
    <row r="6" spans="1:8" ht="15" customHeight="1" x14ac:dyDescent="0.15">
      <c r="A6" s="1" t="s">
        <v>86</v>
      </c>
      <c r="B6" s="1" t="s">
        <v>87</v>
      </c>
      <c r="C6" s="14">
        <v>22988</v>
      </c>
      <c r="D6" s="14">
        <v>22974</v>
      </c>
      <c r="E6" s="14">
        <v>10022</v>
      </c>
      <c r="F6" s="10">
        <v>3942</v>
      </c>
      <c r="G6" s="14">
        <v>4435</v>
      </c>
      <c r="H6" s="10">
        <v>2701</v>
      </c>
    </row>
    <row r="7" spans="1:8" ht="15" customHeight="1" x14ac:dyDescent="0.15">
      <c r="A7" s="1" t="s">
        <v>88</v>
      </c>
      <c r="B7" s="1" t="s">
        <v>89</v>
      </c>
      <c r="C7" s="14">
        <v>26934</v>
      </c>
      <c r="D7" s="14">
        <v>26783</v>
      </c>
      <c r="E7" s="14">
        <v>12308</v>
      </c>
      <c r="F7" s="10">
        <v>4406</v>
      </c>
      <c r="G7" s="14">
        <v>4940</v>
      </c>
      <c r="H7" s="10">
        <v>2732</v>
      </c>
    </row>
    <row r="8" spans="1:8" ht="15" customHeight="1" x14ac:dyDescent="0.15">
      <c r="A8" s="1" t="s">
        <v>90</v>
      </c>
      <c r="B8" s="1" t="s">
        <v>91</v>
      </c>
      <c r="C8" s="14">
        <v>85390</v>
      </c>
      <c r="D8" s="14">
        <v>84713</v>
      </c>
      <c r="E8" s="14">
        <v>40128</v>
      </c>
      <c r="F8" s="10">
        <v>14329</v>
      </c>
      <c r="G8" s="14">
        <v>16044</v>
      </c>
      <c r="H8" s="10">
        <v>9755</v>
      </c>
    </row>
    <row r="9" spans="1:8" ht="15" customHeight="1" x14ac:dyDescent="0.15">
      <c r="A9" s="1" t="s">
        <v>92</v>
      </c>
      <c r="B9" s="1" t="s">
        <v>93</v>
      </c>
      <c r="C9" s="14">
        <v>17805</v>
      </c>
      <c r="D9" s="14">
        <v>17791</v>
      </c>
      <c r="E9" s="14">
        <v>10537</v>
      </c>
      <c r="F9" s="10">
        <v>3479</v>
      </c>
      <c r="G9" s="14">
        <v>3885</v>
      </c>
      <c r="H9" s="10">
        <v>2937</v>
      </c>
    </row>
    <row r="10" spans="1:8" ht="15" customHeight="1" x14ac:dyDescent="0.15">
      <c r="A10" s="1" t="s">
        <v>94</v>
      </c>
      <c r="B10" s="1" t="s">
        <v>95</v>
      </c>
      <c r="C10" s="14">
        <v>24079</v>
      </c>
      <c r="D10" s="14">
        <v>24069</v>
      </c>
      <c r="E10" s="14">
        <v>11686</v>
      </c>
      <c r="F10" s="10">
        <v>4400</v>
      </c>
      <c r="G10" s="14">
        <v>4905</v>
      </c>
      <c r="H10" s="10">
        <v>3139</v>
      </c>
    </row>
    <row r="11" spans="1:8" ht="15" customHeight="1" x14ac:dyDescent="0.15">
      <c r="A11" s="1" t="s">
        <v>96</v>
      </c>
      <c r="B11" s="1" t="s">
        <v>97</v>
      </c>
      <c r="C11" s="14">
        <v>28393</v>
      </c>
      <c r="D11" s="14">
        <v>28138</v>
      </c>
      <c r="E11" s="14">
        <v>15733</v>
      </c>
      <c r="F11" s="10">
        <v>5859</v>
      </c>
      <c r="G11" s="14">
        <v>6351</v>
      </c>
      <c r="H11" s="10">
        <v>4547</v>
      </c>
    </row>
    <row r="12" spans="1:8" ht="15" customHeight="1" x14ac:dyDescent="0.15">
      <c r="A12" s="1" t="s">
        <v>98</v>
      </c>
      <c r="B12" s="1" t="s">
        <v>99</v>
      </c>
      <c r="C12" s="14">
        <v>178192</v>
      </c>
      <c r="D12" s="14">
        <v>173047</v>
      </c>
      <c r="E12" s="14">
        <v>59828</v>
      </c>
      <c r="F12" s="10">
        <v>28516</v>
      </c>
      <c r="G12" s="14">
        <v>32281</v>
      </c>
      <c r="H12" s="10">
        <v>16108</v>
      </c>
    </row>
    <row r="13" spans="1:8" ht="15" customHeight="1" x14ac:dyDescent="0.15">
      <c r="A13" s="1" t="s">
        <v>100</v>
      </c>
      <c r="B13" s="1" t="s">
        <v>101</v>
      </c>
      <c r="C13" s="14">
        <v>48487</v>
      </c>
      <c r="D13" s="14">
        <v>48273</v>
      </c>
      <c r="E13" s="14">
        <v>24668</v>
      </c>
      <c r="F13" s="10">
        <v>7956</v>
      </c>
      <c r="G13" s="14">
        <v>8871</v>
      </c>
      <c r="H13" s="10">
        <v>5358</v>
      </c>
    </row>
    <row r="14" spans="1:8" ht="15" customHeight="1" x14ac:dyDescent="0.15">
      <c r="A14" s="1" t="s">
        <v>102</v>
      </c>
      <c r="B14" s="1" t="s">
        <v>103</v>
      </c>
      <c r="C14" s="14">
        <v>128937</v>
      </c>
      <c r="D14" s="14">
        <v>128276</v>
      </c>
      <c r="E14" s="14">
        <v>48401</v>
      </c>
      <c r="F14" s="10">
        <v>22102</v>
      </c>
      <c r="G14" s="14">
        <v>24830</v>
      </c>
      <c r="H14" s="10">
        <v>11943</v>
      </c>
    </row>
    <row r="15" spans="1:8" ht="15" customHeight="1" x14ac:dyDescent="0.15">
      <c r="A15" s="1" t="s">
        <v>104</v>
      </c>
      <c r="B15" s="1" t="s">
        <v>105</v>
      </c>
      <c r="C15" s="14">
        <v>31598</v>
      </c>
      <c r="D15" s="14">
        <v>31500</v>
      </c>
      <c r="E15" s="14">
        <v>15741</v>
      </c>
      <c r="F15" s="10">
        <v>5287</v>
      </c>
      <c r="G15" s="14">
        <v>5942</v>
      </c>
      <c r="H15" s="10">
        <v>4023</v>
      </c>
    </row>
    <row r="16" spans="1:8" ht="15" customHeight="1" x14ac:dyDescent="0.15">
      <c r="A16" s="1" t="s">
        <v>106</v>
      </c>
      <c r="B16" s="1" t="s">
        <v>107</v>
      </c>
      <c r="C16" s="14">
        <v>45588</v>
      </c>
      <c r="D16" s="14">
        <v>45316</v>
      </c>
      <c r="E16" s="14">
        <v>19066</v>
      </c>
      <c r="F16" s="10">
        <v>8558</v>
      </c>
      <c r="G16" s="14">
        <v>9420</v>
      </c>
      <c r="H16" s="10">
        <v>4974</v>
      </c>
    </row>
    <row r="17" spans="1:8" ht="15" customHeight="1" x14ac:dyDescent="0.15">
      <c r="A17" s="1" t="s">
        <v>108</v>
      </c>
      <c r="B17" s="1" t="s">
        <v>109</v>
      </c>
      <c r="C17" s="14">
        <v>153779</v>
      </c>
      <c r="D17" s="14">
        <v>153020</v>
      </c>
      <c r="E17" s="14">
        <v>47279</v>
      </c>
      <c r="F17" s="10">
        <v>24993</v>
      </c>
      <c r="G17" s="14">
        <v>28438</v>
      </c>
      <c r="H17" s="10">
        <v>12740</v>
      </c>
    </row>
    <row r="18" spans="1:8" ht="15" customHeight="1" x14ac:dyDescent="0.15">
      <c r="A18" s="1" t="s">
        <v>110</v>
      </c>
      <c r="B18" s="1" t="s">
        <v>111</v>
      </c>
      <c r="C18" s="14">
        <v>24271</v>
      </c>
      <c r="D18" s="14">
        <v>24250</v>
      </c>
      <c r="E18" s="14">
        <v>11785</v>
      </c>
      <c r="F18" s="10">
        <v>4314</v>
      </c>
      <c r="G18" s="14">
        <v>4944</v>
      </c>
      <c r="H18" s="10">
        <v>3090</v>
      </c>
    </row>
    <row r="19" spans="1:8" ht="15" customHeight="1" x14ac:dyDescent="0.15">
      <c r="A19" s="1" t="s">
        <v>112</v>
      </c>
      <c r="B19" s="1" t="s">
        <v>113</v>
      </c>
      <c r="C19" s="14">
        <v>43785</v>
      </c>
      <c r="D19" s="14">
        <v>43714</v>
      </c>
      <c r="E19" s="14">
        <v>17896</v>
      </c>
      <c r="F19" s="10">
        <v>7345</v>
      </c>
      <c r="G19" s="14">
        <v>8284</v>
      </c>
      <c r="H19" s="10">
        <v>4614</v>
      </c>
    </row>
    <row r="20" spans="1:8" ht="15" customHeight="1" x14ac:dyDescent="0.15">
      <c r="A20" s="1" t="s">
        <v>114</v>
      </c>
      <c r="B20" s="1" t="s">
        <v>115</v>
      </c>
      <c r="C20" s="14">
        <v>11515</v>
      </c>
      <c r="D20" s="14">
        <v>11513</v>
      </c>
      <c r="E20" s="14">
        <v>4779</v>
      </c>
      <c r="F20" s="10">
        <v>1826</v>
      </c>
      <c r="G20" s="14">
        <v>2174</v>
      </c>
      <c r="H20" s="10">
        <v>1174</v>
      </c>
    </row>
    <row r="21" spans="1:8" ht="15" customHeight="1" x14ac:dyDescent="0.15">
      <c r="A21" s="1" t="s">
        <v>116</v>
      </c>
      <c r="B21" s="1" t="s">
        <v>117</v>
      </c>
      <c r="C21" s="14">
        <v>16513</v>
      </c>
      <c r="D21" s="14">
        <v>16363</v>
      </c>
      <c r="E21" s="14">
        <v>9014</v>
      </c>
      <c r="F21" s="10">
        <v>2905</v>
      </c>
      <c r="G21" s="14">
        <v>3185</v>
      </c>
      <c r="H21" s="10">
        <v>2029</v>
      </c>
    </row>
    <row r="22" spans="1:8" ht="15" customHeight="1" x14ac:dyDescent="0.15">
      <c r="A22" s="1" t="s">
        <v>118</v>
      </c>
      <c r="B22" s="1" t="s">
        <v>119</v>
      </c>
      <c r="C22" s="14">
        <v>39607</v>
      </c>
      <c r="D22" s="14">
        <v>39484</v>
      </c>
      <c r="E22" s="14">
        <v>17660</v>
      </c>
      <c r="F22" s="10">
        <v>7204</v>
      </c>
      <c r="G22" s="14">
        <v>7989</v>
      </c>
      <c r="H22" s="10">
        <v>4338</v>
      </c>
    </row>
    <row r="23" spans="1:8" ht="15" customHeight="1" x14ac:dyDescent="0.15">
      <c r="A23" s="1" t="s">
        <v>120</v>
      </c>
      <c r="B23" s="1" t="s">
        <v>121</v>
      </c>
      <c r="C23" s="14">
        <v>38906</v>
      </c>
      <c r="D23" s="14">
        <v>38867</v>
      </c>
      <c r="E23" s="14">
        <v>17889</v>
      </c>
      <c r="F23" s="10">
        <v>7100</v>
      </c>
      <c r="G23" s="14">
        <v>7906</v>
      </c>
      <c r="H23" s="10">
        <v>4451</v>
      </c>
    </row>
    <row r="24" spans="1:8" ht="15" customHeight="1" x14ac:dyDescent="0.15">
      <c r="A24" s="1" t="s">
        <v>122</v>
      </c>
      <c r="B24" s="1" t="s">
        <v>123</v>
      </c>
      <c r="C24" s="14">
        <v>19224</v>
      </c>
      <c r="D24" s="14">
        <v>19148</v>
      </c>
      <c r="E24" s="14">
        <v>11248</v>
      </c>
      <c r="F24" s="10">
        <v>3536</v>
      </c>
      <c r="G24" s="14">
        <v>3859</v>
      </c>
      <c r="H24" s="10">
        <v>2678</v>
      </c>
    </row>
    <row r="25" spans="1:8" ht="15" customHeight="1" x14ac:dyDescent="0.15">
      <c r="A25" s="1" t="s">
        <v>124</v>
      </c>
      <c r="B25" s="1" t="s">
        <v>125</v>
      </c>
      <c r="C25" s="14">
        <v>33500</v>
      </c>
      <c r="D25" s="14">
        <v>33262</v>
      </c>
      <c r="E25" s="14">
        <v>18627</v>
      </c>
      <c r="F25" s="10">
        <v>6337</v>
      </c>
      <c r="G25" s="14">
        <v>7101</v>
      </c>
      <c r="H25" s="10">
        <v>4843</v>
      </c>
    </row>
    <row r="26" spans="1:8" ht="15" customHeight="1" x14ac:dyDescent="0.15">
      <c r="A26" s="1" t="s">
        <v>126</v>
      </c>
      <c r="B26" s="1" t="s">
        <v>127</v>
      </c>
      <c r="C26" s="14">
        <v>1311</v>
      </c>
      <c r="D26" s="14">
        <v>1291</v>
      </c>
      <c r="E26" s="14">
        <v>465</v>
      </c>
      <c r="F26" s="1">
        <v>303</v>
      </c>
      <c r="G26" s="14">
        <v>235</v>
      </c>
      <c r="H26" s="1">
        <v>106</v>
      </c>
    </row>
    <row r="27" spans="1:8" ht="15" customHeight="1" x14ac:dyDescent="0.15">
      <c r="A27" s="1" t="s">
        <v>128</v>
      </c>
      <c r="B27" s="1" t="s">
        <v>129</v>
      </c>
      <c r="C27" s="14">
        <v>36803</v>
      </c>
      <c r="D27" s="14">
        <v>36764</v>
      </c>
      <c r="E27" s="14">
        <v>12033</v>
      </c>
      <c r="F27" s="10">
        <v>7189</v>
      </c>
      <c r="G27" s="14">
        <v>8035</v>
      </c>
      <c r="H27" s="10">
        <v>2788</v>
      </c>
    </row>
    <row r="28" spans="1:8" ht="15" customHeight="1" x14ac:dyDescent="0.15">
      <c r="A28" s="1" t="s">
        <v>130</v>
      </c>
      <c r="B28" s="1" t="s">
        <v>131</v>
      </c>
      <c r="C28" s="14">
        <v>31111</v>
      </c>
      <c r="D28" s="14">
        <v>30988</v>
      </c>
      <c r="E28" s="14">
        <v>13535</v>
      </c>
      <c r="F28" s="10">
        <v>5431</v>
      </c>
      <c r="G28" s="14">
        <v>6246</v>
      </c>
      <c r="H28" s="10">
        <v>3779</v>
      </c>
    </row>
    <row r="29" spans="1:8" ht="15" customHeight="1" x14ac:dyDescent="0.15">
      <c r="A29" s="1" t="s">
        <v>132</v>
      </c>
      <c r="B29" s="1" t="s">
        <v>133</v>
      </c>
      <c r="C29" s="14">
        <v>11697</v>
      </c>
      <c r="D29" s="14">
        <v>11684</v>
      </c>
      <c r="E29" s="14">
        <v>5896</v>
      </c>
      <c r="F29" s="10">
        <v>2168</v>
      </c>
      <c r="G29" s="14">
        <v>2441</v>
      </c>
      <c r="H29" s="10">
        <v>1765</v>
      </c>
    </row>
    <row r="30" spans="1:8" ht="15" customHeight="1" x14ac:dyDescent="0.15">
      <c r="A30" s="1" t="s">
        <v>134</v>
      </c>
      <c r="B30" s="1" t="s">
        <v>135</v>
      </c>
      <c r="C30" s="14">
        <v>16293</v>
      </c>
      <c r="D30" s="14">
        <v>16280</v>
      </c>
      <c r="E30" s="14">
        <v>10317</v>
      </c>
      <c r="F30" s="10">
        <v>2922</v>
      </c>
      <c r="G30" s="14">
        <v>3310</v>
      </c>
      <c r="H30" s="10">
        <v>2529</v>
      </c>
    </row>
    <row r="31" spans="1:8" ht="15" customHeight="1" x14ac:dyDescent="0.15">
      <c r="A31" s="1" t="s">
        <v>136</v>
      </c>
      <c r="B31" s="1" t="s">
        <v>137</v>
      </c>
      <c r="C31" s="14">
        <v>40889</v>
      </c>
      <c r="D31" s="14">
        <v>38730</v>
      </c>
      <c r="E31" s="14">
        <v>19431</v>
      </c>
      <c r="F31" s="10">
        <v>7376</v>
      </c>
      <c r="G31" s="14">
        <v>8319</v>
      </c>
      <c r="H31" s="10">
        <v>5474</v>
      </c>
    </row>
    <row r="32" spans="1:8" ht="15" customHeight="1" x14ac:dyDescent="0.15">
      <c r="A32" s="1" t="s">
        <v>138</v>
      </c>
      <c r="B32" s="1" t="s">
        <v>139</v>
      </c>
      <c r="C32" s="14">
        <v>18514</v>
      </c>
      <c r="D32" s="14">
        <v>18447</v>
      </c>
      <c r="E32" s="14">
        <v>10110</v>
      </c>
      <c r="F32" s="10">
        <v>3406</v>
      </c>
      <c r="G32" s="14">
        <v>3866</v>
      </c>
      <c r="H32" s="10">
        <v>2849</v>
      </c>
    </row>
    <row r="33" spans="1:8" ht="15" customHeight="1" x14ac:dyDescent="0.15">
      <c r="A33" s="1" t="s">
        <v>140</v>
      </c>
      <c r="B33" s="1" t="s">
        <v>141</v>
      </c>
      <c r="C33" s="14">
        <v>86937</v>
      </c>
      <c r="D33" s="14">
        <v>86529</v>
      </c>
      <c r="E33" s="14">
        <v>21916</v>
      </c>
      <c r="F33" s="10">
        <v>12838</v>
      </c>
      <c r="G33" s="14">
        <v>14436</v>
      </c>
      <c r="H33" s="10">
        <v>5096</v>
      </c>
    </row>
    <row r="34" spans="1:8" ht="15" customHeight="1" x14ac:dyDescent="0.15">
      <c r="A34" s="1" t="s">
        <v>142</v>
      </c>
      <c r="B34" s="1" t="s">
        <v>143</v>
      </c>
      <c r="C34" s="14">
        <v>46910</v>
      </c>
      <c r="D34" s="14">
        <v>46698</v>
      </c>
      <c r="E34" s="14">
        <v>14337</v>
      </c>
      <c r="F34" s="10">
        <v>8811</v>
      </c>
      <c r="G34" s="14">
        <v>9655</v>
      </c>
      <c r="H34" s="10">
        <v>3331</v>
      </c>
    </row>
    <row r="35" spans="1:8" ht="15" customHeight="1" x14ac:dyDescent="0.15">
      <c r="A35" s="1" t="s">
        <v>144</v>
      </c>
      <c r="B35" s="1" t="s">
        <v>145</v>
      </c>
      <c r="C35" s="14">
        <v>39950</v>
      </c>
      <c r="D35" s="14">
        <v>39845</v>
      </c>
      <c r="E35" s="14">
        <v>18072</v>
      </c>
      <c r="F35" s="10">
        <v>6714</v>
      </c>
      <c r="G35" s="14">
        <v>7464</v>
      </c>
      <c r="H35" s="10">
        <v>3650</v>
      </c>
    </row>
    <row r="36" spans="1:8" ht="15" customHeight="1" x14ac:dyDescent="0.15">
      <c r="A36" s="1" t="s">
        <v>146</v>
      </c>
      <c r="B36" s="1" t="s">
        <v>147</v>
      </c>
      <c r="C36" s="14">
        <v>15943</v>
      </c>
      <c r="D36" s="14">
        <v>15905</v>
      </c>
      <c r="E36" s="14">
        <v>6937</v>
      </c>
      <c r="F36" s="10">
        <v>2382</v>
      </c>
      <c r="G36" s="14">
        <v>2700</v>
      </c>
      <c r="H36" s="10">
        <v>1620</v>
      </c>
    </row>
    <row r="37" spans="1:8" ht="15" customHeight="1" x14ac:dyDescent="0.15">
      <c r="A37" s="1" t="s">
        <v>148</v>
      </c>
      <c r="B37" s="1" t="s">
        <v>149</v>
      </c>
      <c r="C37" s="14">
        <v>52507</v>
      </c>
      <c r="D37" s="14">
        <v>52171</v>
      </c>
      <c r="E37" s="14">
        <v>22407</v>
      </c>
      <c r="F37" s="10">
        <v>8823</v>
      </c>
      <c r="G37" s="14">
        <v>9951</v>
      </c>
      <c r="H37" s="10">
        <v>6040</v>
      </c>
    </row>
    <row r="38" spans="1:8" ht="15" customHeight="1" x14ac:dyDescent="0.15">
      <c r="A38" s="1" t="s">
        <v>150</v>
      </c>
      <c r="B38" s="1" t="s">
        <v>151</v>
      </c>
      <c r="C38" s="14">
        <v>41707</v>
      </c>
      <c r="D38" s="14">
        <v>41397</v>
      </c>
      <c r="E38" s="14">
        <v>23056</v>
      </c>
      <c r="F38" s="10">
        <v>6952</v>
      </c>
      <c r="G38" s="14">
        <v>7815</v>
      </c>
      <c r="H38" s="10">
        <v>4986</v>
      </c>
    </row>
    <row r="39" spans="1:8" ht="15" customHeight="1" x14ac:dyDescent="0.15">
      <c r="A39" s="1" t="s">
        <v>152</v>
      </c>
      <c r="B39" s="1" t="s">
        <v>153</v>
      </c>
      <c r="C39" s="14">
        <v>14539</v>
      </c>
      <c r="D39" s="14">
        <v>14258</v>
      </c>
      <c r="E39" s="14">
        <v>8694</v>
      </c>
      <c r="F39" s="10">
        <v>2884</v>
      </c>
      <c r="G39" s="14">
        <v>3229</v>
      </c>
      <c r="H39" s="10">
        <v>2354</v>
      </c>
    </row>
    <row r="40" spans="1:8" ht="15" customHeight="1" x14ac:dyDescent="0.15">
      <c r="A40" s="1" t="s">
        <v>154</v>
      </c>
      <c r="B40" s="1" t="s">
        <v>155</v>
      </c>
      <c r="C40" s="14">
        <v>46152</v>
      </c>
      <c r="D40" s="14">
        <v>45748</v>
      </c>
      <c r="E40" s="14">
        <v>21366</v>
      </c>
      <c r="F40" s="10">
        <v>8986</v>
      </c>
      <c r="G40" s="14">
        <v>9925</v>
      </c>
      <c r="H40" s="10">
        <v>5528</v>
      </c>
    </row>
    <row r="41" spans="1:8" ht="15" customHeight="1" x14ac:dyDescent="0.15">
      <c r="A41" s="1" t="s">
        <v>156</v>
      </c>
      <c r="B41" s="1" t="s">
        <v>157</v>
      </c>
      <c r="C41" s="14">
        <v>38780</v>
      </c>
      <c r="D41" s="14">
        <v>38718</v>
      </c>
      <c r="E41" s="14">
        <v>18354</v>
      </c>
      <c r="F41" s="10">
        <v>7570</v>
      </c>
      <c r="G41" s="14">
        <v>8328</v>
      </c>
      <c r="H41" s="10">
        <v>4697</v>
      </c>
    </row>
    <row r="42" spans="1:8" ht="15" customHeight="1" x14ac:dyDescent="0.15">
      <c r="A42" s="1" t="s">
        <v>158</v>
      </c>
      <c r="B42" s="1" t="s">
        <v>159</v>
      </c>
      <c r="C42" s="14">
        <v>22835</v>
      </c>
      <c r="D42" s="14">
        <v>22789</v>
      </c>
      <c r="E42" s="14">
        <v>14397</v>
      </c>
      <c r="F42" s="10">
        <v>3668</v>
      </c>
      <c r="G42" s="14">
        <v>4143</v>
      </c>
      <c r="H42" s="10">
        <v>3426</v>
      </c>
    </row>
    <row r="43" spans="1:8" ht="15" customHeight="1" x14ac:dyDescent="0.15">
      <c r="A43" s="1" t="s">
        <v>160</v>
      </c>
      <c r="B43" s="1" t="s">
        <v>161</v>
      </c>
      <c r="C43" s="14">
        <v>25696</v>
      </c>
      <c r="D43" s="14">
        <v>25441</v>
      </c>
      <c r="E43" s="14">
        <v>14219</v>
      </c>
      <c r="F43" s="10">
        <v>4289</v>
      </c>
      <c r="G43" s="14">
        <v>4890</v>
      </c>
      <c r="H43" s="10">
        <v>3115</v>
      </c>
    </row>
    <row r="44" spans="1:8" ht="15" customHeight="1" x14ac:dyDescent="0.15">
      <c r="A44" s="1" t="s">
        <v>162</v>
      </c>
      <c r="B44" s="1" t="s">
        <v>163</v>
      </c>
      <c r="C44" s="14">
        <v>8370</v>
      </c>
      <c r="D44" s="14">
        <v>8286</v>
      </c>
      <c r="E44" s="14">
        <v>4196</v>
      </c>
      <c r="F44" s="10">
        <v>1526</v>
      </c>
      <c r="G44" s="14">
        <v>1726</v>
      </c>
      <c r="H44" s="10">
        <v>1103</v>
      </c>
    </row>
    <row r="45" spans="1:8" ht="15" customHeight="1" x14ac:dyDescent="0.15">
      <c r="A45" s="1" t="s">
        <v>164</v>
      </c>
      <c r="B45" s="1" t="s">
        <v>165</v>
      </c>
      <c r="C45" s="14">
        <v>37499</v>
      </c>
      <c r="D45" s="14">
        <v>37412</v>
      </c>
      <c r="E45" s="14">
        <v>15679</v>
      </c>
      <c r="F45" s="10">
        <v>6886</v>
      </c>
      <c r="G45" s="14">
        <v>7587</v>
      </c>
      <c r="H45" s="10">
        <v>3862</v>
      </c>
    </row>
    <row r="46" spans="1:8" ht="15" customHeight="1" x14ac:dyDescent="0.15">
      <c r="A46" s="1" t="s">
        <v>166</v>
      </c>
      <c r="B46" s="1" t="s">
        <v>167</v>
      </c>
      <c r="C46" s="14">
        <v>25778</v>
      </c>
      <c r="D46" s="14">
        <v>25746</v>
      </c>
      <c r="E46" s="14">
        <v>12415</v>
      </c>
      <c r="F46" s="10">
        <v>4740</v>
      </c>
      <c r="G46" s="14">
        <v>5408</v>
      </c>
      <c r="H46" s="10">
        <v>3607</v>
      </c>
    </row>
    <row r="47" spans="1:8" ht="15" customHeight="1" x14ac:dyDescent="0.15">
      <c r="A47" s="1" t="s">
        <v>168</v>
      </c>
      <c r="B47" s="1" t="s">
        <v>169</v>
      </c>
      <c r="C47" s="14">
        <v>18224</v>
      </c>
      <c r="D47" s="14">
        <v>18050</v>
      </c>
      <c r="E47" s="14">
        <v>7682</v>
      </c>
      <c r="F47" s="10">
        <v>3148</v>
      </c>
      <c r="G47" s="14">
        <v>3516</v>
      </c>
      <c r="H47" s="10">
        <v>1990</v>
      </c>
    </row>
    <row r="48" spans="1:8" ht="15" customHeight="1" x14ac:dyDescent="0.15">
      <c r="A48" s="1" t="s">
        <v>170</v>
      </c>
      <c r="B48" s="1" t="s">
        <v>171</v>
      </c>
      <c r="C48" s="14">
        <v>38836</v>
      </c>
      <c r="D48" s="14">
        <v>38680</v>
      </c>
      <c r="E48" s="14">
        <v>18162</v>
      </c>
      <c r="F48" s="10">
        <v>6842</v>
      </c>
      <c r="G48" s="14">
        <v>7797</v>
      </c>
      <c r="H48" s="10">
        <v>4483</v>
      </c>
    </row>
    <row r="49" spans="1:8" ht="15" customHeight="1" x14ac:dyDescent="0.15">
      <c r="A49" s="1" t="s">
        <v>172</v>
      </c>
      <c r="B49" s="1" t="s">
        <v>173</v>
      </c>
      <c r="C49" s="14">
        <v>6075</v>
      </c>
      <c r="D49" s="14">
        <v>6075</v>
      </c>
      <c r="E49" s="14">
        <v>3918</v>
      </c>
      <c r="F49" s="1">
        <v>962</v>
      </c>
      <c r="G49" s="14">
        <v>1160</v>
      </c>
      <c r="H49" s="1">
        <v>951</v>
      </c>
    </row>
    <row r="50" spans="1:8" ht="15" customHeight="1" x14ac:dyDescent="0.15">
      <c r="A50" s="1" t="s">
        <v>174</v>
      </c>
      <c r="B50" s="1" t="s">
        <v>175</v>
      </c>
      <c r="C50" s="14">
        <v>10776</v>
      </c>
      <c r="D50" s="14">
        <v>10770</v>
      </c>
      <c r="E50" s="14">
        <v>4885</v>
      </c>
      <c r="F50" s="10">
        <v>1818</v>
      </c>
      <c r="G50" s="14">
        <v>2062</v>
      </c>
      <c r="H50" s="10">
        <v>1157</v>
      </c>
    </row>
    <row r="51" spans="1:8" ht="15" customHeight="1" x14ac:dyDescent="0.15">
      <c r="A51" s="1" t="s">
        <v>176</v>
      </c>
      <c r="B51" s="1" t="s">
        <v>177</v>
      </c>
      <c r="C51" s="14">
        <v>75232</v>
      </c>
      <c r="D51" s="14">
        <v>74251</v>
      </c>
      <c r="E51" s="14">
        <v>39987</v>
      </c>
      <c r="F51" s="10">
        <v>11881</v>
      </c>
      <c r="G51" s="14">
        <v>12947</v>
      </c>
      <c r="H51" s="10">
        <v>9361</v>
      </c>
    </row>
    <row r="52" spans="1:8" ht="15" customHeight="1" x14ac:dyDescent="0.15">
      <c r="A52" s="1" t="s">
        <v>178</v>
      </c>
      <c r="B52" s="1" t="s">
        <v>179</v>
      </c>
      <c r="C52" s="14">
        <v>36161</v>
      </c>
      <c r="D52" s="14">
        <v>35982</v>
      </c>
      <c r="E52" s="14">
        <v>19506</v>
      </c>
      <c r="F52" s="10">
        <v>6567</v>
      </c>
      <c r="G52" s="14">
        <v>7460</v>
      </c>
      <c r="H52" s="10">
        <v>4528</v>
      </c>
    </row>
    <row r="53" spans="1:8" ht="15" customHeight="1" x14ac:dyDescent="0.15">
      <c r="A53" s="1" t="s">
        <v>180</v>
      </c>
      <c r="B53" s="1" t="s">
        <v>181</v>
      </c>
      <c r="C53" s="14">
        <v>30962</v>
      </c>
      <c r="D53" s="14">
        <v>30880</v>
      </c>
      <c r="E53" s="14">
        <v>13879</v>
      </c>
      <c r="F53" s="10">
        <v>5836</v>
      </c>
      <c r="G53" s="14">
        <v>6499</v>
      </c>
      <c r="H53" s="10">
        <v>3503</v>
      </c>
    </row>
    <row r="54" spans="1:8" ht="15" customHeight="1" x14ac:dyDescent="0.15">
      <c r="A54" s="1" t="s">
        <v>182</v>
      </c>
      <c r="B54" s="1" t="s">
        <v>183</v>
      </c>
      <c r="C54" s="14">
        <v>26075</v>
      </c>
      <c r="D54" s="14">
        <v>25982</v>
      </c>
      <c r="E54" s="14">
        <v>12304</v>
      </c>
      <c r="F54" s="10">
        <v>5342</v>
      </c>
      <c r="G54" s="14">
        <v>5752</v>
      </c>
      <c r="H54" s="10">
        <v>4009</v>
      </c>
    </row>
    <row r="55" spans="1:8" ht="15" customHeight="1" x14ac:dyDescent="0.15">
      <c r="A55" s="1" t="s">
        <v>184</v>
      </c>
      <c r="B55" s="1" t="s">
        <v>185</v>
      </c>
      <c r="C55" s="14">
        <v>28112</v>
      </c>
      <c r="D55" s="14">
        <v>28056</v>
      </c>
      <c r="E55" s="14">
        <v>13029</v>
      </c>
      <c r="F55" s="10">
        <v>5113</v>
      </c>
      <c r="G55" s="14">
        <v>5686</v>
      </c>
      <c r="H55" s="10">
        <v>3156</v>
      </c>
    </row>
    <row r="56" spans="1:8" ht="15" customHeight="1" x14ac:dyDescent="0.15">
      <c r="A56" s="1" t="s">
        <v>186</v>
      </c>
      <c r="B56" s="1" t="s">
        <v>187</v>
      </c>
      <c r="C56" s="14">
        <v>20982</v>
      </c>
      <c r="D56" s="14">
        <v>20876</v>
      </c>
      <c r="E56" s="14">
        <v>11727</v>
      </c>
      <c r="F56" s="10">
        <v>3969</v>
      </c>
      <c r="G56" s="14">
        <v>4443</v>
      </c>
      <c r="H56" s="10">
        <v>3021</v>
      </c>
    </row>
    <row r="57" spans="1:8" ht="15" customHeight="1" x14ac:dyDescent="0.15">
      <c r="A57" s="1" t="s">
        <v>188</v>
      </c>
      <c r="B57" s="1" t="s">
        <v>189</v>
      </c>
      <c r="C57" s="14">
        <v>16929</v>
      </c>
      <c r="D57" s="14">
        <v>16929</v>
      </c>
      <c r="E57" s="14">
        <v>9141</v>
      </c>
      <c r="F57" s="10">
        <v>2762</v>
      </c>
      <c r="G57" s="14">
        <v>3165</v>
      </c>
      <c r="H57" s="10">
        <v>2032</v>
      </c>
    </row>
    <row r="58" spans="1:8" ht="13" x14ac:dyDescent="0.15">
      <c r="A58" s="1" t="s">
        <v>190</v>
      </c>
      <c r="B58" s="1" t="s">
        <v>191</v>
      </c>
      <c r="C58" s="14">
        <v>20383</v>
      </c>
      <c r="D58" s="14">
        <v>20340</v>
      </c>
      <c r="E58" s="14">
        <v>11667</v>
      </c>
      <c r="F58" s="10">
        <v>4092</v>
      </c>
      <c r="G58" s="14">
        <v>4639</v>
      </c>
      <c r="H58" s="10">
        <v>3331</v>
      </c>
    </row>
    <row r="59" spans="1:8" ht="13" x14ac:dyDescent="0.15">
      <c r="A59" s="1" t="s">
        <v>192</v>
      </c>
      <c r="B59" s="1" t="s">
        <v>193</v>
      </c>
      <c r="C59" s="14">
        <v>139671</v>
      </c>
      <c r="D59" s="14">
        <v>136683</v>
      </c>
      <c r="E59" s="14">
        <v>70263</v>
      </c>
      <c r="F59" s="10">
        <v>24521</v>
      </c>
      <c r="G59" s="14">
        <v>27895</v>
      </c>
      <c r="H59" s="10">
        <v>19303</v>
      </c>
    </row>
    <row r="60" spans="1:8" ht="13" x14ac:dyDescent="0.15">
      <c r="A60" s="1" t="s">
        <v>194</v>
      </c>
      <c r="B60" s="1" t="s">
        <v>195</v>
      </c>
      <c r="C60" s="14">
        <v>23629</v>
      </c>
      <c r="D60" s="14">
        <v>23585</v>
      </c>
      <c r="E60" s="14">
        <v>11637</v>
      </c>
      <c r="F60" s="10">
        <v>4152</v>
      </c>
      <c r="G60" s="14">
        <v>4624</v>
      </c>
      <c r="H60" s="10">
        <v>2881</v>
      </c>
    </row>
    <row r="61" spans="1:8" ht="13" x14ac:dyDescent="0.15">
      <c r="A61" s="1" t="s">
        <v>196</v>
      </c>
      <c r="B61" s="1" t="s">
        <v>197</v>
      </c>
      <c r="C61" s="14">
        <v>14056</v>
      </c>
      <c r="D61" s="14">
        <v>14013</v>
      </c>
      <c r="E61" s="14">
        <v>5851</v>
      </c>
      <c r="F61" s="10">
        <v>2140</v>
      </c>
      <c r="G61" s="14">
        <v>2433</v>
      </c>
      <c r="H61" s="10">
        <v>1377</v>
      </c>
    </row>
    <row r="62" spans="1:8" ht="13" x14ac:dyDescent="0.15">
      <c r="A62" s="1" t="s">
        <v>198</v>
      </c>
      <c r="B62" s="1" t="s">
        <v>199</v>
      </c>
      <c r="C62" s="14">
        <v>49613</v>
      </c>
      <c r="D62" s="14">
        <v>49068</v>
      </c>
      <c r="E62" s="14">
        <v>19352</v>
      </c>
      <c r="F62" s="10">
        <v>8446</v>
      </c>
      <c r="G62" s="14">
        <v>9545</v>
      </c>
      <c r="H62" s="10">
        <v>4820</v>
      </c>
    </row>
    <row r="63" spans="1:8" ht="13" x14ac:dyDescent="0.15">
      <c r="A63" s="1" t="s">
        <v>200</v>
      </c>
      <c r="B63" s="1" t="s">
        <v>201</v>
      </c>
      <c r="C63" s="14">
        <v>22560</v>
      </c>
      <c r="D63" s="14">
        <v>22443</v>
      </c>
      <c r="E63" s="14">
        <v>10428</v>
      </c>
      <c r="F63" s="10">
        <v>3954</v>
      </c>
      <c r="G63" s="14">
        <v>4450</v>
      </c>
      <c r="H63" s="10">
        <v>1967</v>
      </c>
    </row>
    <row r="64" spans="1:8" ht="13" x14ac:dyDescent="0.15">
      <c r="A64" s="1" t="s">
        <v>202</v>
      </c>
      <c r="B64" s="1" t="s">
        <v>203</v>
      </c>
      <c r="C64" s="14">
        <v>28109</v>
      </c>
      <c r="D64" s="14">
        <v>28017</v>
      </c>
      <c r="E64" s="14">
        <v>13986</v>
      </c>
      <c r="F64" s="10">
        <v>5498</v>
      </c>
      <c r="G64" s="14">
        <v>6134</v>
      </c>
      <c r="H64" s="10">
        <v>4159</v>
      </c>
    </row>
    <row r="65" spans="1:8" ht="13" x14ac:dyDescent="0.15">
      <c r="A65" s="1" t="s">
        <v>204</v>
      </c>
      <c r="B65" s="1" t="s">
        <v>205</v>
      </c>
      <c r="C65" s="14">
        <v>31442</v>
      </c>
      <c r="D65" s="14">
        <v>30725</v>
      </c>
      <c r="E65" s="14">
        <v>15572</v>
      </c>
      <c r="F65" s="10">
        <v>5374</v>
      </c>
      <c r="G65" s="14">
        <v>5822</v>
      </c>
      <c r="H65" s="10">
        <v>3767</v>
      </c>
    </row>
    <row r="66" spans="1:8" ht="13" x14ac:dyDescent="0.15">
      <c r="A66" s="1" t="s">
        <v>206</v>
      </c>
      <c r="B66" s="1" t="s">
        <v>207</v>
      </c>
      <c r="C66" s="14">
        <v>335468</v>
      </c>
      <c r="D66" s="14">
        <v>330713</v>
      </c>
      <c r="E66" s="14">
        <v>135569</v>
      </c>
      <c r="F66" s="10">
        <v>53456</v>
      </c>
      <c r="G66" s="14">
        <v>60671</v>
      </c>
      <c r="H66" s="10">
        <v>36099</v>
      </c>
    </row>
    <row r="67" spans="1:8" ht="13" x14ac:dyDescent="0.15">
      <c r="A67" s="1" t="s">
        <v>208</v>
      </c>
      <c r="B67" s="1" t="s">
        <v>209</v>
      </c>
      <c r="C67" s="14">
        <v>37209</v>
      </c>
      <c r="D67" s="14">
        <v>37153</v>
      </c>
      <c r="E67" s="14">
        <v>16295</v>
      </c>
      <c r="F67" s="10">
        <v>6302</v>
      </c>
      <c r="G67" s="14">
        <v>7112</v>
      </c>
      <c r="H67" s="10">
        <v>3997</v>
      </c>
    </row>
    <row r="68" spans="1:8" ht="13" x14ac:dyDescent="0.15">
      <c r="A68" s="1" t="s">
        <v>210</v>
      </c>
      <c r="B68" s="1" t="s">
        <v>211</v>
      </c>
      <c r="C68" s="14">
        <v>37120</v>
      </c>
      <c r="D68" s="14">
        <v>36991</v>
      </c>
      <c r="E68" s="14">
        <v>19774</v>
      </c>
      <c r="F68" s="10">
        <v>6307</v>
      </c>
      <c r="G68" s="14">
        <v>7151</v>
      </c>
      <c r="H68" s="10">
        <v>4784</v>
      </c>
    </row>
    <row r="69" spans="1:8" ht="13" x14ac:dyDescent="0.15">
      <c r="A69" s="1" t="s">
        <v>212</v>
      </c>
      <c r="B69" s="1" t="s">
        <v>213</v>
      </c>
      <c r="C69" s="14">
        <v>21757</v>
      </c>
      <c r="D69" s="14">
        <v>21757</v>
      </c>
      <c r="E69" s="14">
        <v>9867</v>
      </c>
      <c r="F69" s="10">
        <v>4239</v>
      </c>
      <c r="G69" s="14">
        <v>4827</v>
      </c>
      <c r="H69" s="10">
        <v>2708</v>
      </c>
    </row>
    <row r="70" spans="1:8" ht="13" x14ac:dyDescent="0.15">
      <c r="A70" s="1" t="s">
        <v>214</v>
      </c>
      <c r="B70" s="1" t="s">
        <v>215</v>
      </c>
      <c r="C70" s="14">
        <v>72864</v>
      </c>
      <c r="D70" s="14">
        <v>72695</v>
      </c>
      <c r="E70" s="14">
        <v>21374</v>
      </c>
      <c r="F70" s="10">
        <v>13629</v>
      </c>
      <c r="G70" s="14">
        <v>15257</v>
      </c>
      <c r="H70" s="10">
        <v>5233</v>
      </c>
    </row>
    <row r="71" spans="1:8" ht="13" x14ac:dyDescent="0.15">
      <c r="A71" s="1" t="s">
        <v>216</v>
      </c>
      <c r="B71" s="1" t="s">
        <v>217</v>
      </c>
      <c r="C71" s="14">
        <v>77810</v>
      </c>
      <c r="D71" s="14">
        <v>77514</v>
      </c>
      <c r="E71" s="14">
        <v>28326</v>
      </c>
      <c r="F71" s="10">
        <v>13332</v>
      </c>
      <c r="G71" s="14">
        <v>15304</v>
      </c>
      <c r="H71" s="10">
        <v>7193</v>
      </c>
    </row>
    <row r="72" spans="1:8" ht="13" x14ac:dyDescent="0.15">
      <c r="A72" s="1" t="s">
        <v>218</v>
      </c>
      <c r="B72" s="1" t="s">
        <v>219</v>
      </c>
      <c r="C72" s="14">
        <v>66338</v>
      </c>
      <c r="D72" s="14">
        <v>66049</v>
      </c>
      <c r="E72" s="14">
        <v>19455</v>
      </c>
      <c r="F72" s="10">
        <v>11484</v>
      </c>
      <c r="G72" s="14">
        <v>13145</v>
      </c>
      <c r="H72" s="10">
        <v>5350</v>
      </c>
    </row>
    <row r="73" spans="1:8" ht="13" x14ac:dyDescent="0.15">
      <c r="A73" s="1" t="s">
        <v>220</v>
      </c>
      <c r="B73" s="1" t="s">
        <v>221</v>
      </c>
      <c r="C73" s="14">
        <v>28676</v>
      </c>
      <c r="D73" s="14">
        <v>28622</v>
      </c>
      <c r="E73" s="14">
        <v>15055</v>
      </c>
      <c r="F73" s="10">
        <v>4944</v>
      </c>
      <c r="G73" s="14">
        <v>5638</v>
      </c>
      <c r="H73" s="10">
        <v>3473</v>
      </c>
    </row>
    <row r="74" spans="1:8" ht="13" x14ac:dyDescent="0.15">
      <c r="A74" s="1" t="s">
        <v>222</v>
      </c>
      <c r="B74" s="1" t="s">
        <v>223</v>
      </c>
      <c r="C74" s="14">
        <v>37106</v>
      </c>
      <c r="D74" s="14">
        <v>36526</v>
      </c>
      <c r="E74" s="14">
        <v>16755</v>
      </c>
      <c r="F74" s="10">
        <v>7052</v>
      </c>
      <c r="G74" s="14">
        <v>7918</v>
      </c>
      <c r="H74" s="10">
        <v>4458</v>
      </c>
    </row>
    <row r="75" spans="1:8" ht="13" x14ac:dyDescent="0.15">
      <c r="A75" s="1" t="s">
        <v>224</v>
      </c>
      <c r="B75" s="1" t="s">
        <v>225</v>
      </c>
      <c r="C75" s="14">
        <v>52192</v>
      </c>
      <c r="D75" s="14">
        <v>51983</v>
      </c>
      <c r="E75" s="14">
        <v>23486</v>
      </c>
      <c r="F75" s="10">
        <v>9036</v>
      </c>
      <c r="G75" s="14">
        <v>10306</v>
      </c>
      <c r="H75" s="10">
        <v>5524</v>
      </c>
    </row>
    <row r="76" spans="1:8" ht="13" x14ac:dyDescent="0.15">
      <c r="A76" s="1" t="s">
        <v>226</v>
      </c>
      <c r="B76" s="1" t="s">
        <v>227</v>
      </c>
      <c r="C76" s="14">
        <v>8642</v>
      </c>
      <c r="D76" s="14">
        <v>8603</v>
      </c>
      <c r="E76" s="14">
        <v>3947</v>
      </c>
      <c r="F76" s="10">
        <v>1542</v>
      </c>
      <c r="G76" s="14">
        <v>1657</v>
      </c>
      <c r="H76" s="10">
        <v>1377</v>
      </c>
    </row>
    <row r="77" spans="1:8" ht="13" x14ac:dyDescent="0.15">
      <c r="A77" s="1" t="s">
        <v>228</v>
      </c>
      <c r="B77" s="1" t="s">
        <v>229</v>
      </c>
      <c r="C77" s="14">
        <v>22403</v>
      </c>
      <c r="D77" s="14">
        <v>22263</v>
      </c>
      <c r="E77" s="14">
        <v>10641</v>
      </c>
      <c r="F77" s="10">
        <v>4252</v>
      </c>
      <c r="G77" s="14">
        <v>4775</v>
      </c>
      <c r="H77" s="10">
        <v>2994</v>
      </c>
    </row>
    <row r="78" spans="1:8" ht="13" x14ac:dyDescent="0.15">
      <c r="A78" s="1" t="s">
        <v>230</v>
      </c>
      <c r="B78" s="1" t="s">
        <v>231</v>
      </c>
      <c r="C78" s="14">
        <v>33499</v>
      </c>
      <c r="D78" s="14">
        <v>33446</v>
      </c>
      <c r="E78" s="14">
        <v>17766</v>
      </c>
      <c r="F78" s="10">
        <v>5628</v>
      </c>
      <c r="G78" s="14">
        <v>6432</v>
      </c>
      <c r="H78" s="10">
        <v>4258</v>
      </c>
    </row>
    <row r="79" spans="1:8" ht="13" x14ac:dyDescent="0.15">
      <c r="A79" s="1" t="s">
        <v>232</v>
      </c>
      <c r="B79" s="1" t="s">
        <v>233</v>
      </c>
      <c r="C79" s="14">
        <v>35428</v>
      </c>
      <c r="D79" s="14">
        <v>35228</v>
      </c>
      <c r="E79" s="14">
        <v>17273</v>
      </c>
      <c r="F79" s="10">
        <v>5850</v>
      </c>
      <c r="G79" s="14">
        <v>6717</v>
      </c>
      <c r="H79" s="10">
        <v>4037</v>
      </c>
    </row>
  </sheetData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J157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2.6640625" defaultRowHeight="15" customHeight="1" x14ac:dyDescent="0.15"/>
  <cols>
    <col min="1" max="1" width="12.6640625" customWidth="1"/>
    <col min="2" max="2" width="9.83203125" customWidth="1"/>
    <col min="3" max="3" width="6.1640625" customWidth="1"/>
    <col min="4" max="4" width="27.6640625" customWidth="1"/>
    <col min="5" max="6" width="11" customWidth="1"/>
    <col min="7" max="9" width="12.1640625" customWidth="1"/>
    <col min="10" max="10" width="14.6640625" customWidth="1"/>
  </cols>
  <sheetData>
    <row r="1" spans="1:10" ht="13" x14ac:dyDescent="0.15">
      <c r="A1" s="15" t="s">
        <v>71</v>
      </c>
      <c r="B1" s="16" t="s">
        <v>234</v>
      </c>
      <c r="C1" s="11" t="s">
        <v>235</v>
      </c>
      <c r="D1" s="4" t="s">
        <v>236</v>
      </c>
      <c r="E1" s="17" t="s">
        <v>237</v>
      </c>
      <c r="F1" s="17" t="s">
        <v>238</v>
      </c>
      <c r="G1" s="11" t="s">
        <v>239</v>
      </c>
      <c r="H1" s="11" t="s">
        <v>240</v>
      </c>
      <c r="I1" s="11" t="s">
        <v>241</v>
      </c>
      <c r="J1" s="4" t="s">
        <v>242</v>
      </c>
    </row>
    <row r="2" spans="1:10" ht="13" x14ac:dyDescent="0.15">
      <c r="A2" s="1" t="s">
        <v>79</v>
      </c>
      <c r="B2" s="16" t="s">
        <v>243</v>
      </c>
      <c r="C2" s="10">
        <v>580</v>
      </c>
      <c r="D2" s="18">
        <f t="shared" ref="D2:D157" si="0">IF(B2="0_a_5",C2*3600,IF(B2="6_a_17",C2*3000,"VERIFY"))</f>
        <v>2088000</v>
      </c>
      <c r="E2" s="19">
        <v>1.1820330969267099E-2</v>
      </c>
      <c r="F2" s="19">
        <v>0</v>
      </c>
      <c r="G2" s="14">
        <f t="shared" ref="G2:G157" si="1">C2-(C2*(E2+F2))</f>
        <v>573.14420803782514</v>
      </c>
      <c r="H2" s="14">
        <f t="shared" ref="H2:H157" si="2">C2*E2</f>
        <v>6.8557919621749175</v>
      </c>
      <c r="I2" s="10">
        <f t="shared" ref="I2:I157" si="3">C2*F2</f>
        <v>0</v>
      </c>
      <c r="J2" s="20">
        <f t="shared" ref="J2:J157" si="4">IF(B2="0_a_5",(G2*3600)+(H2*2000),IF(B2="6_a_17",(G2*3000)+(H2*2000),"VERIFY"))</f>
        <v>2077030.7328605202</v>
      </c>
    </row>
    <row r="3" spans="1:10" ht="13" x14ac:dyDescent="0.15">
      <c r="A3" s="1" t="s">
        <v>81</v>
      </c>
      <c r="B3" s="16" t="s">
        <v>243</v>
      </c>
      <c r="C3" s="10">
        <v>1117</v>
      </c>
      <c r="D3" s="18">
        <f t="shared" si="0"/>
        <v>4021200</v>
      </c>
      <c r="E3" s="19">
        <v>2.2619673855865299E-2</v>
      </c>
      <c r="F3" s="19">
        <v>5.2603892688058904E-4</v>
      </c>
      <c r="G3" s="14">
        <f t="shared" si="1"/>
        <v>1091.1462388216728</v>
      </c>
      <c r="H3" s="14">
        <f t="shared" si="2"/>
        <v>25.26617569700154</v>
      </c>
      <c r="I3" s="10">
        <f t="shared" si="3"/>
        <v>0.58758548132561794</v>
      </c>
      <c r="J3" s="20">
        <f t="shared" si="4"/>
        <v>3978658.8111520251</v>
      </c>
    </row>
    <row r="4" spans="1:10" ht="13" x14ac:dyDescent="0.15">
      <c r="A4" s="1" t="s">
        <v>83</v>
      </c>
      <c r="B4" s="16" t="s">
        <v>243</v>
      </c>
      <c r="C4" s="10">
        <v>1792</v>
      </c>
      <c r="D4" s="18">
        <f t="shared" si="0"/>
        <v>6451200</v>
      </c>
      <c r="E4" s="19">
        <v>5.2903739061256901E-2</v>
      </c>
      <c r="F4" s="19">
        <v>7.9554494828957796E-4</v>
      </c>
      <c r="G4" s="14">
        <f t="shared" si="1"/>
        <v>1695.7708830548927</v>
      </c>
      <c r="H4" s="14">
        <f t="shared" si="2"/>
        <v>94.803500397772368</v>
      </c>
      <c r="I4" s="10">
        <f t="shared" si="3"/>
        <v>1.4256165473349238</v>
      </c>
      <c r="J4" s="20">
        <f t="shared" si="4"/>
        <v>6294382.1797931585</v>
      </c>
    </row>
    <row r="5" spans="1:10" ht="13" x14ac:dyDescent="0.15">
      <c r="A5" s="1" t="s">
        <v>85</v>
      </c>
      <c r="B5" s="16" t="s">
        <v>243</v>
      </c>
      <c r="C5" s="10">
        <v>634</v>
      </c>
      <c r="D5" s="18">
        <f t="shared" si="0"/>
        <v>2282400</v>
      </c>
      <c r="E5" s="19">
        <v>1.6756433273488899E-2</v>
      </c>
      <c r="F5" s="19">
        <v>5.9844404548174701E-4</v>
      </c>
      <c r="G5" s="14">
        <f t="shared" si="1"/>
        <v>622.99700777977262</v>
      </c>
      <c r="H5" s="14">
        <f t="shared" si="2"/>
        <v>10.623578695391963</v>
      </c>
      <c r="I5" s="10">
        <f t="shared" si="3"/>
        <v>0.37941352483542762</v>
      </c>
      <c r="J5" s="20">
        <f t="shared" si="4"/>
        <v>2264036.3853979656</v>
      </c>
    </row>
    <row r="6" spans="1:10" ht="13" x14ac:dyDescent="0.15">
      <c r="A6" s="1" t="s">
        <v>87</v>
      </c>
      <c r="B6" s="16" t="s">
        <v>243</v>
      </c>
      <c r="C6" s="10">
        <v>732</v>
      </c>
      <c r="D6" s="18">
        <f t="shared" si="0"/>
        <v>2635200</v>
      </c>
      <c r="E6" s="19">
        <v>2.0031628887717399E-2</v>
      </c>
      <c r="F6" s="19">
        <v>5.2714812862414298E-4</v>
      </c>
      <c r="G6" s="14">
        <f t="shared" si="1"/>
        <v>716.95097522403796</v>
      </c>
      <c r="H6" s="14">
        <f t="shared" si="2"/>
        <v>14.663152345809136</v>
      </c>
      <c r="I6" s="10">
        <f t="shared" si="3"/>
        <v>0.38587243015287265</v>
      </c>
      <c r="J6" s="20">
        <f t="shared" si="4"/>
        <v>2610349.8154981551</v>
      </c>
    </row>
    <row r="7" spans="1:10" ht="13" x14ac:dyDescent="0.15">
      <c r="A7" s="1" t="s">
        <v>89</v>
      </c>
      <c r="B7" s="16" t="s">
        <v>243</v>
      </c>
      <c r="C7" s="10">
        <v>616</v>
      </c>
      <c r="D7" s="18">
        <f t="shared" si="0"/>
        <v>2217600</v>
      </c>
      <c r="E7" s="19">
        <v>1.7170329670329599E-2</v>
      </c>
      <c r="F7" s="19">
        <v>0</v>
      </c>
      <c r="G7" s="14">
        <f t="shared" si="1"/>
        <v>605.42307692307702</v>
      </c>
      <c r="H7" s="14">
        <f t="shared" si="2"/>
        <v>10.576923076923032</v>
      </c>
      <c r="I7" s="10">
        <f t="shared" si="3"/>
        <v>0</v>
      </c>
      <c r="J7" s="20">
        <f t="shared" si="4"/>
        <v>2200676.9230769235</v>
      </c>
    </row>
    <row r="8" spans="1:10" ht="13" x14ac:dyDescent="0.15">
      <c r="A8" s="1" t="s">
        <v>91</v>
      </c>
      <c r="B8" s="16" t="s">
        <v>243</v>
      </c>
      <c r="C8" s="10">
        <v>2727</v>
      </c>
      <c r="D8" s="18">
        <f t="shared" si="0"/>
        <v>9817200</v>
      </c>
      <c r="E8" s="19">
        <v>3.5934509887305899E-2</v>
      </c>
      <c r="F8" s="19">
        <v>1.38840680319333E-3</v>
      </c>
      <c r="G8" s="14">
        <f t="shared" si="1"/>
        <v>2625.2204061850084</v>
      </c>
      <c r="H8" s="14">
        <f t="shared" si="2"/>
        <v>97.993408462683192</v>
      </c>
      <c r="I8" s="10">
        <f t="shared" si="3"/>
        <v>3.7861853523082107</v>
      </c>
      <c r="J8" s="20">
        <f t="shared" si="4"/>
        <v>9646780.2791913953</v>
      </c>
    </row>
    <row r="9" spans="1:10" ht="13" x14ac:dyDescent="0.15">
      <c r="A9" s="1" t="s">
        <v>93</v>
      </c>
      <c r="B9" s="16" t="s">
        <v>243</v>
      </c>
      <c r="C9" s="10">
        <v>617</v>
      </c>
      <c r="D9" s="18">
        <f t="shared" si="0"/>
        <v>2221200</v>
      </c>
      <c r="E9" s="19">
        <v>1.8181818181818101E-2</v>
      </c>
      <c r="F9" s="19">
        <v>9.0909090909090898E-4</v>
      </c>
      <c r="G9" s="14">
        <f t="shared" si="1"/>
        <v>605.22090909090912</v>
      </c>
      <c r="H9" s="14">
        <f t="shared" si="2"/>
        <v>11.218181818181769</v>
      </c>
      <c r="I9" s="10">
        <f t="shared" si="3"/>
        <v>0.5609090909090908</v>
      </c>
      <c r="J9" s="20">
        <f t="shared" si="4"/>
        <v>2201231.6363636367</v>
      </c>
    </row>
    <row r="10" spans="1:10" ht="13" x14ac:dyDescent="0.15">
      <c r="A10" s="1" t="s">
        <v>95</v>
      </c>
      <c r="B10" s="16" t="s">
        <v>243</v>
      </c>
      <c r="C10" s="10">
        <v>859</v>
      </c>
      <c r="D10" s="18">
        <f t="shared" si="0"/>
        <v>3092400</v>
      </c>
      <c r="E10" s="19">
        <v>3.7460317460317402E-2</v>
      </c>
      <c r="F10" s="19">
        <v>0</v>
      </c>
      <c r="G10" s="14">
        <f t="shared" si="1"/>
        <v>826.82158730158733</v>
      </c>
      <c r="H10" s="14">
        <f t="shared" si="2"/>
        <v>32.17841269841265</v>
      </c>
      <c r="I10" s="10">
        <f t="shared" si="3"/>
        <v>0</v>
      </c>
      <c r="J10" s="20">
        <f t="shared" si="4"/>
        <v>3040914.5396825396</v>
      </c>
    </row>
    <row r="11" spans="1:10" ht="13" x14ac:dyDescent="0.15">
      <c r="A11" s="1" t="s">
        <v>97</v>
      </c>
      <c r="B11" s="16" t="s">
        <v>243</v>
      </c>
      <c r="C11" s="10">
        <v>1562</v>
      </c>
      <c r="D11" s="18">
        <f t="shared" si="0"/>
        <v>5623200</v>
      </c>
      <c r="E11" s="19">
        <v>1.5090543259557301E-2</v>
      </c>
      <c r="F11" s="19">
        <v>1.1173184357541801E-3</v>
      </c>
      <c r="G11" s="14">
        <f t="shared" si="1"/>
        <v>1536.6833200319234</v>
      </c>
      <c r="H11" s="14">
        <f t="shared" si="2"/>
        <v>23.571428571428502</v>
      </c>
      <c r="I11" s="10">
        <f t="shared" si="3"/>
        <v>1.7452513966480292</v>
      </c>
      <c r="J11" s="20">
        <f t="shared" si="4"/>
        <v>5579202.8092577811</v>
      </c>
    </row>
    <row r="12" spans="1:10" ht="13" x14ac:dyDescent="0.15">
      <c r="A12" s="1" t="s">
        <v>99</v>
      </c>
      <c r="B12" s="16" t="s">
        <v>243</v>
      </c>
      <c r="C12" s="10">
        <v>5216</v>
      </c>
      <c r="D12" s="18">
        <f t="shared" si="0"/>
        <v>18777600</v>
      </c>
      <c r="E12" s="19">
        <v>3.8887204366282499E-2</v>
      </c>
      <c r="F12" s="19">
        <v>1.21285627653123E-3</v>
      </c>
      <c r="G12" s="14">
        <f t="shared" si="1"/>
        <v>5006.8380836870838</v>
      </c>
      <c r="H12" s="14">
        <f t="shared" si="2"/>
        <v>202.83565797452951</v>
      </c>
      <c r="I12" s="10">
        <f t="shared" si="3"/>
        <v>6.3262583383868956</v>
      </c>
      <c r="J12" s="20">
        <f t="shared" si="4"/>
        <v>18430288.417222563</v>
      </c>
    </row>
    <row r="13" spans="1:10" ht="13" x14ac:dyDescent="0.15">
      <c r="A13" s="1" t="s">
        <v>101</v>
      </c>
      <c r="B13" s="16" t="s">
        <v>243</v>
      </c>
      <c r="C13" s="10">
        <v>1250</v>
      </c>
      <c r="D13" s="18">
        <f t="shared" si="0"/>
        <v>4500000</v>
      </c>
      <c r="E13" s="19">
        <v>3.4466911764705802E-2</v>
      </c>
      <c r="F13" s="19">
        <v>1.4367816091953999E-3</v>
      </c>
      <c r="G13" s="14">
        <f t="shared" si="1"/>
        <v>1205.1203832826236</v>
      </c>
      <c r="H13" s="14">
        <f t="shared" si="2"/>
        <v>43.083639705882248</v>
      </c>
      <c r="I13" s="10">
        <f t="shared" si="3"/>
        <v>1.7959770114942499</v>
      </c>
      <c r="J13" s="20">
        <f t="shared" si="4"/>
        <v>4424600.6592292096</v>
      </c>
    </row>
    <row r="14" spans="1:10" ht="13" x14ac:dyDescent="0.15">
      <c r="A14" s="1" t="s">
        <v>103</v>
      </c>
      <c r="B14" s="16" t="s">
        <v>243</v>
      </c>
      <c r="C14" s="10">
        <v>3531</v>
      </c>
      <c r="D14" s="18">
        <f t="shared" si="0"/>
        <v>12711600</v>
      </c>
      <c r="E14" s="19">
        <v>6.15384615384615E-2</v>
      </c>
      <c r="F14" s="19">
        <v>3.3444816053511701E-3</v>
      </c>
      <c r="G14" s="14">
        <f t="shared" si="1"/>
        <v>3301.8983277591974</v>
      </c>
      <c r="H14" s="14">
        <f t="shared" si="2"/>
        <v>217.29230769230756</v>
      </c>
      <c r="I14" s="10">
        <f t="shared" si="3"/>
        <v>11.809364548494981</v>
      </c>
      <c r="J14" s="20">
        <f t="shared" si="4"/>
        <v>12321418.595317727</v>
      </c>
    </row>
    <row r="15" spans="1:10" ht="13" x14ac:dyDescent="0.15">
      <c r="A15" s="1" t="s">
        <v>105</v>
      </c>
      <c r="B15" s="16" t="s">
        <v>243</v>
      </c>
      <c r="C15" s="10">
        <v>809</v>
      </c>
      <c r="D15" s="18">
        <f t="shared" si="0"/>
        <v>2912400</v>
      </c>
      <c r="E15" s="19">
        <v>2.51647693229478E-2</v>
      </c>
      <c r="F15" s="19">
        <v>1.5267175572518999E-3</v>
      </c>
      <c r="G15" s="14">
        <f t="shared" si="1"/>
        <v>787.40658711391848</v>
      </c>
      <c r="H15" s="14">
        <f t="shared" si="2"/>
        <v>20.358298382264771</v>
      </c>
      <c r="I15" s="10">
        <f t="shared" si="3"/>
        <v>1.235114503816787</v>
      </c>
      <c r="J15" s="20">
        <f t="shared" si="4"/>
        <v>2875380.3103746362</v>
      </c>
    </row>
    <row r="16" spans="1:10" ht="13" x14ac:dyDescent="0.15">
      <c r="A16" s="1" t="s">
        <v>107</v>
      </c>
      <c r="B16" s="16" t="s">
        <v>243</v>
      </c>
      <c r="C16" s="10">
        <v>1478</v>
      </c>
      <c r="D16" s="18">
        <f t="shared" si="0"/>
        <v>5320800</v>
      </c>
      <c r="E16" s="19">
        <v>4.2757417102966801E-2</v>
      </c>
      <c r="F16" s="19">
        <v>1.45433391506689E-3</v>
      </c>
      <c r="G16" s="14">
        <f t="shared" si="1"/>
        <v>1412.6550319953462</v>
      </c>
      <c r="H16" s="14">
        <f t="shared" si="2"/>
        <v>63.195462478184929</v>
      </c>
      <c r="I16" s="10">
        <f t="shared" si="3"/>
        <v>2.1495055264688636</v>
      </c>
      <c r="J16" s="20">
        <f t="shared" si="4"/>
        <v>5211949.0401396165</v>
      </c>
    </row>
    <row r="17" spans="1:10" ht="13" x14ac:dyDescent="0.15">
      <c r="A17" s="1" t="s">
        <v>109</v>
      </c>
      <c r="B17" s="16" t="s">
        <v>243</v>
      </c>
      <c r="C17" s="10">
        <v>3887</v>
      </c>
      <c r="D17" s="18">
        <f t="shared" si="0"/>
        <v>13993200</v>
      </c>
      <c r="E17" s="19">
        <v>4.3196362411586302E-2</v>
      </c>
      <c r="F17" s="19">
        <v>2.1050858875042099E-3</v>
      </c>
      <c r="G17" s="14">
        <f t="shared" si="1"/>
        <v>3710.9132704614353</v>
      </c>
      <c r="H17" s="14">
        <f t="shared" si="2"/>
        <v>167.90426069383597</v>
      </c>
      <c r="I17" s="10">
        <f t="shared" si="3"/>
        <v>8.1824688447288647</v>
      </c>
      <c r="J17" s="20">
        <f t="shared" si="4"/>
        <v>13695096.295048838</v>
      </c>
    </row>
    <row r="18" spans="1:10" ht="13" x14ac:dyDescent="0.15">
      <c r="A18" s="1" t="s">
        <v>111</v>
      </c>
      <c r="B18" s="16" t="s">
        <v>243</v>
      </c>
      <c r="C18" s="10">
        <v>786</v>
      </c>
      <c r="D18" s="18">
        <f t="shared" si="0"/>
        <v>2829600</v>
      </c>
      <c r="E18" s="19">
        <v>2.2222222222222199E-2</v>
      </c>
      <c r="F18" s="19">
        <v>1.85185185185185E-3</v>
      </c>
      <c r="G18" s="14">
        <f t="shared" si="1"/>
        <v>767.07777777777778</v>
      </c>
      <c r="H18" s="14">
        <f t="shared" si="2"/>
        <v>17.466666666666647</v>
      </c>
      <c r="I18" s="10">
        <f t="shared" si="3"/>
        <v>1.4555555555555542</v>
      </c>
      <c r="J18" s="20">
        <f t="shared" si="4"/>
        <v>2796413.3333333335</v>
      </c>
    </row>
    <row r="19" spans="1:10" ht="13" x14ac:dyDescent="0.15">
      <c r="A19" s="1" t="s">
        <v>113</v>
      </c>
      <c r="B19" s="16" t="s">
        <v>243</v>
      </c>
      <c r="C19" s="10">
        <v>1428</v>
      </c>
      <c r="D19" s="18">
        <f t="shared" si="0"/>
        <v>5140800</v>
      </c>
      <c r="E19" s="19">
        <v>3.6920435031482499E-2</v>
      </c>
      <c r="F19" s="19">
        <v>1.7172295363480201E-3</v>
      </c>
      <c r="G19" s="14">
        <f t="shared" si="1"/>
        <v>1372.8254149971381</v>
      </c>
      <c r="H19" s="14">
        <f t="shared" si="2"/>
        <v>52.722381224957005</v>
      </c>
      <c r="I19" s="10">
        <f t="shared" si="3"/>
        <v>2.4522037779049728</v>
      </c>
      <c r="J19" s="20">
        <f t="shared" si="4"/>
        <v>5047616.2564396104</v>
      </c>
    </row>
    <row r="20" spans="1:10" ht="13" x14ac:dyDescent="0.15">
      <c r="A20" s="1" t="s">
        <v>115</v>
      </c>
      <c r="B20" s="16" t="s">
        <v>243</v>
      </c>
      <c r="C20" s="10">
        <v>246</v>
      </c>
      <c r="D20" s="18">
        <f t="shared" si="0"/>
        <v>885600</v>
      </c>
      <c r="E20" s="19">
        <v>1.4326647564469899E-2</v>
      </c>
      <c r="F20" s="19">
        <v>1.4326647564469901E-3</v>
      </c>
      <c r="G20" s="14">
        <f t="shared" si="1"/>
        <v>242.12320916905443</v>
      </c>
      <c r="H20" s="14">
        <f t="shared" si="2"/>
        <v>3.5243553008595954</v>
      </c>
      <c r="I20" s="10">
        <f t="shared" si="3"/>
        <v>0.35243553008595957</v>
      </c>
      <c r="J20" s="20">
        <f t="shared" si="4"/>
        <v>878692.26361031516</v>
      </c>
    </row>
    <row r="21" spans="1:10" ht="15.75" customHeight="1" x14ac:dyDescent="0.15">
      <c r="A21" s="1" t="s">
        <v>117</v>
      </c>
      <c r="B21" s="16" t="s">
        <v>243</v>
      </c>
      <c r="C21" s="10">
        <v>576</v>
      </c>
      <c r="D21" s="18">
        <f t="shared" si="0"/>
        <v>2073600</v>
      </c>
      <c r="E21" s="19">
        <v>1.79948586118251E-2</v>
      </c>
      <c r="F21" s="19">
        <v>0</v>
      </c>
      <c r="G21" s="14">
        <f t="shared" si="1"/>
        <v>565.63496143958878</v>
      </c>
      <c r="H21" s="14">
        <f t="shared" si="2"/>
        <v>10.365038560411257</v>
      </c>
      <c r="I21" s="10">
        <f t="shared" si="3"/>
        <v>0</v>
      </c>
      <c r="J21" s="20">
        <f t="shared" si="4"/>
        <v>2057015.9383033423</v>
      </c>
    </row>
    <row r="22" spans="1:10" ht="15.75" customHeight="1" x14ac:dyDescent="0.15">
      <c r="A22" s="1" t="s">
        <v>119</v>
      </c>
      <c r="B22" s="16" t="s">
        <v>243</v>
      </c>
      <c r="C22" s="10">
        <v>1550</v>
      </c>
      <c r="D22" s="18">
        <f t="shared" si="0"/>
        <v>5580000</v>
      </c>
      <c r="E22" s="19">
        <v>3.4011090573012902E-2</v>
      </c>
      <c r="F22" s="19">
        <v>2.5878003696857602E-3</v>
      </c>
      <c r="G22" s="14">
        <f t="shared" si="1"/>
        <v>1493.2717190388171</v>
      </c>
      <c r="H22" s="14">
        <f t="shared" si="2"/>
        <v>52.717190388169996</v>
      </c>
      <c r="I22" s="10">
        <f t="shared" si="3"/>
        <v>4.011090573012928</v>
      </c>
      <c r="J22" s="20">
        <f t="shared" si="4"/>
        <v>5481212.5693160817</v>
      </c>
    </row>
    <row r="23" spans="1:10" ht="15.75" customHeight="1" x14ac:dyDescent="0.15">
      <c r="A23" s="1" t="s">
        <v>121</v>
      </c>
      <c r="B23" s="16" t="s">
        <v>243</v>
      </c>
      <c r="C23" s="10">
        <v>1147</v>
      </c>
      <c r="D23" s="18">
        <f t="shared" si="0"/>
        <v>4129200</v>
      </c>
      <c r="E23" s="19">
        <v>2.6315789473684199E-2</v>
      </c>
      <c r="F23" s="19">
        <v>9.2850510677808696E-4</v>
      </c>
      <c r="G23" s="14">
        <f t="shared" si="1"/>
        <v>1115.7507941162098</v>
      </c>
      <c r="H23" s="14">
        <f t="shared" si="2"/>
        <v>30.184210526315777</v>
      </c>
      <c r="I23" s="10">
        <f t="shared" si="3"/>
        <v>1.0649953574744657</v>
      </c>
      <c r="J23" s="20">
        <f t="shared" si="4"/>
        <v>4077071.2798709869</v>
      </c>
    </row>
    <row r="24" spans="1:10" ht="15.75" customHeight="1" x14ac:dyDescent="0.15">
      <c r="A24" s="1" t="s">
        <v>123</v>
      </c>
      <c r="B24" s="16" t="s">
        <v>243</v>
      </c>
      <c r="C24" s="10">
        <v>665</v>
      </c>
      <c r="D24" s="18">
        <f t="shared" si="0"/>
        <v>2394000</v>
      </c>
      <c r="E24" s="19">
        <v>1.12089671737389E-2</v>
      </c>
      <c r="F24" s="19">
        <v>8.0064051240992702E-4</v>
      </c>
      <c r="G24" s="14">
        <f t="shared" si="1"/>
        <v>657.01361088871101</v>
      </c>
      <c r="H24" s="14">
        <f t="shared" si="2"/>
        <v>7.4539631705363689</v>
      </c>
      <c r="I24" s="10">
        <f t="shared" si="3"/>
        <v>0.53242594075260152</v>
      </c>
      <c r="J24" s="20">
        <f t="shared" si="4"/>
        <v>2380156.9255404323</v>
      </c>
    </row>
    <row r="25" spans="1:10" ht="15.75" customHeight="1" x14ac:dyDescent="0.15">
      <c r="A25" s="1" t="s">
        <v>125</v>
      </c>
      <c r="B25" s="16" t="s">
        <v>243</v>
      </c>
      <c r="C25" s="10">
        <v>1171</v>
      </c>
      <c r="D25" s="18">
        <f t="shared" si="0"/>
        <v>4215600</v>
      </c>
      <c r="E25" s="19">
        <v>2.1416083916083899E-2</v>
      </c>
      <c r="F25" s="19">
        <v>4.3706293706293701E-4</v>
      </c>
      <c r="G25" s="14">
        <f t="shared" si="1"/>
        <v>1145.4099650349651</v>
      </c>
      <c r="H25" s="14">
        <f t="shared" si="2"/>
        <v>25.078234265734245</v>
      </c>
      <c r="I25" s="10">
        <f t="shared" si="3"/>
        <v>0.51180069930069927</v>
      </c>
      <c r="J25" s="20">
        <f t="shared" si="4"/>
        <v>4173632.342657343</v>
      </c>
    </row>
    <row r="26" spans="1:10" ht="15.75" customHeight="1" x14ac:dyDescent="0.15">
      <c r="A26" s="1" t="s">
        <v>127</v>
      </c>
      <c r="B26" s="16" t="s">
        <v>243</v>
      </c>
      <c r="C26" s="10">
        <v>111</v>
      </c>
      <c r="D26" s="18">
        <f t="shared" si="0"/>
        <v>399600</v>
      </c>
      <c r="E26" s="19">
        <v>1.7543859649122799E-2</v>
      </c>
      <c r="F26" s="19">
        <v>0</v>
      </c>
      <c r="G26" s="14">
        <f t="shared" si="1"/>
        <v>109.05263157894737</v>
      </c>
      <c r="H26" s="14">
        <f t="shared" si="2"/>
        <v>1.9473684210526307</v>
      </c>
      <c r="I26" s="10">
        <f t="shared" si="3"/>
        <v>0</v>
      </c>
      <c r="J26" s="20">
        <f t="shared" si="4"/>
        <v>396484.21052631579</v>
      </c>
    </row>
    <row r="27" spans="1:10" ht="15.75" customHeight="1" x14ac:dyDescent="0.15">
      <c r="A27" s="1" t="s">
        <v>129</v>
      </c>
      <c r="B27" s="16" t="s">
        <v>243</v>
      </c>
      <c r="C27" s="10">
        <v>1214</v>
      </c>
      <c r="D27" s="18">
        <f t="shared" si="0"/>
        <v>4370400</v>
      </c>
      <c r="E27" s="19">
        <v>0.10230632761679399</v>
      </c>
      <c r="F27" s="19">
        <v>1.18273211117681E-2</v>
      </c>
      <c r="G27" s="14">
        <f t="shared" si="1"/>
        <v>1075.4417504435255</v>
      </c>
      <c r="H27" s="14">
        <f t="shared" si="2"/>
        <v>124.19988172678791</v>
      </c>
      <c r="I27" s="10">
        <f t="shared" si="3"/>
        <v>14.358367829686474</v>
      </c>
      <c r="J27" s="20">
        <f t="shared" si="4"/>
        <v>4119990.0650502676</v>
      </c>
    </row>
    <row r="28" spans="1:10" ht="15.75" customHeight="1" x14ac:dyDescent="0.15">
      <c r="A28" s="1" t="s">
        <v>131</v>
      </c>
      <c r="B28" s="16" t="s">
        <v>243</v>
      </c>
      <c r="C28" s="10">
        <v>936</v>
      </c>
      <c r="D28" s="18">
        <f t="shared" si="0"/>
        <v>3369600</v>
      </c>
      <c r="E28" s="19">
        <v>2.7619047619047599E-2</v>
      </c>
      <c r="F28" s="19">
        <v>1.4285714285714199E-3</v>
      </c>
      <c r="G28" s="14">
        <f t="shared" si="1"/>
        <v>908.81142857142856</v>
      </c>
      <c r="H28" s="14">
        <f t="shared" si="2"/>
        <v>25.851428571428553</v>
      </c>
      <c r="I28" s="10">
        <f t="shared" si="3"/>
        <v>1.337142857142849</v>
      </c>
      <c r="J28" s="20">
        <f t="shared" si="4"/>
        <v>3323424</v>
      </c>
    </row>
    <row r="29" spans="1:10" ht="15.75" customHeight="1" x14ac:dyDescent="0.15">
      <c r="A29" s="1" t="s">
        <v>133</v>
      </c>
      <c r="B29" s="16" t="s">
        <v>243</v>
      </c>
      <c r="C29" s="10">
        <v>482</v>
      </c>
      <c r="D29" s="18">
        <f t="shared" si="0"/>
        <v>1735200</v>
      </c>
      <c r="E29" s="19">
        <v>1.8599562363238498E-2</v>
      </c>
      <c r="F29" s="19">
        <v>1.9960079840319299E-3</v>
      </c>
      <c r="G29" s="14">
        <f t="shared" si="1"/>
        <v>472.07293509261564</v>
      </c>
      <c r="H29" s="14">
        <f t="shared" si="2"/>
        <v>8.9649890590809562</v>
      </c>
      <c r="I29" s="10">
        <f t="shared" si="3"/>
        <v>0.96207584830339021</v>
      </c>
      <c r="J29" s="20">
        <f t="shared" si="4"/>
        <v>1717392.5444515783</v>
      </c>
    </row>
    <row r="30" spans="1:10" ht="15.75" customHeight="1" x14ac:dyDescent="0.15">
      <c r="A30" s="1" t="s">
        <v>135</v>
      </c>
      <c r="B30" s="16" t="s">
        <v>243</v>
      </c>
      <c r="C30" s="10">
        <v>479</v>
      </c>
      <c r="D30" s="18">
        <f t="shared" si="0"/>
        <v>1724400</v>
      </c>
      <c r="E30" s="19">
        <v>1.3664596273291901E-2</v>
      </c>
      <c r="F30" s="19">
        <v>0</v>
      </c>
      <c r="G30" s="14">
        <f t="shared" si="1"/>
        <v>472.45465838509318</v>
      </c>
      <c r="H30" s="14">
        <f t="shared" si="2"/>
        <v>6.5453416149068202</v>
      </c>
      <c r="I30" s="10">
        <f t="shared" si="3"/>
        <v>0</v>
      </c>
      <c r="J30" s="20">
        <f t="shared" si="4"/>
        <v>1713927.4534161491</v>
      </c>
    </row>
    <row r="31" spans="1:10" ht="15.75" customHeight="1" x14ac:dyDescent="0.15">
      <c r="A31" s="1" t="s">
        <v>137</v>
      </c>
      <c r="B31" s="16" t="s">
        <v>243</v>
      </c>
      <c r="C31" s="10">
        <v>1208</v>
      </c>
      <c r="D31" s="18">
        <f t="shared" si="0"/>
        <v>4348800</v>
      </c>
      <c r="E31" s="19">
        <v>3.3678756476683898E-2</v>
      </c>
      <c r="F31" s="19">
        <v>9.2081031307550605E-4</v>
      </c>
      <c r="G31" s="14">
        <f t="shared" si="1"/>
        <v>1166.2037233179706</v>
      </c>
      <c r="H31" s="14">
        <f t="shared" si="2"/>
        <v>40.68393782383415</v>
      </c>
      <c r="I31" s="10">
        <f t="shared" si="3"/>
        <v>1.1123388581952114</v>
      </c>
      <c r="J31" s="20">
        <f t="shared" si="4"/>
        <v>4279701.2795923632</v>
      </c>
    </row>
    <row r="32" spans="1:10" ht="15.75" customHeight="1" x14ac:dyDescent="0.15">
      <c r="A32" s="1" t="s">
        <v>139</v>
      </c>
      <c r="B32" s="16" t="s">
        <v>243</v>
      </c>
      <c r="C32" s="10">
        <v>606</v>
      </c>
      <c r="D32" s="18">
        <f t="shared" si="0"/>
        <v>2181600</v>
      </c>
      <c r="E32" s="19">
        <v>2.06953642384105E-2</v>
      </c>
      <c r="F32" s="19">
        <v>1.6556291390728401E-3</v>
      </c>
      <c r="G32" s="14">
        <f t="shared" si="1"/>
        <v>592.45529801324506</v>
      </c>
      <c r="H32" s="14">
        <f t="shared" si="2"/>
        <v>12.541390728476763</v>
      </c>
      <c r="I32" s="10">
        <f t="shared" si="3"/>
        <v>1.0033112582781412</v>
      </c>
      <c r="J32" s="20">
        <f t="shared" si="4"/>
        <v>2157921.8543046354</v>
      </c>
    </row>
    <row r="33" spans="1:10" ht="15.75" customHeight="1" x14ac:dyDescent="0.15">
      <c r="A33" s="1" t="s">
        <v>141</v>
      </c>
      <c r="B33" s="16" t="s">
        <v>243</v>
      </c>
      <c r="C33" s="10">
        <v>2322</v>
      </c>
      <c r="D33" s="18">
        <f t="shared" si="0"/>
        <v>8359200</v>
      </c>
      <c r="E33" s="19">
        <v>0.15160427807486601</v>
      </c>
      <c r="F33" s="19">
        <v>2.2994652406417099E-2</v>
      </c>
      <c r="G33" s="14">
        <f t="shared" si="1"/>
        <v>1916.5812834224607</v>
      </c>
      <c r="H33" s="14">
        <f t="shared" si="2"/>
        <v>352.02513368983887</v>
      </c>
      <c r="I33" s="10">
        <f t="shared" si="3"/>
        <v>53.393582887700504</v>
      </c>
      <c r="J33" s="20">
        <f t="shared" si="4"/>
        <v>7603742.8877005363</v>
      </c>
    </row>
    <row r="34" spans="1:10" ht="15.75" customHeight="1" x14ac:dyDescent="0.15">
      <c r="A34" s="1" t="s">
        <v>143</v>
      </c>
      <c r="B34" s="16" t="s">
        <v>243</v>
      </c>
      <c r="C34" s="10">
        <v>1612</v>
      </c>
      <c r="D34" s="18">
        <f t="shared" si="0"/>
        <v>5803200</v>
      </c>
      <c r="E34" s="19">
        <v>8.203125E-2</v>
      </c>
      <c r="F34" s="19">
        <v>2.9673590504451001E-3</v>
      </c>
      <c r="G34" s="14">
        <f t="shared" si="1"/>
        <v>1474.9822422106824</v>
      </c>
      <c r="H34" s="14">
        <f t="shared" si="2"/>
        <v>132.234375</v>
      </c>
      <c r="I34" s="10">
        <f t="shared" si="3"/>
        <v>4.7833827893175016</v>
      </c>
      <c r="J34" s="20">
        <f t="shared" si="4"/>
        <v>5574404.8219584571</v>
      </c>
    </row>
    <row r="35" spans="1:10" ht="15.75" customHeight="1" x14ac:dyDescent="0.15">
      <c r="A35" s="1" t="s">
        <v>145</v>
      </c>
      <c r="B35" s="16" t="s">
        <v>243</v>
      </c>
      <c r="C35" s="10">
        <v>1158</v>
      </c>
      <c r="D35" s="18">
        <f t="shared" si="0"/>
        <v>4168800</v>
      </c>
      <c r="E35" s="19">
        <v>1.9931662870159399E-2</v>
      </c>
      <c r="F35" s="19">
        <v>1.7084282460136601E-3</v>
      </c>
      <c r="G35" s="14">
        <f t="shared" si="1"/>
        <v>1132.9407744874716</v>
      </c>
      <c r="H35" s="14">
        <f t="shared" si="2"/>
        <v>23.080865603644583</v>
      </c>
      <c r="I35" s="10">
        <f t="shared" si="3"/>
        <v>1.9783599088838184</v>
      </c>
      <c r="J35" s="20">
        <f t="shared" si="4"/>
        <v>4124748.519362187</v>
      </c>
    </row>
    <row r="36" spans="1:10" ht="15.75" customHeight="1" x14ac:dyDescent="0.15">
      <c r="A36" s="1" t="s">
        <v>147</v>
      </c>
      <c r="B36" s="16" t="s">
        <v>243</v>
      </c>
      <c r="C36" s="10">
        <v>325</v>
      </c>
      <c r="D36" s="18">
        <f t="shared" si="0"/>
        <v>1170000</v>
      </c>
      <c r="E36" s="19">
        <v>2.53998118532455E-2</v>
      </c>
      <c r="F36" s="19">
        <v>1.5948963317384301E-3</v>
      </c>
      <c r="G36" s="14">
        <f t="shared" si="1"/>
        <v>316.22671983988022</v>
      </c>
      <c r="H36" s="14">
        <f t="shared" si="2"/>
        <v>8.2549388523047877</v>
      </c>
      <c r="I36" s="10">
        <f t="shared" si="3"/>
        <v>0.51834130781498977</v>
      </c>
      <c r="J36" s="20">
        <f t="shared" si="4"/>
        <v>1154926.0691281785</v>
      </c>
    </row>
    <row r="37" spans="1:10" ht="15.75" customHeight="1" x14ac:dyDescent="0.15">
      <c r="A37" s="1" t="s">
        <v>149</v>
      </c>
      <c r="B37" s="16" t="s">
        <v>243</v>
      </c>
      <c r="C37" s="10">
        <v>1656</v>
      </c>
      <c r="D37" s="18">
        <f t="shared" si="0"/>
        <v>5961600</v>
      </c>
      <c r="E37" s="19">
        <v>3.8784370477568698E-2</v>
      </c>
      <c r="F37" s="19">
        <v>2.27272727272727E-3</v>
      </c>
      <c r="G37" s="14">
        <f t="shared" si="1"/>
        <v>1588.0094461255098</v>
      </c>
      <c r="H37" s="14">
        <f t="shared" si="2"/>
        <v>64.226917510853767</v>
      </c>
      <c r="I37" s="10">
        <f t="shared" si="3"/>
        <v>3.7636363636363592</v>
      </c>
      <c r="J37" s="20">
        <f t="shared" si="4"/>
        <v>5845287.8410735428</v>
      </c>
    </row>
    <row r="38" spans="1:10" ht="15.75" customHeight="1" x14ac:dyDescent="0.15">
      <c r="A38" s="1" t="s">
        <v>151</v>
      </c>
      <c r="B38" s="16" t="s">
        <v>243</v>
      </c>
      <c r="C38" s="10">
        <v>998</v>
      </c>
      <c r="D38" s="18">
        <f t="shared" si="0"/>
        <v>3592800</v>
      </c>
      <c r="E38" s="19">
        <v>3.3401849948612498E-2</v>
      </c>
      <c r="F38" s="19">
        <v>0</v>
      </c>
      <c r="G38" s="14">
        <f t="shared" si="1"/>
        <v>964.66495375128477</v>
      </c>
      <c r="H38" s="14">
        <f t="shared" si="2"/>
        <v>33.335046248715273</v>
      </c>
      <c r="I38" s="10">
        <f t="shared" si="3"/>
        <v>0</v>
      </c>
      <c r="J38" s="20">
        <f t="shared" si="4"/>
        <v>3539463.9260020559</v>
      </c>
    </row>
    <row r="39" spans="1:10" ht="15.75" customHeight="1" x14ac:dyDescent="0.15">
      <c r="A39" s="1" t="s">
        <v>153</v>
      </c>
      <c r="B39" s="16" t="s">
        <v>243</v>
      </c>
      <c r="C39" s="10">
        <v>426</v>
      </c>
      <c r="D39" s="18">
        <f t="shared" si="0"/>
        <v>1533600</v>
      </c>
      <c r="E39" s="19">
        <v>2.1505376344085999E-2</v>
      </c>
      <c r="F39" s="19">
        <v>1.0752688172043E-3</v>
      </c>
      <c r="G39" s="14">
        <f t="shared" si="1"/>
        <v>416.38064516129032</v>
      </c>
      <c r="H39" s="14">
        <f t="shared" si="2"/>
        <v>9.1612903225806352</v>
      </c>
      <c r="I39" s="10">
        <f t="shared" si="3"/>
        <v>0.45806451612903182</v>
      </c>
      <c r="J39" s="20">
        <f t="shared" si="4"/>
        <v>1517292.9032258063</v>
      </c>
    </row>
    <row r="40" spans="1:10" ht="15.75" customHeight="1" x14ac:dyDescent="0.15">
      <c r="A40" s="1" t="s">
        <v>155</v>
      </c>
      <c r="B40" s="16" t="s">
        <v>243</v>
      </c>
      <c r="C40" s="10">
        <v>1929</v>
      </c>
      <c r="D40" s="18">
        <f t="shared" si="0"/>
        <v>6944400</v>
      </c>
      <c r="E40" s="19">
        <v>2.90185849364199E-2</v>
      </c>
      <c r="F40" s="19">
        <v>6.78426051560379E-4</v>
      </c>
      <c r="G40" s="14">
        <f t="shared" si="1"/>
        <v>1871.7144658041861</v>
      </c>
      <c r="H40" s="14">
        <f t="shared" si="2"/>
        <v>55.976850342353984</v>
      </c>
      <c r="I40" s="10">
        <f t="shared" si="3"/>
        <v>1.3086838534599712</v>
      </c>
      <c r="J40" s="20">
        <f t="shared" si="4"/>
        <v>6850125.7775797779</v>
      </c>
    </row>
    <row r="41" spans="1:10" ht="15.75" customHeight="1" x14ac:dyDescent="0.15">
      <c r="A41" s="1" t="s">
        <v>157</v>
      </c>
      <c r="B41" s="16" t="s">
        <v>243</v>
      </c>
      <c r="C41" s="10">
        <v>1512</v>
      </c>
      <c r="D41" s="18">
        <f t="shared" si="0"/>
        <v>5443200</v>
      </c>
      <c r="E41" s="19">
        <v>3.6015325670497998E-2</v>
      </c>
      <c r="F41" s="19">
        <v>0</v>
      </c>
      <c r="G41" s="14">
        <f t="shared" si="1"/>
        <v>1457.544827586207</v>
      </c>
      <c r="H41" s="14">
        <f t="shared" si="2"/>
        <v>54.455172413792972</v>
      </c>
      <c r="I41" s="10">
        <f t="shared" si="3"/>
        <v>0</v>
      </c>
      <c r="J41" s="20">
        <f t="shared" si="4"/>
        <v>5356071.7241379311</v>
      </c>
    </row>
    <row r="42" spans="1:10" ht="15.75" customHeight="1" x14ac:dyDescent="0.15">
      <c r="A42" s="1" t="s">
        <v>159</v>
      </c>
      <c r="B42" s="16" t="s">
        <v>243</v>
      </c>
      <c r="C42" s="10">
        <v>601</v>
      </c>
      <c r="D42" s="18">
        <f t="shared" si="0"/>
        <v>2163600</v>
      </c>
      <c r="E42" s="19">
        <v>1.4367816091954E-2</v>
      </c>
      <c r="F42" s="19">
        <v>0</v>
      </c>
      <c r="G42" s="14">
        <f t="shared" si="1"/>
        <v>592.3649425287357</v>
      </c>
      <c r="H42" s="14">
        <f t="shared" si="2"/>
        <v>8.6350574712643535</v>
      </c>
      <c r="I42" s="10">
        <f t="shared" si="3"/>
        <v>0</v>
      </c>
      <c r="J42" s="20">
        <f t="shared" si="4"/>
        <v>2149783.9080459774</v>
      </c>
    </row>
    <row r="43" spans="1:10" ht="15.75" customHeight="1" x14ac:dyDescent="0.15">
      <c r="A43" s="1" t="s">
        <v>161</v>
      </c>
      <c r="B43" s="16" t="s">
        <v>243</v>
      </c>
      <c r="C43" s="10">
        <v>713</v>
      </c>
      <c r="D43" s="18">
        <f t="shared" si="0"/>
        <v>2566800</v>
      </c>
      <c r="E43" s="19">
        <v>1.8168054504163499E-2</v>
      </c>
      <c r="F43" s="19">
        <v>8.3822296730930396E-4</v>
      </c>
      <c r="G43" s="14">
        <f t="shared" si="1"/>
        <v>699.44852416283993</v>
      </c>
      <c r="H43" s="14">
        <f t="shared" si="2"/>
        <v>12.953822861468575</v>
      </c>
      <c r="I43" s="10">
        <f t="shared" si="3"/>
        <v>0.59765297569153375</v>
      </c>
      <c r="J43" s="20">
        <f t="shared" si="4"/>
        <v>2543922.3327091611</v>
      </c>
    </row>
    <row r="44" spans="1:10" ht="15.75" customHeight="1" x14ac:dyDescent="0.15">
      <c r="A44" s="1" t="s">
        <v>163</v>
      </c>
      <c r="B44" s="16" t="s">
        <v>243</v>
      </c>
      <c r="C44" s="10">
        <v>109</v>
      </c>
      <c r="D44" s="18">
        <f t="shared" si="0"/>
        <v>392400</v>
      </c>
      <c r="E44" s="19">
        <v>4.4345898004434503E-3</v>
      </c>
      <c r="F44" s="19">
        <v>0</v>
      </c>
      <c r="G44" s="14">
        <f t="shared" si="1"/>
        <v>108.51662971175166</v>
      </c>
      <c r="H44" s="14">
        <f t="shared" si="2"/>
        <v>0.48337028824833606</v>
      </c>
      <c r="I44" s="10">
        <f t="shared" si="3"/>
        <v>0</v>
      </c>
      <c r="J44" s="20">
        <f t="shared" si="4"/>
        <v>391626.60753880267</v>
      </c>
    </row>
    <row r="45" spans="1:10" ht="15.75" customHeight="1" x14ac:dyDescent="0.15">
      <c r="A45" s="1" t="s">
        <v>165</v>
      </c>
      <c r="B45" s="16" t="s">
        <v>243</v>
      </c>
      <c r="C45" s="10">
        <v>1087</v>
      </c>
      <c r="D45" s="18">
        <f t="shared" si="0"/>
        <v>3913200</v>
      </c>
      <c r="E45" s="19">
        <v>4.3655650754793898E-2</v>
      </c>
      <c r="F45" s="19">
        <v>8.1599347205222304E-4</v>
      </c>
      <c r="G45" s="14">
        <f t="shared" si="1"/>
        <v>1038.6593227254182</v>
      </c>
      <c r="H45" s="14">
        <f t="shared" si="2"/>
        <v>47.453692370460971</v>
      </c>
      <c r="I45" s="10">
        <f t="shared" si="3"/>
        <v>0.88698490412076647</v>
      </c>
      <c r="J45" s="20">
        <f t="shared" si="4"/>
        <v>3834080.9465524275</v>
      </c>
    </row>
    <row r="46" spans="1:10" ht="15.75" customHeight="1" x14ac:dyDescent="0.15">
      <c r="A46" s="1" t="s">
        <v>167</v>
      </c>
      <c r="B46" s="16" t="s">
        <v>243</v>
      </c>
      <c r="C46" s="10">
        <v>745</v>
      </c>
      <c r="D46" s="18">
        <f t="shared" si="0"/>
        <v>2682000</v>
      </c>
      <c r="E46" s="19">
        <v>6.5616797900262397E-3</v>
      </c>
      <c r="F46" s="19">
        <v>0</v>
      </c>
      <c r="G46" s="14">
        <f t="shared" si="1"/>
        <v>740.11154855643042</v>
      </c>
      <c r="H46" s="14">
        <f t="shared" si="2"/>
        <v>4.888451443569549</v>
      </c>
      <c r="I46" s="10">
        <f t="shared" si="3"/>
        <v>0</v>
      </c>
      <c r="J46" s="20">
        <f t="shared" si="4"/>
        <v>2674178.4776902883</v>
      </c>
    </row>
    <row r="47" spans="1:10" ht="15.75" customHeight="1" x14ac:dyDescent="0.15">
      <c r="A47" s="1" t="s">
        <v>169</v>
      </c>
      <c r="B47" s="16" t="s">
        <v>243</v>
      </c>
      <c r="C47" s="10">
        <v>541</v>
      </c>
      <c r="D47" s="18">
        <f t="shared" si="0"/>
        <v>1947600</v>
      </c>
      <c r="E47" s="19">
        <v>3.5957240038872601E-2</v>
      </c>
      <c r="F47" s="19">
        <v>1.94363459669582E-3</v>
      </c>
      <c r="G47" s="14">
        <f t="shared" si="1"/>
        <v>520.49562682215753</v>
      </c>
      <c r="H47" s="14">
        <f t="shared" si="2"/>
        <v>19.452866861030078</v>
      </c>
      <c r="I47" s="10">
        <f t="shared" si="3"/>
        <v>1.0515063168124386</v>
      </c>
      <c r="J47" s="20">
        <f t="shared" si="4"/>
        <v>1912689.9902818273</v>
      </c>
    </row>
    <row r="48" spans="1:10" ht="15.75" customHeight="1" x14ac:dyDescent="0.15">
      <c r="A48" s="1" t="s">
        <v>171</v>
      </c>
      <c r="B48" s="16" t="s">
        <v>243</v>
      </c>
      <c r="C48" s="10">
        <v>1298</v>
      </c>
      <c r="D48" s="18">
        <f t="shared" si="0"/>
        <v>4672800</v>
      </c>
      <c r="E48" s="19">
        <v>3.8416307330458602E-2</v>
      </c>
      <c r="F48" s="19">
        <v>1.56801254410035E-3</v>
      </c>
      <c r="G48" s="14">
        <f t="shared" si="1"/>
        <v>1246.1003528028225</v>
      </c>
      <c r="H48" s="14">
        <f t="shared" si="2"/>
        <v>49.864366914935268</v>
      </c>
      <c r="I48" s="10">
        <f t="shared" si="3"/>
        <v>2.0352802822422542</v>
      </c>
      <c r="J48" s="20">
        <f t="shared" si="4"/>
        <v>4585690.0039200317</v>
      </c>
    </row>
    <row r="49" spans="1:10" ht="15.75" customHeight="1" x14ac:dyDescent="0.15">
      <c r="A49" s="1" t="s">
        <v>173</v>
      </c>
      <c r="B49" s="16" t="s">
        <v>243</v>
      </c>
      <c r="C49" s="10">
        <v>177</v>
      </c>
      <c r="D49" s="18">
        <f t="shared" si="0"/>
        <v>637200</v>
      </c>
      <c r="E49" s="19">
        <v>3.49650349650349E-3</v>
      </c>
      <c r="F49" s="19">
        <v>0</v>
      </c>
      <c r="G49" s="14">
        <f t="shared" si="1"/>
        <v>176.38111888111888</v>
      </c>
      <c r="H49" s="14">
        <f t="shared" si="2"/>
        <v>0.61888111888111774</v>
      </c>
      <c r="I49" s="10">
        <f t="shared" si="3"/>
        <v>0</v>
      </c>
      <c r="J49" s="20">
        <f t="shared" si="4"/>
        <v>636209.79020979023</v>
      </c>
    </row>
    <row r="50" spans="1:10" ht="15.75" customHeight="1" x14ac:dyDescent="0.15">
      <c r="A50" s="1" t="s">
        <v>175</v>
      </c>
      <c r="B50" s="16" t="s">
        <v>243</v>
      </c>
      <c r="C50" s="10">
        <v>295</v>
      </c>
      <c r="D50" s="18">
        <f t="shared" si="0"/>
        <v>1062000</v>
      </c>
      <c r="E50" s="19">
        <v>1.2539184952978E-2</v>
      </c>
      <c r="F50" s="19">
        <v>0</v>
      </c>
      <c r="G50" s="14">
        <f t="shared" si="1"/>
        <v>291.30094043887146</v>
      </c>
      <c r="H50" s="14">
        <f t="shared" si="2"/>
        <v>3.69905956112851</v>
      </c>
      <c r="I50" s="10">
        <f t="shared" si="3"/>
        <v>0</v>
      </c>
      <c r="J50" s="20">
        <f t="shared" si="4"/>
        <v>1056081.5047021944</v>
      </c>
    </row>
    <row r="51" spans="1:10" ht="15.75" customHeight="1" x14ac:dyDescent="0.15">
      <c r="A51" s="1" t="s">
        <v>177</v>
      </c>
      <c r="B51" s="16" t="s">
        <v>243</v>
      </c>
      <c r="C51" s="10">
        <v>2559</v>
      </c>
      <c r="D51" s="18">
        <f t="shared" si="0"/>
        <v>9212400</v>
      </c>
      <c r="E51" s="19">
        <v>3.8846520495710198E-2</v>
      </c>
      <c r="F51" s="19">
        <v>3.43053173241852E-3</v>
      </c>
      <c r="G51" s="14">
        <f t="shared" si="1"/>
        <v>2450.8130233482184</v>
      </c>
      <c r="H51" s="14">
        <f t="shared" si="2"/>
        <v>99.408245948522392</v>
      </c>
      <c r="I51" s="10">
        <f t="shared" si="3"/>
        <v>8.7787307032589936</v>
      </c>
      <c r="J51" s="20">
        <f t="shared" si="4"/>
        <v>9021743.3759506308</v>
      </c>
    </row>
    <row r="52" spans="1:10" ht="15.75" customHeight="1" x14ac:dyDescent="0.15">
      <c r="A52" s="1" t="s">
        <v>179</v>
      </c>
      <c r="B52" s="16" t="s">
        <v>243</v>
      </c>
      <c r="C52" s="10">
        <v>1040</v>
      </c>
      <c r="D52" s="18">
        <f t="shared" si="0"/>
        <v>3744000</v>
      </c>
      <c r="E52" s="19">
        <v>1.2380416432189E-2</v>
      </c>
      <c r="F52" s="19">
        <v>6.2774639045825404E-4</v>
      </c>
      <c r="G52" s="14">
        <f t="shared" si="1"/>
        <v>1026.4715106644469</v>
      </c>
      <c r="H52" s="14">
        <f t="shared" si="2"/>
        <v>12.87563308947656</v>
      </c>
      <c r="I52" s="10">
        <f t="shared" si="3"/>
        <v>0.65285624607658421</v>
      </c>
      <c r="J52" s="20">
        <f t="shared" si="4"/>
        <v>3721048.7045709617</v>
      </c>
    </row>
    <row r="53" spans="1:10" ht="15.75" customHeight="1" x14ac:dyDescent="0.15">
      <c r="A53" s="1" t="s">
        <v>181</v>
      </c>
      <c r="B53" s="16" t="s">
        <v>243</v>
      </c>
      <c r="C53" s="10">
        <v>865</v>
      </c>
      <c r="D53" s="18">
        <f t="shared" si="0"/>
        <v>3114000</v>
      </c>
      <c r="E53" s="19">
        <v>1.6272965879265001E-2</v>
      </c>
      <c r="F53" s="19">
        <v>0</v>
      </c>
      <c r="G53" s="14">
        <f t="shared" si="1"/>
        <v>850.92388451443583</v>
      </c>
      <c r="H53" s="14">
        <f t="shared" si="2"/>
        <v>14.076115485564227</v>
      </c>
      <c r="I53" s="10">
        <f t="shared" si="3"/>
        <v>0</v>
      </c>
      <c r="J53" s="20">
        <f t="shared" si="4"/>
        <v>3091478.2152230977</v>
      </c>
    </row>
    <row r="54" spans="1:10" ht="15.75" customHeight="1" x14ac:dyDescent="0.15">
      <c r="A54" s="1" t="s">
        <v>183</v>
      </c>
      <c r="B54" s="16" t="s">
        <v>243</v>
      </c>
      <c r="C54" s="10">
        <v>1167</v>
      </c>
      <c r="D54" s="18">
        <f t="shared" si="0"/>
        <v>4201200</v>
      </c>
      <c r="E54" s="19">
        <v>1.3986013986013899E-2</v>
      </c>
      <c r="F54" s="19">
        <v>0</v>
      </c>
      <c r="G54" s="14">
        <f t="shared" si="1"/>
        <v>1150.6783216783217</v>
      </c>
      <c r="H54" s="14">
        <f t="shared" si="2"/>
        <v>16.32167832167822</v>
      </c>
      <c r="I54" s="10">
        <f t="shared" si="3"/>
        <v>0</v>
      </c>
      <c r="J54" s="20">
        <f t="shared" si="4"/>
        <v>4175085.3146853144</v>
      </c>
    </row>
    <row r="55" spans="1:10" ht="15.75" customHeight="1" x14ac:dyDescent="0.15">
      <c r="A55" s="1" t="s">
        <v>185</v>
      </c>
      <c r="B55" s="16" t="s">
        <v>243</v>
      </c>
      <c r="C55" s="10">
        <v>1225</v>
      </c>
      <c r="D55" s="18">
        <f t="shared" si="0"/>
        <v>4410000</v>
      </c>
      <c r="E55" s="19">
        <v>1.4249363867684399E-2</v>
      </c>
      <c r="F55" s="19">
        <v>1.5267175572518999E-3</v>
      </c>
      <c r="G55" s="14">
        <f t="shared" si="1"/>
        <v>1205.6743002544531</v>
      </c>
      <c r="H55" s="14">
        <f t="shared" si="2"/>
        <v>17.455470737913391</v>
      </c>
      <c r="I55" s="10">
        <f t="shared" si="3"/>
        <v>1.8702290076335775</v>
      </c>
      <c r="J55" s="20">
        <f t="shared" si="4"/>
        <v>4375338.422391858</v>
      </c>
    </row>
    <row r="56" spans="1:10" ht="15.75" customHeight="1" x14ac:dyDescent="0.15">
      <c r="A56" s="1" t="s">
        <v>187</v>
      </c>
      <c r="B56" s="16" t="s">
        <v>243</v>
      </c>
      <c r="C56" s="10">
        <v>716</v>
      </c>
      <c r="D56" s="18">
        <f t="shared" si="0"/>
        <v>2577600</v>
      </c>
      <c r="E56" s="19">
        <v>1.3168086754453899E-2</v>
      </c>
      <c r="F56" s="19">
        <v>7.7459333849728897E-4</v>
      </c>
      <c r="G56" s="14">
        <f t="shared" si="1"/>
        <v>706.01704105344697</v>
      </c>
      <c r="H56" s="14">
        <f t="shared" si="2"/>
        <v>9.4283501161889927</v>
      </c>
      <c r="I56" s="10">
        <f t="shared" si="3"/>
        <v>0.55460883036405895</v>
      </c>
      <c r="J56" s="20">
        <f t="shared" si="4"/>
        <v>2560518.0480247871</v>
      </c>
    </row>
    <row r="57" spans="1:10" ht="15.75" customHeight="1" x14ac:dyDescent="0.15">
      <c r="A57" s="1" t="s">
        <v>189</v>
      </c>
      <c r="B57" s="16" t="s">
        <v>243</v>
      </c>
      <c r="C57" s="10">
        <v>521</v>
      </c>
      <c r="D57" s="18">
        <f t="shared" si="0"/>
        <v>1875600</v>
      </c>
      <c r="E57" s="19">
        <v>2.06185567010309E-2</v>
      </c>
      <c r="F57" s="19">
        <v>9.37207122774133E-4</v>
      </c>
      <c r="G57" s="14">
        <f t="shared" si="1"/>
        <v>509.7694470477976</v>
      </c>
      <c r="H57" s="14">
        <f t="shared" si="2"/>
        <v>10.742268041237098</v>
      </c>
      <c r="I57" s="10">
        <f t="shared" si="3"/>
        <v>0.48828491096532328</v>
      </c>
      <c r="J57" s="20">
        <f t="shared" si="4"/>
        <v>1856654.5454545456</v>
      </c>
    </row>
    <row r="58" spans="1:10" ht="15.75" customHeight="1" x14ac:dyDescent="0.15">
      <c r="A58" s="1" t="s">
        <v>191</v>
      </c>
      <c r="B58" s="16" t="s">
        <v>243</v>
      </c>
      <c r="C58" s="10">
        <v>717</v>
      </c>
      <c r="D58" s="18">
        <f t="shared" si="0"/>
        <v>2581200</v>
      </c>
      <c r="E58" s="19">
        <v>1.0645375914836899E-2</v>
      </c>
      <c r="F58" s="19">
        <v>0</v>
      </c>
      <c r="G58" s="14">
        <f t="shared" si="1"/>
        <v>709.36726546906198</v>
      </c>
      <c r="H58" s="14">
        <f t="shared" si="2"/>
        <v>7.6327345309380572</v>
      </c>
      <c r="I58" s="10">
        <f t="shared" si="3"/>
        <v>0</v>
      </c>
      <c r="J58" s="20">
        <f t="shared" si="4"/>
        <v>2568987.6247504991</v>
      </c>
    </row>
    <row r="59" spans="1:10" ht="15.75" customHeight="1" x14ac:dyDescent="0.15">
      <c r="A59" s="1" t="s">
        <v>193</v>
      </c>
      <c r="B59" s="16" t="s">
        <v>243</v>
      </c>
      <c r="C59" s="10">
        <v>5009</v>
      </c>
      <c r="D59" s="18">
        <f t="shared" si="0"/>
        <v>18032400</v>
      </c>
      <c r="E59" s="19">
        <v>3.01192219201003E-2</v>
      </c>
      <c r="F59" s="19">
        <v>1.6732901066722401E-3</v>
      </c>
      <c r="G59" s="14">
        <f t="shared" si="1"/>
        <v>4849.7513072578968</v>
      </c>
      <c r="H59" s="14">
        <f t="shared" si="2"/>
        <v>150.8671825977824</v>
      </c>
      <c r="I59" s="10">
        <f t="shared" si="3"/>
        <v>8.3815101443212505</v>
      </c>
      <c r="J59" s="20">
        <f t="shared" si="4"/>
        <v>17760839.071323995</v>
      </c>
    </row>
    <row r="60" spans="1:10" ht="15.75" customHeight="1" x14ac:dyDescent="0.15">
      <c r="A60" s="1" t="s">
        <v>195</v>
      </c>
      <c r="B60" s="16" t="s">
        <v>243</v>
      </c>
      <c r="C60" s="10">
        <v>563</v>
      </c>
      <c r="D60" s="18">
        <f t="shared" si="0"/>
        <v>2026800</v>
      </c>
      <c r="E60" s="19">
        <v>2.3130300693908999E-2</v>
      </c>
      <c r="F60" s="19">
        <v>7.7101002313030001E-4</v>
      </c>
      <c r="G60" s="14">
        <f t="shared" si="1"/>
        <v>549.54356206630689</v>
      </c>
      <c r="H60" s="14">
        <f t="shared" si="2"/>
        <v>13.022359290670767</v>
      </c>
      <c r="I60" s="10">
        <f t="shared" si="3"/>
        <v>0.43407864302235888</v>
      </c>
      <c r="J60" s="20">
        <f t="shared" si="4"/>
        <v>2004401.5420200462</v>
      </c>
    </row>
    <row r="61" spans="1:10" ht="15.75" customHeight="1" x14ac:dyDescent="0.15">
      <c r="A61" s="1" t="s">
        <v>197</v>
      </c>
      <c r="B61" s="16" t="s">
        <v>243</v>
      </c>
      <c r="C61" s="10">
        <v>333</v>
      </c>
      <c r="D61" s="18">
        <f t="shared" si="0"/>
        <v>1198800</v>
      </c>
      <c r="E61" s="19">
        <v>2.47813411078717E-2</v>
      </c>
      <c r="F61" s="19">
        <v>2.91545189504373E-3</v>
      </c>
      <c r="G61" s="14">
        <f t="shared" si="1"/>
        <v>323.77696793002917</v>
      </c>
      <c r="H61" s="14">
        <f t="shared" si="2"/>
        <v>8.2521865889212762</v>
      </c>
      <c r="I61" s="10">
        <f t="shared" si="3"/>
        <v>0.97084548104956214</v>
      </c>
      <c r="J61" s="20">
        <f t="shared" si="4"/>
        <v>1182101.4577259475</v>
      </c>
    </row>
    <row r="62" spans="1:10" ht="15.75" customHeight="1" x14ac:dyDescent="0.15">
      <c r="A62" s="1" t="s">
        <v>199</v>
      </c>
      <c r="B62" s="16" t="s">
        <v>243</v>
      </c>
      <c r="C62" s="10">
        <v>1436</v>
      </c>
      <c r="D62" s="18">
        <f t="shared" si="0"/>
        <v>5169600</v>
      </c>
      <c r="E62" s="19">
        <v>3.2248157248157203E-2</v>
      </c>
      <c r="F62" s="19">
        <v>0</v>
      </c>
      <c r="G62" s="14">
        <f t="shared" si="1"/>
        <v>1389.6916461916462</v>
      </c>
      <c r="H62" s="14">
        <f t="shared" si="2"/>
        <v>46.308353808353743</v>
      </c>
      <c r="I62" s="10">
        <f t="shared" si="3"/>
        <v>0</v>
      </c>
      <c r="J62" s="20">
        <f t="shared" si="4"/>
        <v>5095506.6339066336</v>
      </c>
    </row>
    <row r="63" spans="1:10" ht="15.75" customHeight="1" x14ac:dyDescent="0.15">
      <c r="A63" s="1" t="s">
        <v>201</v>
      </c>
      <c r="B63" s="16" t="s">
        <v>243</v>
      </c>
      <c r="C63" s="10">
        <v>522</v>
      </c>
      <c r="D63" s="18">
        <f t="shared" si="0"/>
        <v>1879200</v>
      </c>
      <c r="E63" s="19">
        <v>1.3818181818181801E-2</v>
      </c>
      <c r="F63" s="19">
        <v>2.2935779816513702E-3</v>
      </c>
      <c r="G63" s="14">
        <f t="shared" si="1"/>
        <v>513.58966138448704</v>
      </c>
      <c r="H63" s="14">
        <f t="shared" si="2"/>
        <v>7.2130909090908997</v>
      </c>
      <c r="I63" s="10">
        <f t="shared" si="3"/>
        <v>1.1972477064220153</v>
      </c>
      <c r="J63" s="20">
        <f t="shared" si="4"/>
        <v>1863348.9628023352</v>
      </c>
    </row>
    <row r="64" spans="1:10" ht="15.75" customHeight="1" x14ac:dyDescent="0.15">
      <c r="A64" s="1" t="s">
        <v>203</v>
      </c>
      <c r="B64" s="16" t="s">
        <v>243</v>
      </c>
      <c r="C64" s="10">
        <v>915</v>
      </c>
      <c r="D64" s="18">
        <f t="shared" si="0"/>
        <v>3294000</v>
      </c>
      <c r="E64" s="19">
        <v>2.5094102885821801E-2</v>
      </c>
      <c r="F64" s="19">
        <v>1.25470514429109E-3</v>
      </c>
      <c r="G64" s="14">
        <f t="shared" si="1"/>
        <v>890.89084065244674</v>
      </c>
      <c r="H64" s="14">
        <f t="shared" si="2"/>
        <v>22.961104140526949</v>
      </c>
      <c r="I64" s="10">
        <f t="shared" si="3"/>
        <v>1.1480552070263472</v>
      </c>
      <c r="J64" s="20">
        <f t="shared" si="4"/>
        <v>3253129.234629862</v>
      </c>
    </row>
    <row r="65" spans="1:10" ht="15.75" customHeight="1" x14ac:dyDescent="0.15">
      <c r="A65" s="1" t="s">
        <v>205</v>
      </c>
      <c r="B65" s="16" t="s">
        <v>243</v>
      </c>
      <c r="C65" s="10">
        <v>1424</v>
      </c>
      <c r="D65" s="18">
        <f t="shared" si="0"/>
        <v>5126400</v>
      </c>
      <c r="E65" s="19">
        <v>2.2927689594356201E-2</v>
      </c>
      <c r="F65" s="19">
        <v>1.76366843033509E-3</v>
      </c>
      <c r="G65" s="14">
        <f t="shared" si="1"/>
        <v>1388.8395061728395</v>
      </c>
      <c r="H65" s="14">
        <f t="shared" si="2"/>
        <v>32.649029982363231</v>
      </c>
      <c r="I65" s="10">
        <f t="shared" si="3"/>
        <v>2.5114638447971682</v>
      </c>
      <c r="J65" s="20">
        <f t="shared" si="4"/>
        <v>5065120.2821869487</v>
      </c>
    </row>
    <row r="66" spans="1:10" ht="15.75" customHeight="1" x14ac:dyDescent="0.15">
      <c r="A66" s="1" t="s">
        <v>207</v>
      </c>
      <c r="B66" s="16" t="s">
        <v>243</v>
      </c>
      <c r="C66" s="10">
        <v>10712</v>
      </c>
      <c r="D66" s="18">
        <f t="shared" si="0"/>
        <v>38563200</v>
      </c>
      <c r="E66" s="19">
        <v>9.0512844291940994E-2</v>
      </c>
      <c r="F66" s="19">
        <v>1.54873411851989E-2</v>
      </c>
      <c r="G66" s="14">
        <f t="shared" si="1"/>
        <v>9576.5260131688774</v>
      </c>
      <c r="H66" s="14">
        <f t="shared" si="2"/>
        <v>969.5735880552719</v>
      </c>
      <c r="I66" s="10">
        <f t="shared" si="3"/>
        <v>165.90039877585062</v>
      </c>
      <c r="J66" s="20">
        <f t="shared" si="4"/>
        <v>36414640.8235185</v>
      </c>
    </row>
    <row r="67" spans="1:10" ht="15.75" customHeight="1" x14ac:dyDescent="0.15">
      <c r="A67" s="1" t="s">
        <v>209</v>
      </c>
      <c r="B67" s="16" t="s">
        <v>243</v>
      </c>
      <c r="C67" s="10">
        <v>1143</v>
      </c>
      <c r="D67" s="18">
        <f t="shared" si="0"/>
        <v>4114800</v>
      </c>
      <c r="E67" s="19">
        <v>2.6388341866876702E-2</v>
      </c>
      <c r="F67" s="19">
        <v>0</v>
      </c>
      <c r="G67" s="14">
        <f t="shared" si="1"/>
        <v>1112.83812524616</v>
      </c>
      <c r="H67" s="14">
        <f t="shared" si="2"/>
        <v>30.16187475384007</v>
      </c>
      <c r="I67" s="10">
        <f t="shared" si="3"/>
        <v>0</v>
      </c>
      <c r="J67" s="20">
        <f t="shared" si="4"/>
        <v>4066541.0003938559</v>
      </c>
    </row>
    <row r="68" spans="1:10" ht="15.75" customHeight="1" x14ac:dyDescent="0.15">
      <c r="A68" s="1" t="s">
        <v>211</v>
      </c>
      <c r="B68" s="16" t="s">
        <v>243</v>
      </c>
      <c r="C68" s="10">
        <v>961</v>
      </c>
      <c r="D68" s="18">
        <f t="shared" si="0"/>
        <v>3459600</v>
      </c>
      <c r="E68" s="19">
        <v>1.70575692963752E-2</v>
      </c>
      <c r="F68" s="19">
        <v>1.06609808102345E-3</v>
      </c>
      <c r="G68" s="14">
        <f t="shared" si="1"/>
        <v>943.5831556503199</v>
      </c>
      <c r="H68" s="14">
        <f t="shared" si="2"/>
        <v>16.392324093816569</v>
      </c>
      <c r="I68" s="10">
        <f t="shared" si="3"/>
        <v>1.0245202558635356</v>
      </c>
      <c r="J68" s="20">
        <f t="shared" si="4"/>
        <v>3429684.0085287848</v>
      </c>
    </row>
    <row r="69" spans="1:10" ht="15.75" customHeight="1" x14ac:dyDescent="0.15">
      <c r="A69" s="1" t="s">
        <v>213</v>
      </c>
      <c r="B69" s="16" t="s">
        <v>243</v>
      </c>
      <c r="C69" s="10">
        <v>604</v>
      </c>
      <c r="D69" s="18">
        <f t="shared" si="0"/>
        <v>2174400</v>
      </c>
      <c r="E69" s="19">
        <v>3.5737491877842698E-2</v>
      </c>
      <c r="F69" s="19">
        <v>3.1055900621118002E-3</v>
      </c>
      <c r="G69" s="14">
        <f t="shared" si="1"/>
        <v>580.53877850826746</v>
      </c>
      <c r="H69" s="14">
        <f t="shared" si="2"/>
        <v>21.58544509421699</v>
      </c>
      <c r="I69" s="10">
        <f t="shared" si="3"/>
        <v>1.8757763975155273</v>
      </c>
      <c r="J69" s="20">
        <f t="shared" si="4"/>
        <v>2133110.4928181968</v>
      </c>
    </row>
    <row r="70" spans="1:10" ht="15.75" customHeight="1" x14ac:dyDescent="0.15">
      <c r="A70" s="1" t="s">
        <v>215</v>
      </c>
      <c r="B70" s="16" t="s">
        <v>243</v>
      </c>
      <c r="C70" s="10">
        <v>2189</v>
      </c>
      <c r="D70" s="18">
        <f t="shared" si="0"/>
        <v>7880400</v>
      </c>
      <c r="E70" s="19">
        <v>6.91511387163561E-2</v>
      </c>
      <c r="F70" s="19">
        <v>3.9337474120082804E-3</v>
      </c>
      <c r="G70" s="14">
        <f t="shared" si="1"/>
        <v>2029.0171842650104</v>
      </c>
      <c r="H70" s="14">
        <f t="shared" si="2"/>
        <v>151.3718426501035</v>
      </c>
      <c r="I70" s="10">
        <f t="shared" si="3"/>
        <v>8.6109730848861261</v>
      </c>
      <c r="J70" s="20">
        <f t="shared" si="4"/>
        <v>7607205.5486542443</v>
      </c>
    </row>
    <row r="71" spans="1:10" ht="15.75" customHeight="1" x14ac:dyDescent="0.15">
      <c r="A71" s="1" t="s">
        <v>217</v>
      </c>
      <c r="B71" s="16" t="s">
        <v>243</v>
      </c>
      <c r="C71" s="10">
        <v>1987</v>
      </c>
      <c r="D71" s="18">
        <f t="shared" si="0"/>
        <v>7153200</v>
      </c>
      <c r="E71" s="19">
        <v>3.8002171552660099E-2</v>
      </c>
      <c r="F71" s="19">
        <v>1.6286644951140001E-3</v>
      </c>
      <c r="G71" s="14">
        <f t="shared" si="1"/>
        <v>1908.253528773073</v>
      </c>
      <c r="H71" s="14">
        <f t="shared" si="2"/>
        <v>75.51031487513562</v>
      </c>
      <c r="I71" s="10">
        <f t="shared" si="3"/>
        <v>3.2361563517915179</v>
      </c>
      <c r="J71" s="20">
        <f t="shared" si="4"/>
        <v>7020733.333333334</v>
      </c>
    </row>
    <row r="72" spans="1:10" ht="15.75" customHeight="1" x14ac:dyDescent="0.15">
      <c r="A72" s="1" t="s">
        <v>219</v>
      </c>
      <c r="B72" s="16" t="s">
        <v>243</v>
      </c>
      <c r="C72" s="10">
        <v>1525</v>
      </c>
      <c r="D72" s="18">
        <f t="shared" si="0"/>
        <v>5490000</v>
      </c>
      <c r="E72" s="19">
        <v>6.4139941690962099E-2</v>
      </c>
      <c r="F72" s="19">
        <v>4.37317784256559E-3</v>
      </c>
      <c r="G72" s="14">
        <f t="shared" si="1"/>
        <v>1420.5174927113703</v>
      </c>
      <c r="H72" s="14">
        <f t="shared" si="2"/>
        <v>97.813411078717195</v>
      </c>
      <c r="I72" s="10">
        <f t="shared" si="3"/>
        <v>6.6690962099125244</v>
      </c>
      <c r="J72" s="20">
        <f t="shared" si="4"/>
        <v>5309489.7959183678</v>
      </c>
    </row>
    <row r="73" spans="1:10" ht="15.75" customHeight="1" x14ac:dyDescent="0.15">
      <c r="A73" s="1" t="s">
        <v>221</v>
      </c>
      <c r="B73" s="16" t="s">
        <v>243</v>
      </c>
      <c r="C73" s="10">
        <v>831</v>
      </c>
      <c r="D73" s="18">
        <f t="shared" si="0"/>
        <v>2991600</v>
      </c>
      <c r="E73" s="19">
        <v>1.1404133998574401E-2</v>
      </c>
      <c r="F73" s="19">
        <v>7.1275837491090502E-4</v>
      </c>
      <c r="G73" s="14">
        <f t="shared" si="1"/>
        <v>820.93086243763366</v>
      </c>
      <c r="H73" s="14">
        <f t="shared" si="2"/>
        <v>9.4768353528153266</v>
      </c>
      <c r="I73" s="10">
        <f t="shared" si="3"/>
        <v>0.59230220955096202</v>
      </c>
      <c r="J73" s="20">
        <f t="shared" si="4"/>
        <v>2974304.7754811118</v>
      </c>
    </row>
    <row r="74" spans="1:10" ht="15.75" customHeight="1" x14ac:dyDescent="0.15">
      <c r="A74" s="1" t="s">
        <v>223</v>
      </c>
      <c r="B74" s="16" t="s">
        <v>243</v>
      </c>
      <c r="C74" s="10">
        <v>1206</v>
      </c>
      <c r="D74" s="18">
        <f t="shared" si="0"/>
        <v>4341600</v>
      </c>
      <c r="E74" s="19">
        <v>3.4834324553950698E-2</v>
      </c>
      <c r="F74" s="19">
        <v>3.0946065428823998E-3</v>
      </c>
      <c r="G74" s="14">
        <f t="shared" si="1"/>
        <v>1160.2577090972193</v>
      </c>
      <c r="H74" s="14">
        <f t="shared" si="2"/>
        <v>42.01019541206454</v>
      </c>
      <c r="I74" s="10">
        <f t="shared" si="3"/>
        <v>3.7320954907161741</v>
      </c>
      <c r="J74" s="20">
        <f t="shared" si="4"/>
        <v>4260948.1435741186</v>
      </c>
    </row>
    <row r="75" spans="1:10" ht="15.75" customHeight="1" x14ac:dyDescent="0.15">
      <c r="A75" s="1" t="s">
        <v>225</v>
      </c>
      <c r="B75" s="16" t="s">
        <v>243</v>
      </c>
      <c r="C75" s="10">
        <v>1515</v>
      </c>
      <c r="D75" s="18">
        <f t="shared" si="0"/>
        <v>5454000</v>
      </c>
      <c r="E75" s="19">
        <v>3.9124487004103897E-2</v>
      </c>
      <c r="F75" s="19">
        <v>2.1551724137930999E-3</v>
      </c>
      <c r="G75" s="14">
        <f t="shared" si="1"/>
        <v>1452.4613159818859</v>
      </c>
      <c r="H75" s="14">
        <f t="shared" si="2"/>
        <v>59.273597811217407</v>
      </c>
      <c r="I75" s="10">
        <f t="shared" si="3"/>
        <v>3.2650862068965463</v>
      </c>
      <c r="J75" s="20">
        <f t="shared" si="4"/>
        <v>5347407.9331572242</v>
      </c>
    </row>
    <row r="76" spans="1:10" ht="15.75" customHeight="1" x14ac:dyDescent="0.15">
      <c r="A76" s="1" t="s">
        <v>227</v>
      </c>
      <c r="B76" s="16" t="s">
        <v>243</v>
      </c>
      <c r="C76" s="10">
        <v>492</v>
      </c>
      <c r="D76" s="18">
        <f t="shared" si="0"/>
        <v>1771200</v>
      </c>
      <c r="E76" s="19">
        <v>1.8828451882845099E-2</v>
      </c>
      <c r="F76" s="19">
        <v>0</v>
      </c>
      <c r="G76" s="14">
        <f t="shared" si="1"/>
        <v>482.73640167364022</v>
      </c>
      <c r="H76" s="14">
        <f t="shared" si="2"/>
        <v>9.263598326359789</v>
      </c>
      <c r="I76" s="10">
        <f t="shared" si="3"/>
        <v>0</v>
      </c>
      <c r="J76" s="20">
        <f t="shared" si="4"/>
        <v>1756378.2426778243</v>
      </c>
    </row>
    <row r="77" spans="1:10" ht="15.75" customHeight="1" x14ac:dyDescent="0.15">
      <c r="A77" s="1" t="s">
        <v>229</v>
      </c>
      <c r="B77" s="16" t="s">
        <v>243</v>
      </c>
      <c r="C77" s="10">
        <v>883</v>
      </c>
      <c r="D77" s="18">
        <f t="shared" si="0"/>
        <v>3178800</v>
      </c>
      <c r="E77" s="19">
        <v>1.5789473684210499E-2</v>
      </c>
      <c r="F77" s="19">
        <v>0</v>
      </c>
      <c r="G77" s="14">
        <f t="shared" si="1"/>
        <v>869.05789473684217</v>
      </c>
      <c r="H77" s="14">
        <f t="shared" si="2"/>
        <v>13.94210526315787</v>
      </c>
      <c r="I77" s="10">
        <f t="shared" si="3"/>
        <v>0</v>
      </c>
      <c r="J77" s="20">
        <f t="shared" si="4"/>
        <v>3156492.6315789479</v>
      </c>
    </row>
    <row r="78" spans="1:10" ht="15.75" customHeight="1" x14ac:dyDescent="0.15">
      <c r="A78" s="1" t="s">
        <v>231</v>
      </c>
      <c r="B78" s="16" t="s">
        <v>243</v>
      </c>
      <c r="C78" s="10">
        <v>744</v>
      </c>
      <c r="D78" s="18">
        <f t="shared" si="0"/>
        <v>2678400</v>
      </c>
      <c r="E78" s="19">
        <v>1.34730538922155E-2</v>
      </c>
      <c r="F78" s="19">
        <v>0</v>
      </c>
      <c r="G78" s="14">
        <f t="shared" si="1"/>
        <v>733.97604790419166</v>
      </c>
      <c r="H78" s="14">
        <f t="shared" si="2"/>
        <v>10.023952095808331</v>
      </c>
      <c r="I78" s="10">
        <f t="shared" si="3"/>
        <v>0</v>
      </c>
      <c r="J78" s="20">
        <f t="shared" si="4"/>
        <v>2662361.6766467066</v>
      </c>
    </row>
    <row r="79" spans="1:10" ht="15.75" customHeight="1" x14ac:dyDescent="0.15">
      <c r="A79" s="1" t="s">
        <v>233</v>
      </c>
      <c r="B79" s="16" t="s">
        <v>243</v>
      </c>
      <c r="C79" s="10">
        <v>1003</v>
      </c>
      <c r="D79" s="18">
        <f t="shared" si="0"/>
        <v>3610800</v>
      </c>
      <c r="E79" s="19">
        <v>2.6516853932584201E-2</v>
      </c>
      <c r="F79" s="19">
        <v>8.9887640449438195E-4</v>
      </c>
      <c r="G79" s="14">
        <f t="shared" si="1"/>
        <v>975.50202247191021</v>
      </c>
      <c r="H79" s="14">
        <f t="shared" si="2"/>
        <v>26.596404494381954</v>
      </c>
      <c r="I79" s="10">
        <f t="shared" si="3"/>
        <v>0.90157303370786512</v>
      </c>
      <c r="J79" s="20">
        <f t="shared" si="4"/>
        <v>3565000.0898876409</v>
      </c>
    </row>
    <row r="80" spans="1:10" ht="15.75" customHeight="1" x14ac:dyDescent="0.15">
      <c r="A80" s="1" t="s">
        <v>79</v>
      </c>
      <c r="B80" s="16" t="s">
        <v>244</v>
      </c>
      <c r="C80" s="10">
        <v>2711</v>
      </c>
      <c r="D80" s="18">
        <f t="shared" si="0"/>
        <v>8133000</v>
      </c>
      <c r="E80" s="19">
        <v>1.1820330969267099E-2</v>
      </c>
      <c r="F80" s="19">
        <v>0</v>
      </c>
      <c r="G80" s="14">
        <f t="shared" si="1"/>
        <v>2678.9550827423168</v>
      </c>
      <c r="H80" s="14">
        <f t="shared" si="2"/>
        <v>32.044917257683103</v>
      </c>
      <c r="I80" s="10">
        <f t="shared" si="3"/>
        <v>0</v>
      </c>
      <c r="J80" s="20">
        <f t="shared" si="4"/>
        <v>8100955.0827423157</v>
      </c>
    </row>
    <row r="81" spans="1:10" ht="15.75" customHeight="1" x14ac:dyDescent="0.15">
      <c r="A81" s="1" t="s">
        <v>81</v>
      </c>
      <c r="B81" s="16" t="s">
        <v>244</v>
      </c>
      <c r="C81" s="10">
        <v>4997</v>
      </c>
      <c r="D81" s="18">
        <f t="shared" si="0"/>
        <v>14991000</v>
      </c>
      <c r="E81" s="19">
        <v>2.2619673855865299E-2</v>
      </c>
      <c r="F81" s="19">
        <v>5.2603892688058904E-4</v>
      </c>
      <c r="G81" s="14">
        <f t="shared" si="1"/>
        <v>4881.3408732246189</v>
      </c>
      <c r="H81" s="14">
        <f t="shared" si="2"/>
        <v>113.03051025775889</v>
      </c>
      <c r="I81" s="10">
        <f t="shared" si="3"/>
        <v>2.6286165176223033</v>
      </c>
      <c r="J81" s="20">
        <f t="shared" si="4"/>
        <v>14870083.640189376</v>
      </c>
    </row>
    <row r="82" spans="1:10" ht="15.75" customHeight="1" x14ac:dyDescent="0.15">
      <c r="A82" s="1" t="s">
        <v>83</v>
      </c>
      <c r="B82" s="16" t="s">
        <v>244</v>
      </c>
      <c r="C82" s="10">
        <v>7366</v>
      </c>
      <c r="D82" s="18">
        <f t="shared" si="0"/>
        <v>22098000</v>
      </c>
      <c r="E82" s="19">
        <v>5.2903739061256901E-2</v>
      </c>
      <c r="F82" s="19">
        <v>7.9554494828957796E-4</v>
      </c>
      <c r="G82" s="14">
        <f t="shared" si="1"/>
        <v>6970.4510739856805</v>
      </c>
      <c r="H82" s="14">
        <f t="shared" si="2"/>
        <v>389.68894192521833</v>
      </c>
      <c r="I82" s="10">
        <f t="shared" si="3"/>
        <v>5.8599840891010313</v>
      </c>
      <c r="J82" s="20">
        <f t="shared" si="4"/>
        <v>21690731.105807479</v>
      </c>
    </row>
    <row r="83" spans="1:10" ht="15.75" customHeight="1" x14ac:dyDescent="0.15">
      <c r="A83" s="1" t="s">
        <v>85</v>
      </c>
      <c r="B83" s="16" t="s">
        <v>244</v>
      </c>
      <c r="C83" s="10">
        <v>3806</v>
      </c>
      <c r="D83" s="18">
        <f t="shared" si="0"/>
        <v>11418000</v>
      </c>
      <c r="E83" s="19">
        <v>1.6756433273488899E-2</v>
      </c>
      <c r="F83" s="19">
        <v>5.9844404548174701E-4</v>
      </c>
      <c r="G83" s="14">
        <f t="shared" si="1"/>
        <v>3739.9473369239977</v>
      </c>
      <c r="H83" s="14">
        <f t="shared" si="2"/>
        <v>63.774985038898748</v>
      </c>
      <c r="I83" s="10">
        <f t="shared" si="3"/>
        <v>2.277678037103529</v>
      </c>
      <c r="J83" s="20">
        <f t="shared" si="4"/>
        <v>11347391.980849791</v>
      </c>
    </row>
    <row r="84" spans="1:10" ht="15.75" customHeight="1" x14ac:dyDescent="0.15">
      <c r="A84" s="1" t="s">
        <v>87</v>
      </c>
      <c r="B84" s="16" t="s">
        <v>244</v>
      </c>
      <c r="C84" s="10">
        <v>3210</v>
      </c>
      <c r="D84" s="18">
        <f t="shared" si="0"/>
        <v>9630000</v>
      </c>
      <c r="E84" s="19">
        <v>2.0031628887717399E-2</v>
      </c>
      <c r="F84" s="19">
        <v>5.2714812862414298E-4</v>
      </c>
      <c r="G84" s="14">
        <f t="shared" si="1"/>
        <v>3144.0063257775437</v>
      </c>
      <c r="H84" s="14">
        <f t="shared" si="2"/>
        <v>64.301528729572851</v>
      </c>
      <c r="I84" s="10">
        <f t="shared" si="3"/>
        <v>1.6921454928834989</v>
      </c>
      <c r="J84" s="20">
        <f t="shared" si="4"/>
        <v>9560622.0347917769</v>
      </c>
    </row>
    <row r="85" spans="1:10" ht="15.75" customHeight="1" x14ac:dyDescent="0.15">
      <c r="A85" s="1" t="s">
        <v>89</v>
      </c>
      <c r="B85" s="16" t="s">
        <v>244</v>
      </c>
      <c r="C85" s="10">
        <v>3790</v>
      </c>
      <c r="D85" s="18">
        <f t="shared" si="0"/>
        <v>11370000</v>
      </c>
      <c r="E85" s="19">
        <v>1.7170329670329599E-2</v>
      </c>
      <c r="F85" s="19">
        <v>0</v>
      </c>
      <c r="G85" s="14">
        <f t="shared" si="1"/>
        <v>3724.9244505494507</v>
      </c>
      <c r="H85" s="14">
        <f t="shared" si="2"/>
        <v>65.075549450549175</v>
      </c>
      <c r="I85" s="10">
        <f t="shared" si="3"/>
        <v>0</v>
      </c>
      <c r="J85" s="20">
        <f t="shared" si="4"/>
        <v>11304924.450549452</v>
      </c>
    </row>
    <row r="86" spans="1:10" ht="15.75" customHeight="1" x14ac:dyDescent="0.15">
      <c r="A86" s="1" t="s">
        <v>91</v>
      </c>
      <c r="B86" s="16" t="s">
        <v>244</v>
      </c>
      <c r="C86" s="10">
        <v>11602</v>
      </c>
      <c r="D86" s="18">
        <f t="shared" si="0"/>
        <v>34806000</v>
      </c>
      <c r="E86" s="19">
        <v>3.5934509887305899E-2</v>
      </c>
      <c r="F86" s="19">
        <v>1.38840680319333E-3</v>
      </c>
      <c r="G86" s="14">
        <f t="shared" si="1"/>
        <v>11168.979520556828</v>
      </c>
      <c r="H86" s="14">
        <f t="shared" si="2"/>
        <v>416.91218371252302</v>
      </c>
      <c r="I86" s="10">
        <f t="shared" si="3"/>
        <v>16.108295730649015</v>
      </c>
      <c r="J86" s="20">
        <f t="shared" si="4"/>
        <v>34340762.929095529</v>
      </c>
    </row>
    <row r="87" spans="1:10" ht="15.75" customHeight="1" x14ac:dyDescent="0.15">
      <c r="A87" s="1" t="s">
        <v>93</v>
      </c>
      <c r="B87" s="16" t="s">
        <v>244</v>
      </c>
      <c r="C87" s="10">
        <v>2862</v>
      </c>
      <c r="D87" s="18">
        <f t="shared" si="0"/>
        <v>8586000</v>
      </c>
      <c r="E87" s="19">
        <v>1.8181818181818101E-2</v>
      </c>
      <c r="F87" s="19">
        <v>9.0909090909090898E-4</v>
      </c>
      <c r="G87" s="14">
        <f t="shared" si="1"/>
        <v>2807.3618181818183</v>
      </c>
      <c r="H87" s="14">
        <f t="shared" si="2"/>
        <v>52.036363636363404</v>
      </c>
      <c r="I87" s="10">
        <f t="shared" si="3"/>
        <v>2.6018181818181816</v>
      </c>
      <c r="J87" s="20">
        <f t="shared" si="4"/>
        <v>8526158.1818181816</v>
      </c>
    </row>
    <row r="88" spans="1:10" ht="15.75" customHeight="1" x14ac:dyDescent="0.15">
      <c r="A88" s="1" t="s">
        <v>95</v>
      </c>
      <c r="B88" s="16" t="s">
        <v>244</v>
      </c>
      <c r="C88" s="10">
        <v>3541</v>
      </c>
      <c r="D88" s="18">
        <f t="shared" si="0"/>
        <v>10623000</v>
      </c>
      <c r="E88" s="19">
        <v>3.7460317460317402E-2</v>
      </c>
      <c r="F88" s="19">
        <v>0</v>
      </c>
      <c r="G88" s="14">
        <f t="shared" si="1"/>
        <v>3408.3530158730159</v>
      </c>
      <c r="H88" s="14">
        <f t="shared" si="2"/>
        <v>132.64698412698391</v>
      </c>
      <c r="I88" s="10">
        <f t="shared" si="3"/>
        <v>0</v>
      </c>
      <c r="J88" s="20">
        <f t="shared" si="4"/>
        <v>10490353.015873017</v>
      </c>
    </row>
    <row r="89" spans="1:10" ht="15.75" customHeight="1" x14ac:dyDescent="0.15">
      <c r="A89" s="1" t="s">
        <v>97</v>
      </c>
      <c r="B89" s="16" t="s">
        <v>244</v>
      </c>
      <c r="C89" s="10">
        <v>4297</v>
      </c>
      <c r="D89" s="18">
        <f t="shared" si="0"/>
        <v>12891000</v>
      </c>
      <c r="E89" s="19">
        <v>1.5090543259557301E-2</v>
      </c>
      <c r="F89" s="19">
        <v>1.1173184357541801E-3</v>
      </c>
      <c r="G89" s="14">
        <f t="shared" si="1"/>
        <v>4227.3548182952463</v>
      </c>
      <c r="H89" s="14">
        <f t="shared" si="2"/>
        <v>64.844064386317726</v>
      </c>
      <c r="I89" s="10">
        <f t="shared" si="3"/>
        <v>4.8011173184357121</v>
      </c>
      <c r="J89" s="20">
        <f t="shared" si="4"/>
        <v>12811752.583658375</v>
      </c>
    </row>
    <row r="90" spans="1:10" ht="15.75" customHeight="1" x14ac:dyDescent="0.15">
      <c r="A90" s="1" t="s">
        <v>99</v>
      </c>
      <c r="B90" s="16" t="s">
        <v>244</v>
      </c>
      <c r="C90" s="10">
        <v>23300</v>
      </c>
      <c r="D90" s="18">
        <f t="shared" si="0"/>
        <v>69900000</v>
      </c>
      <c r="E90" s="19">
        <v>3.8887204366282499E-2</v>
      </c>
      <c r="F90" s="19">
        <v>1.21285627653123E-3</v>
      </c>
      <c r="G90" s="14">
        <f t="shared" si="1"/>
        <v>22365.668587022439</v>
      </c>
      <c r="H90" s="14">
        <f t="shared" si="2"/>
        <v>906.0718617343822</v>
      </c>
      <c r="I90" s="10">
        <f t="shared" si="3"/>
        <v>28.259551243177658</v>
      </c>
      <c r="J90" s="20">
        <f t="shared" si="4"/>
        <v>68909149.484536082</v>
      </c>
    </row>
    <row r="91" spans="1:10" ht="15.75" customHeight="1" x14ac:dyDescent="0.15">
      <c r="A91" s="1" t="s">
        <v>101</v>
      </c>
      <c r="B91" s="16" t="s">
        <v>244</v>
      </c>
      <c r="C91" s="10">
        <v>6706</v>
      </c>
      <c r="D91" s="18">
        <f t="shared" si="0"/>
        <v>20118000</v>
      </c>
      <c r="E91" s="19">
        <v>3.4466911764705802E-2</v>
      </c>
      <c r="F91" s="19">
        <v>1.4367816091953999E-3</v>
      </c>
      <c r="G91" s="14">
        <f t="shared" si="1"/>
        <v>6465.2298322346187</v>
      </c>
      <c r="H91" s="14">
        <f t="shared" si="2"/>
        <v>231.13511029411711</v>
      </c>
      <c r="I91" s="10">
        <f t="shared" si="3"/>
        <v>9.6350574712643517</v>
      </c>
      <c r="J91" s="20">
        <f t="shared" si="4"/>
        <v>19857959.717292089</v>
      </c>
    </row>
    <row r="92" spans="1:10" ht="15.75" customHeight="1" x14ac:dyDescent="0.15">
      <c r="A92" s="1" t="s">
        <v>103</v>
      </c>
      <c r="B92" s="16" t="s">
        <v>244</v>
      </c>
      <c r="C92" s="10">
        <v>18571</v>
      </c>
      <c r="D92" s="18">
        <f t="shared" si="0"/>
        <v>55713000</v>
      </c>
      <c r="E92" s="19">
        <v>6.15384615384615E-2</v>
      </c>
      <c r="F92" s="19">
        <v>3.3444816053511701E-3</v>
      </c>
      <c r="G92" s="14">
        <f t="shared" si="1"/>
        <v>17366.058862876256</v>
      </c>
      <c r="H92" s="14">
        <f t="shared" si="2"/>
        <v>1142.8307692307685</v>
      </c>
      <c r="I92" s="10">
        <f t="shared" si="3"/>
        <v>62.110367892976576</v>
      </c>
      <c r="J92" s="20">
        <f t="shared" si="4"/>
        <v>54383838.127090305</v>
      </c>
    </row>
    <row r="93" spans="1:10" ht="15.75" customHeight="1" x14ac:dyDescent="0.15">
      <c r="A93" s="1" t="s">
        <v>105</v>
      </c>
      <c r="B93" s="16" t="s">
        <v>244</v>
      </c>
      <c r="C93" s="10">
        <v>4478</v>
      </c>
      <c r="D93" s="18">
        <f t="shared" si="0"/>
        <v>13434000</v>
      </c>
      <c r="E93" s="19">
        <v>2.51647693229478E-2</v>
      </c>
      <c r="F93" s="19">
        <v>1.5267175572518999E-3</v>
      </c>
      <c r="G93" s="14">
        <f t="shared" si="1"/>
        <v>4358.4755217504653</v>
      </c>
      <c r="H93" s="14">
        <f t="shared" si="2"/>
        <v>112.68783702816025</v>
      </c>
      <c r="I93" s="10">
        <f t="shared" si="3"/>
        <v>6.8366412213740082</v>
      </c>
      <c r="J93" s="20">
        <f t="shared" si="4"/>
        <v>13300802.239307716</v>
      </c>
    </row>
    <row r="94" spans="1:10" ht="15.75" customHeight="1" x14ac:dyDescent="0.15">
      <c r="A94" s="1" t="s">
        <v>107</v>
      </c>
      <c r="B94" s="16" t="s">
        <v>244</v>
      </c>
      <c r="C94" s="10">
        <v>7080</v>
      </c>
      <c r="D94" s="18">
        <f t="shared" si="0"/>
        <v>21240000</v>
      </c>
      <c r="E94" s="19">
        <v>4.2757417102966801E-2</v>
      </c>
      <c r="F94" s="19">
        <v>1.45433391506689E-3</v>
      </c>
      <c r="G94" s="14">
        <f t="shared" si="1"/>
        <v>6766.9808027923218</v>
      </c>
      <c r="H94" s="14">
        <f t="shared" si="2"/>
        <v>302.72251308900496</v>
      </c>
      <c r="I94" s="10">
        <f t="shared" si="3"/>
        <v>10.296684118673582</v>
      </c>
      <c r="J94" s="20">
        <f t="shared" si="4"/>
        <v>20906387.434554975</v>
      </c>
    </row>
    <row r="95" spans="1:10" ht="15.75" customHeight="1" x14ac:dyDescent="0.15">
      <c r="A95" s="1" t="s">
        <v>109</v>
      </c>
      <c r="B95" s="16" t="s">
        <v>244</v>
      </c>
      <c r="C95" s="10">
        <v>21106</v>
      </c>
      <c r="D95" s="18">
        <f t="shared" si="0"/>
        <v>63318000</v>
      </c>
      <c r="E95" s="19">
        <v>4.3196362411586302E-2</v>
      </c>
      <c r="F95" s="19">
        <v>2.1050858875042099E-3</v>
      </c>
      <c r="G95" s="14">
        <f t="shared" si="1"/>
        <v>20149.867632199395</v>
      </c>
      <c r="H95" s="14">
        <f t="shared" si="2"/>
        <v>911.70242505894043</v>
      </c>
      <c r="I95" s="10">
        <f t="shared" si="3"/>
        <v>44.429942741663851</v>
      </c>
      <c r="J95" s="20">
        <f t="shared" si="4"/>
        <v>62273007.746716067</v>
      </c>
    </row>
    <row r="96" spans="1:10" ht="15.75" customHeight="1" x14ac:dyDescent="0.15">
      <c r="A96" s="1" t="s">
        <v>111</v>
      </c>
      <c r="B96" s="16" t="s">
        <v>244</v>
      </c>
      <c r="C96" s="10">
        <v>3528</v>
      </c>
      <c r="D96" s="18">
        <f t="shared" si="0"/>
        <v>10584000</v>
      </c>
      <c r="E96" s="19">
        <v>2.2222222222222199E-2</v>
      </c>
      <c r="F96" s="19">
        <v>1.85185185185185E-3</v>
      </c>
      <c r="G96" s="14">
        <f t="shared" si="1"/>
        <v>3443.0666666666666</v>
      </c>
      <c r="H96" s="14">
        <f t="shared" si="2"/>
        <v>78.39999999999992</v>
      </c>
      <c r="I96" s="10">
        <f t="shared" si="3"/>
        <v>6.533333333333327</v>
      </c>
      <c r="J96" s="20">
        <f t="shared" si="4"/>
        <v>10486000</v>
      </c>
    </row>
    <row r="97" spans="1:10" ht="15.75" customHeight="1" x14ac:dyDescent="0.15">
      <c r="A97" s="1" t="s">
        <v>113</v>
      </c>
      <c r="B97" s="16" t="s">
        <v>244</v>
      </c>
      <c r="C97" s="10">
        <v>5917</v>
      </c>
      <c r="D97" s="18">
        <f t="shared" si="0"/>
        <v>17751000</v>
      </c>
      <c r="E97" s="19">
        <v>3.6920435031482499E-2</v>
      </c>
      <c r="F97" s="19">
        <v>1.7172295363480201E-3</v>
      </c>
      <c r="G97" s="14">
        <f t="shared" si="1"/>
        <v>5688.3809387521469</v>
      </c>
      <c r="H97" s="14">
        <f t="shared" si="2"/>
        <v>218.45821408128194</v>
      </c>
      <c r="I97" s="10">
        <f t="shared" si="3"/>
        <v>10.160847166571235</v>
      </c>
      <c r="J97" s="20">
        <f t="shared" si="4"/>
        <v>17502059.244419005</v>
      </c>
    </row>
    <row r="98" spans="1:10" ht="15.75" customHeight="1" x14ac:dyDescent="0.15">
      <c r="A98" s="1" t="s">
        <v>115</v>
      </c>
      <c r="B98" s="16" t="s">
        <v>244</v>
      </c>
      <c r="C98" s="10">
        <v>1580</v>
      </c>
      <c r="D98" s="18">
        <f t="shared" si="0"/>
        <v>4740000</v>
      </c>
      <c r="E98" s="19">
        <v>1.4326647564469899E-2</v>
      </c>
      <c r="F98" s="19">
        <v>1.4326647564469901E-3</v>
      </c>
      <c r="G98" s="14">
        <f t="shared" si="1"/>
        <v>1555.1002865329513</v>
      </c>
      <c r="H98" s="14">
        <f t="shared" si="2"/>
        <v>22.636103151862439</v>
      </c>
      <c r="I98" s="10">
        <f t="shared" si="3"/>
        <v>2.2636103151862441</v>
      </c>
      <c r="J98" s="20">
        <f t="shared" si="4"/>
        <v>4710573.0659025786</v>
      </c>
    </row>
    <row r="99" spans="1:10" ht="15.75" customHeight="1" x14ac:dyDescent="0.15">
      <c r="A99" s="1" t="s">
        <v>117</v>
      </c>
      <c r="B99" s="16" t="s">
        <v>244</v>
      </c>
      <c r="C99" s="10">
        <v>2329</v>
      </c>
      <c r="D99" s="18">
        <f t="shared" si="0"/>
        <v>6987000</v>
      </c>
      <c r="E99" s="19">
        <v>1.79948586118251E-2</v>
      </c>
      <c r="F99" s="19">
        <v>0</v>
      </c>
      <c r="G99" s="14">
        <f t="shared" si="1"/>
        <v>2287.0899742930592</v>
      </c>
      <c r="H99" s="14">
        <f t="shared" si="2"/>
        <v>41.910025706940658</v>
      </c>
      <c r="I99" s="10">
        <f t="shared" si="3"/>
        <v>0</v>
      </c>
      <c r="J99" s="20">
        <f t="shared" si="4"/>
        <v>6945089.9742930587</v>
      </c>
    </row>
    <row r="100" spans="1:10" ht="15.75" customHeight="1" x14ac:dyDescent="0.15">
      <c r="A100" s="1" t="s">
        <v>119</v>
      </c>
      <c r="B100" s="16" t="s">
        <v>244</v>
      </c>
      <c r="C100" s="10">
        <v>5654</v>
      </c>
      <c r="D100" s="18">
        <f t="shared" si="0"/>
        <v>16962000</v>
      </c>
      <c r="E100" s="19">
        <v>3.4011090573012902E-2</v>
      </c>
      <c r="F100" s="19">
        <v>2.5878003696857602E-3</v>
      </c>
      <c r="G100" s="14">
        <f t="shared" si="1"/>
        <v>5447.069870609982</v>
      </c>
      <c r="H100" s="14">
        <f t="shared" si="2"/>
        <v>192.29870609981495</v>
      </c>
      <c r="I100" s="10">
        <f t="shared" si="3"/>
        <v>14.631423290203289</v>
      </c>
      <c r="J100" s="20">
        <f t="shared" si="4"/>
        <v>16725807.024029575</v>
      </c>
    </row>
    <row r="101" spans="1:10" ht="15.75" customHeight="1" x14ac:dyDescent="0.15">
      <c r="A101" s="1" t="s">
        <v>121</v>
      </c>
      <c r="B101" s="16" t="s">
        <v>244</v>
      </c>
      <c r="C101" s="10">
        <v>5953</v>
      </c>
      <c r="D101" s="18">
        <f t="shared" si="0"/>
        <v>17859000</v>
      </c>
      <c r="E101" s="19">
        <v>2.6315789473684199E-2</v>
      </c>
      <c r="F101" s="19">
        <v>9.2850510677808696E-4</v>
      </c>
      <c r="G101" s="14">
        <f t="shared" si="1"/>
        <v>5790.8147143625083</v>
      </c>
      <c r="H101" s="14">
        <f t="shared" si="2"/>
        <v>156.65789473684202</v>
      </c>
      <c r="I101" s="10">
        <f t="shared" si="3"/>
        <v>5.5273909006499515</v>
      </c>
      <c r="J101" s="20">
        <f t="shared" si="4"/>
        <v>17685759.932561208</v>
      </c>
    </row>
    <row r="102" spans="1:10" ht="15.75" customHeight="1" x14ac:dyDescent="0.15">
      <c r="A102" s="1" t="s">
        <v>123</v>
      </c>
      <c r="B102" s="16" t="s">
        <v>244</v>
      </c>
      <c r="C102" s="10">
        <v>2871</v>
      </c>
      <c r="D102" s="18">
        <f t="shared" si="0"/>
        <v>8613000</v>
      </c>
      <c r="E102" s="19">
        <v>1.12089671737389E-2</v>
      </c>
      <c r="F102" s="19">
        <v>8.0064051240992702E-4</v>
      </c>
      <c r="G102" s="14">
        <f t="shared" si="1"/>
        <v>2836.5204163330668</v>
      </c>
      <c r="H102" s="14">
        <f t="shared" si="2"/>
        <v>32.180944755804383</v>
      </c>
      <c r="I102" s="10">
        <f t="shared" si="3"/>
        <v>2.2986389111289003</v>
      </c>
      <c r="J102" s="20">
        <f t="shared" si="4"/>
        <v>8573923.1385108102</v>
      </c>
    </row>
    <row r="103" spans="1:10" ht="15.75" customHeight="1" x14ac:dyDescent="0.15">
      <c r="A103" s="1" t="s">
        <v>125</v>
      </c>
      <c r="B103" s="16" t="s">
        <v>244</v>
      </c>
      <c r="C103" s="10">
        <v>5166</v>
      </c>
      <c r="D103" s="18">
        <f t="shared" si="0"/>
        <v>15498000</v>
      </c>
      <c r="E103" s="19">
        <v>2.1416083916083899E-2</v>
      </c>
      <c r="F103" s="19">
        <v>4.3706293706293701E-4</v>
      </c>
      <c r="G103" s="14">
        <f t="shared" si="1"/>
        <v>5053.1066433566439</v>
      </c>
      <c r="H103" s="14">
        <f t="shared" si="2"/>
        <v>110.63548951048942</v>
      </c>
      <c r="I103" s="10">
        <f t="shared" si="3"/>
        <v>2.2578671328671325</v>
      </c>
      <c r="J103" s="20">
        <f t="shared" si="4"/>
        <v>15380590.90909091</v>
      </c>
    </row>
    <row r="104" spans="1:10" ht="15.75" customHeight="1" x14ac:dyDescent="0.15">
      <c r="A104" s="1" t="s">
        <v>127</v>
      </c>
      <c r="B104" s="16" t="s">
        <v>244</v>
      </c>
      <c r="C104" s="10">
        <v>192</v>
      </c>
      <c r="D104" s="18">
        <f t="shared" si="0"/>
        <v>576000</v>
      </c>
      <c r="E104" s="19">
        <v>1.7543859649122799E-2</v>
      </c>
      <c r="F104" s="19">
        <v>0</v>
      </c>
      <c r="G104" s="14">
        <f t="shared" si="1"/>
        <v>188.63157894736841</v>
      </c>
      <c r="H104" s="14">
        <f t="shared" si="2"/>
        <v>3.3684210526315774</v>
      </c>
      <c r="I104" s="10">
        <f t="shared" si="3"/>
        <v>0</v>
      </c>
      <c r="J104" s="20">
        <f t="shared" si="4"/>
        <v>572631.57894736843</v>
      </c>
    </row>
    <row r="105" spans="1:10" ht="15.75" customHeight="1" x14ac:dyDescent="0.15">
      <c r="A105" s="1" t="s">
        <v>129</v>
      </c>
      <c r="B105" s="16" t="s">
        <v>244</v>
      </c>
      <c r="C105" s="10">
        <v>5975</v>
      </c>
      <c r="D105" s="18">
        <f t="shared" si="0"/>
        <v>17925000</v>
      </c>
      <c r="E105" s="19">
        <v>0.10230632761679399</v>
      </c>
      <c r="F105" s="19">
        <v>1.18273211117681E-2</v>
      </c>
      <c r="G105" s="14">
        <f t="shared" si="1"/>
        <v>5293.0514488468416</v>
      </c>
      <c r="H105" s="14">
        <f t="shared" si="2"/>
        <v>611.28030751034407</v>
      </c>
      <c r="I105" s="10">
        <f t="shared" si="3"/>
        <v>70.668243642814403</v>
      </c>
      <c r="J105" s="20">
        <f t="shared" si="4"/>
        <v>17101714.961561214</v>
      </c>
    </row>
    <row r="106" spans="1:10" ht="15.75" customHeight="1" x14ac:dyDescent="0.15">
      <c r="A106" s="1" t="s">
        <v>131</v>
      </c>
      <c r="B106" s="16" t="s">
        <v>244</v>
      </c>
      <c r="C106" s="10">
        <v>4495</v>
      </c>
      <c r="D106" s="18">
        <f t="shared" si="0"/>
        <v>13485000</v>
      </c>
      <c r="E106" s="19">
        <v>2.7619047619047599E-2</v>
      </c>
      <c r="F106" s="19">
        <v>1.4285714285714199E-3</v>
      </c>
      <c r="G106" s="14">
        <f t="shared" si="1"/>
        <v>4364.4309523809525</v>
      </c>
      <c r="H106" s="14">
        <f t="shared" si="2"/>
        <v>124.14761904761896</v>
      </c>
      <c r="I106" s="10">
        <f t="shared" si="3"/>
        <v>6.4214285714285326</v>
      </c>
      <c r="J106" s="20">
        <f t="shared" si="4"/>
        <v>13341588.095238097</v>
      </c>
    </row>
    <row r="107" spans="1:10" ht="15.75" customHeight="1" x14ac:dyDescent="0.15">
      <c r="A107" s="1" t="s">
        <v>133</v>
      </c>
      <c r="B107" s="16" t="s">
        <v>244</v>
      </c>
      <c r="C107" s="10">
        <v>1686</v>
      </c>
      <c r="D107" s="18">
        <f t="shared" si="0"/>
        <v>5058000</v>
      </c>
      <c r="E107" s="19">
        <v>1.8599562363238498E-2</v>
      </c>
      <c r="F107" s="19">
        <v>1.9960079840319299E-3</v>
      </c>
      <c r="G107" s="14">
        <f t="shared" si="1"/>
        <v>1651.2758683945021</v>
      </c>
      <c r="H107" s="14">
        <f t="shared" si="2"/>
        <v>31.358862144420108</v>
      </c>
      <c r="I107" s="10">
        <f t="shared" si="3"/>
        <v>3.3652694610778338</v>
      </c>
      <c r="J107" s="20">
        <f t="shared" si="4"/>
        <v>5016545.3294723462</v>
      </c>
    </row>
    <row r="108" spans="1:10" ht="15.75" customHeight="1" x14ac:dyDescent="0.15">
      <c r="A108" s="1" t="s">
        <v>135</v>
      </c>
      <c r="B108" s="16" t="s">
        <v>244</v>
      </c>
      <c r="C108" s="10">
        <v>2443</v>
      </c>
      <c r="D108" s="18">
        <f t="shared" si="0"/>
        <v>7329000</v>
      </c>
      <c r="E108" s="19">
        <v>1.3664596273291901E-2</v>
      </c>
      <c r="F108" s="19">
        <v>0</v>
      </c>
      <c r="G108" s="14">
        <f t="shared" si="1"/>
        <v>2409.6173913043481</v>
      </c>
      <c r="H108" s="14">
        <f t="shared" si="2"/>
        <v>33.382608695652117</v>
      </c>
      <c r="I108" s="10">
        <f t="shared" si="3"/>
        <v>0</v>
      </c>
      <c r="J108" s="20">
        <f t="shared" si="4"/>
        <v>7295617.3913043486</v>
      </c>
    </row>
    <row r="109" spans="1:10" ht="15.75" customHeight="1" x14ac:dyDescent="0.15">
      <c r="A109" s="1" t="s">
        <v>137</v>
      </c>
      <c r="B109" s="16" t="s">
        <v>244</v>
      </c>
      <c r="C109" s="10">
        <v>6168</v>
      </c>
      <c r="D109" s="18">
        <f t="shared" si="0"/>
        <v>18504000</v>
      </c>
      <c r="E109" s="19">
        <v>3.3678756476683898E-2</v>
      </c>
      <c r="F109" s="19">
        <v>9.2081031307550605E-4</v>
      </c>
      <c r="G109" s="14">
        <f t="shared" si="1"/>
        <v>5954.589872040764</v>
      </c>
      <c r="H109" s="14">
        <f t="shared" si="2"/>
        <v>207.73056994818629</v>
      </c>
      <c r="I109" s="10">
        <f t="shared" si="3"/>
        <v>5.6795580110497212</v>
      </c>
      <c r="J109" s="20">
        <f t="shared" si="4"/>
        <v>18279230.756018665</v>
      </c>
    </row>
    <row r="110" spans="1:10" ht="15.75" customHeight="1" x14ac:dyDescent="0.15">
      <c r="A110" s="1" t="s">
        <v>139</v>
      </c>
      <c r="B110" s="16" t="s">
        <v>244</v>
      </c>
      <c r="C110" s="10">
        <v>2800</v>
      </c>
      <c r="D110" s="18">
        <f t="shared" si="0"/>
        <v>8400000</v>
      </c>
      <c r="E110" s="19">
        <v>2.06953642384105E-2</v>
      </c>
      <c r="F110" s="19">
        <v>1.6556291390728401E-3</v>
      </c>
      <c r="G110" s="14">
        <f t="shared" si="1"/>
        <v>2737.4172185430466</v>
      </c>
      <c r="H110" s="14">
        <f t="shared" si="2"/>
        <v>57.9470198675494</v>
      </c>
      <c r="I110" s="10">
        <f t="shared" si="3"/>
        <v>4.6357615894039519</v>
      </c>
      <c r="J110" s="20">
        <f t="shared" si="4"/>
        <v>8328145.6953642378</v>
      </c>
    </row>
    <row r="111" spans="1:10" ht="15.75" customHeight="1" x14ac:dyDescent="0.15">
      <c r="A111" s="1" t="s">
        <v>141</v>
      </c>
      <c r="B111" s="16" t="s">
        <v>244</v>
      </c>
      <c r="C111" s="10">
        <v>10516</v>
      </c>
      <c r="D111" s="18">
        <f t="shared" si="0"/>
        <v>31548000</v>
      </c>
      <c r="E111" s="19">
        <v>0.15160427807486601</v>
      </c>
      <c r="F111" s="19">
        <v>2.2994652406417099E-2</v>
      </c>
      <c r="G111" s="14">
        <f t="shared" si="1"/>
        <v>8679.9176470588263</v>
      </c>
      <c r="H111" s="14">
        <f t="shared" si="2"/>
        <v>1594.2705882352909</v>
      </c>
      <c r="I111" s="10">
        <f t="shared" si="3"/>
        <v>241.81176470588221</v>
      </c>
      <c r="J111" s="20">
        <f t="shared" si="4"/>
        <v>29228294.117647059</v>
      </c>
    </row>
    <row r="112" spans="1:10" ht="15.75" customHeight="1" x14ac:dyDescent="0.15">
      <c r="A112" s="1" t="s">
        <v>143</v>
      </c>
      <c r="B112" s="16" t="s">
        <v>244</v>
      </c>
      <c r="C112" s="10">
        <v>7199</v>
      </c>
      <c r="D112" s="18">
        <f t="shared" si="0"/>
        <v>21597000</v>
      </c>
      <c r="E112" s="19">
        <v>8.203125E-2</v>
      </c>
      <c r="F112" s="19">
        <v>2.9673590504451001E-3</v>
      </c>
      <c r="G112" s="14">
        <f t="shared" si="1"/>
        <v>6587.0950134458453</v>
      </c>
      <c r="H112" s="14">
        <f t="shared" si="2"/>
        <v>590.54296875</v>
      </c>
      <c r="I112" s="10">
        <f t="shared" si="3"/>
        <v>21.362017804154274</v>
      </c>
      <c r="J112" s="20">
        <f t="shared" si="4"/>
        <v>20942370.977837536</v>
      </c>
    </row>
    <row r="113" spans="1:10" ht="15.75" customHeight="1" x14ac:dyDescent="0.15">
      <c r="A113" s="1" t="s">
        <v>145</v>
      </c>
      <c r="B113" s="16" t="s">
        <v>244</v>
      </c>
      <c r="C113" s="10">
        <v>5556</v>
      </c>
      <c r="D113" s="18">
        <f t="shared" si="0"/>
        <v>16668000</v>
      </c>
      <c r="E113" s="19">
        <v>1.9931662870159399E-2</v>
      </c>
      <c r="F113" s="19">
        <v>1.7084282460136601E-3</v>
      </c>
      <c r="G113" s="14">
        <f t="shared" si="1"/>
        <v>5435.7676537585421</v>
      </c>
      <c r="H113" s="14">
        <f t="shared" si="2"/>
        <v>110.74031890660562</v>
      </c>
      <c r="I113" s="10">
        <f t="shared" si="3"/>
        <v>9.4920273348518958</v>
      </c>
      <c r="J113" s="20">
        <f t="shared" si="4"/>
        <v>16528783.599088836</v>
      </c>
    </row>
    <row r="114" spans="1:10" ht="15.75" customHeight="1" x14ac:dyDescent="0.15">
      <c r="A114" s="1" t="s">
        <v>147</v>
      </c>
      <c r="B114" s="16" t="s">
        <v>244</v>
      </c>
      <c r="C114" s="10">
        <v>2057</v>
      </c>
      <c r="D114" s="18">
        <f t="shared" si="0"/>
        <v>6171000</v>
      </c>
      <c r="E114" s="19">
        <v>2.53998118532455E-2</v>
      </c>
      <c r="F114" s="19">
        <v>1.5948963317384301E-3</v>
      </c>
      <c r="G114" s="14">
        <f t="shared" si="1"/>
        <v>2001.471885263488</v>
      </c>
      <c r="H114" s="14">
        <f t="shared" si="2"/>
        <v>52.247412982125994</v>
      </c>
      <c r="I114" s="10">
        <f t="shared" si="3"/>
        <v>3.2807017543859507</v>
      </c>
      <c r="J114" s="20">
        <f t="shared" si="4"/>
        <v>6108910.4817547156</v>
      </c>
    </row>
    <row r="115" spans="1:10" ht="15.75" customHeight="1" x14ac:dyDescent="0.15">
      <c r="A115" s="1" t="s">
        <v>149</v>
      </c>
      <c r="B115" s="16" t="s">
        <v>244</v>
      </c>
      <c r="C115" s="10">
        <v>7167</v>
      </c>
      <c r="D115" s="18">
        <f t="shared" si="0"/>
        <v>21501000</v>
      </c>
      <c r="E115" s="19">
        <v>3.8784370477568698E-2</v>
      </c>
      <c r="F115" s="19">
        <v>2.27272727272727E-3</v>
      </c>
      <c r="G115" s="14">
        <f t="shared" si="1"/>
        <v>6872.7437804236288</v>
      </c>
      <c r="H115" s="14">
        <f t="shared" si="2"/>
        <v>277.96758321273484</v>
      </c>
      <c r="I115" s="10">
        <f t="shared" si="3"/>
        <v>16.288636363636343</v>
      </c>
      <c r="J115" s="20">
        <f t="shared" si="4"/>
        <v>21174166.507696357</v>
      </c>
    </row>
    <row r="116" spans="1:10" ht="15.75" customHeight="1" x14ac:dyDescent="0.15">
      <c r="A116" s="1" t="s">
        <v>151</v>
      </c>
      <c r="B116" s="16" t="s">
        <v>244</v>
      </c>
      <c r="C116" s="10">
        <v>5954</v>
      </c>
      <c r="D116" s="18">
        <f t="shared" si="0"/>
        <v>17862000</v>
      </c>
      <c r="E116" s="19">
        <v>3.3401849948612498E-2</v>
      </c>
      <c r="F116" s="19">
        <v>0</v>
      </c>
      <c r="G116" s="14">
        <f t="shared" si="1"/>
        <v>5755.1253854059614</v>
      </c>
      <c r="H116" s="14">
        <f t="shared" si="2"/>
        <v>198.8746145940388</v>
      </c>
      <c r="I116" s="10">
        <f t="shared" si="3"/>
        <v>0</v>
      </c>
      <c r="J116" s="20">
        <f t="shared" si="4"/>
        <v>17663125.385405961</v>
      </c>
    </row>
    <row r="117" spans="1:10" ht="15.75" customHeight="1" x14ac:dyDescent="0.15">
      <c r="A117" s="1" t="s">
        <v>153</v>
      </c>
      <c r="B117" s="16" t="s">
        <v>244</v>
      </c>
      <c r="C117" s="10">
        <v>2458</v>
      </c>
      <c r="D117" s="18">
        <f t="shared" si="0"/>
        <v>7374000</v>
      </c>
      <c r="E117" s="19">
        <v>2.1505376344085999E-2</v>
      </c>
      <c r="F117" s="19">
        <v>1.0752688172043E-3</v>
      </c>
      <c r="G117" s="14">
        <f t="shared" si="1"/>
        <v>2402.4967741935484</v>
      </c>
      <c r="H117" s="14">
        <f t="shared" si="2"/>
        <v>52.860215053763383</v>
      </c>
      <c r="I117" s="10">
        <f t="shared" si="3"/>
        <v>2.6430107526881694</v>
      </c>
      <c r="J117" s="20">
        <f t="shared" si="4"/>
        <v>7313210.7526881713</v>
      </c>
    </row>
    <row r="118" spans="1:10" ht="15.75" customHeight="1" x14ac:dyDescent="0.15">
      <c r="A118" s="1" t="s">
        <v>155</v>
      </c>
      <c r="B118" s="16" t="s">
        <v>244</v>
      </c>
      <c r="C118" s="10">
        <v>7057</v>
      </c>
      <c r="D118" s="18">
        <f t="shared" si="0"/>
        <v>21171000</v>
      </c>
      <c r="E118" s="19">
        <v>2.90185849364199E-2</v>
      </c>
      <c r="F118" s="19">
        <v>6.78426051560379E-4</v>
      </c>
      <c r="G118" s="14">
        <f t="shared" si="1"/>
        <v>6847.428193457823</v>
      </c>
      <c r="H118" s="14">
        <f t="shared" si="2"/>
        <v>204.78415389631525</v>
      </c>
      <c r="I118" s="10">
        <f t="shared" si="3"/>
        <v>4.7876526458615949</v>
      </c>
      <c r="J118" s="20">
        <f t="shared" si="4"/>
        <v>20951852.8881661</v>
      </c>
    </row>
    <row r="119" spans="1:10" ht="15.75" customHeight="1" x14ac:dyDescent="0.15">
      <c r="A119" s="1" t="s">
        <v>157</v>
      </c>
      <c r="B119" s="16" t="s">
        <v>244</v>
      </c>
      <c r="C119" s="10">
        <v>6058</v>
      </c>
      <c r="D119" s="18">
        <f t="shared" si="0"/>
        <v>18174000</v>
      </c>
      <c r="E119" s="19">
        <v>3.6015325670497998E-2</v>
      </c>
      <c r="F119" s="19">
        <v>0</v>
      </c>
      <c r="G119" s="14">
        <f t="shared" si="1"/>
        <v>5839.8191570881227</v>
      </c>
      <c r="H119" s="14">
        <f t="shared" si="2"/>
        <v>218.18084291187688</v>
      </c>
      <c r="I119" s="10">
        <f t="shared" si="3"/>
        <v>0</v>
      </c>
      <c r="J119" s="20">
        <f t="shared" si="4"/>
        <v>17955819.157088123</v>
      </c>
    </row>
    <row r="120" spans="1:10" ht="15.75" customHeight="1" x14ac:dyDescent="0.15">
      <c r="A120" s="1" t="s">
        <v>159</v>
      </c>
      <c r="B120" s="16" t="s">
        <v>244</v>
      </c>
      <c r="C120" s="10">
        <v>3067</v>
      </c>
      <c r="D120" s="18">
        <f t="shared" si="0"/>
        <v>9201000</v>
      </c>
      <c r="E120" s="19">
        <v>1.4367816091954E-2</v>
      </c>
      <c r="F120" s="19">
        <v>0</v>
      </c>
      <c r="G120" s="14">
        <f t="shared" si="1"/>
        <v>3022.9339080459772</v>
      </c>
      <c r="H120" s="14">
        <f t="shared" si="2"/>
        <v>44.066091954022916</v>
      </c>
      <c r="I120" s="10">
        <f t="shared" si="3"/>
        <v>0</v>
      </c>
      <c r="J120" s="20">
        <f t="shared" si="4"/>
        <v>9156933.9080459774</v>
      </c>
    </row>
    <row r="121" spans="1:10" ht="15.75" customHeight="1" x14ac:dyDescent="0.15">
      <c r="A121" s="1" t="s">
        <v>161</v>
      </c>
      <c r="B121" s="16" t="s">
        <v>244</v>
      </c>
      <c r="C121" s="10">
        <v>3576</v>
      </c>
      <c r="D121" s="18">
        <f t="shared" si="0"/>
        <v>10728000</v>
      </c>
      <c r="E121" s="19">
        <v>1.8168054504163499E-2</v>
      </c>
      <c r="F121" s="19">
        <v>8.3822296730930396E-4</v>
      </c>
      <c r="G121" s="14">
        <f t="shared" si="1"/>
        <v>3508.0335517620133</v>
      </c>
      <c r="H121" s="14">
        <f t="shared" si="2"/>
        <v>64.968962906888677</v>
      </c>
      <c r="I121" s="10">
        <f t="shared" si="3"/>
        <v>2.9974853310980709</v>
      </c>
      <c r="J121" s="20">
        <f t="shared" si="4"/>
        <v>10654038.581099818</v>
      </c>
    </row>
    <row r="122" spans="1:10" ht="15.75" customHeight="1" x14ac:dyDescent="0.15">
      <c r="A122" s="1" t="s">
        <v>163</v>
      </c>
      <c r="B122" s="16" t="s">
        <v>244</v>
      </c>
      <c r="C122" s="10">
        <v>1417</v>
      </c>
      <c r="D122" s="18">
        <f t="shared" si="0"/>
        <v>4251000</v>
      </c>
      <c r="E122" s="19">
        <v>4.4345898004434503E-3</v>
      </c>
      <c r="F122" s="19">
        <v>0</v>
      </c>
      <c r="G122" s="14">
        <f t="shared" si="1"/>
        <v>1410.7161862527716</v>
      </c>
      <c r="H122" s="14">
        <f t="shared" si="2"/>
        <v>6.2838137472283693</v>
      </c>
      <c r="I122" s="10">
        <f t="shared" si="3"/>
        <v>0</v>
      </c>
      <c r="J122" s="20">
        <f t="shared" si="4"/>
        <v>4244716.1862527719</v>
      </c>
    </row>
    <row r="123" spans="1:10" ht="15.75" customHeight="1" x14ac:dyDescent="0.15">
      <c r="A123" s="1" t="s">
        <v>165</v>
      </c>
      <c r="B123" s="16" t="s">
        <v>244</v>
      </c>
      <c r="C123" s="10">
        <v>5799</v>
      </c>
      <c r="D123" s="18">
        <f t="shared" si="0"/>
        <v>17397000</v>
      </c>
      <c r="E123" s="19">
        <v>4.3655650754793898E-2</v>
      </c>
      <c r="F123" s="19">
        <v>8.1599347205222304E-4</v>
      </c>
      <c r="G123" s="14">
        <f t="shared" si="1"/>
        <v>5541.1089351285191</v>
      </c>
      <c r="H123" s="14">
        <f t="shared" si="2"/>
        <v>253.15911872704982</v>
      </c>
      <c r="I123" s="10">
        <f t="shared" si="3"/>
        <v>4.7319461444308413</v>
      </c>
      <c r="J123" s="20">
        <f t="shared" si="4"/>
        <v>17129645.042839658</v>
      </c>
    </row>
    <row r="124" spans="1:10" ht="15.75" customHeight="1" x14ac:dyDescent="0.15">
      <c r="A124" s="1" t="s">
        <v>167</v>
      </c>
      <c r="B124" s="16" t="s">
        <v>244</v>
      </c>
      <c r="C124" s="10">
        <v>3995</v>
      </c>
      <c r="D124" s="18">
        <f t="shared" si="0"/>
        <v>11985000</v>
      </c>
      <c r="E124" s="19">
        <v>6.5616797900262397E-3</v>
      </c>
      <c r="F124" s="19">
        <v>0</v>
      </c>
      <c r="G124" s="14">
        <f t="shared" si="1"/>
        <v>3968.7860892388453</v>
      </c>
      <c r="H124" s="14">
        <f t="shared" si="2"/>
        <v>26.213910761154828</v>
      </c>
      <c r="I124" s="10">
        <f t="shared" si="3"/>
        <v>0</v>
      </c>
      <c r="J124" s="20">
        <f t="shared" si="4"/>
        <v>11958786.089238847</v>
      </c>
    </row>
    <row r="125" spans="1:10" ht="15.75" customHeight="1" x14ac:dyDescent="0.15">
      <c r="A125" s="1" t="s">
        <v>169</v>
      </c>
      <c r="B125" s="16" t="s">
        <v>244</v>
      </c>
      <c r="C125" s="10">
        <v>2607</v>
      </c>
      <c r="D125" s="18">
        <f t="shared" si="0"/>
        <v>7821000</v>
      </c>
      <c r="E125" s="19">
        <v>3.5957240038872601E-2</v>
      </c>
      <c r="F125" s="19">
        <v>1.94363459669582E-3</v>
      </c>
      <c r="G125" s="14">
        <f t="shared" si="1"/>
        <v>2508.1924198250731</v>
      </c>
      <c r="H125" s="14">
        <f t="shared" si="2"/>
        <v>93.740524781340866</v>
      </c>
      <c r="I125" s="10">
        <f t="shared" si="3"/>
        <v>5.0670553935860028</v>
      </c>
      <c r="J125" s="20">
        <f t="shared" si="4"/>
        <v>7712058.3090379005</v>
      </c>
    </row>
    <row r="126" spans="1:10" ht="15.75" customHeight="1" x14ac:dyDescent="0.15">
      <c r="A126" s="1" t="s">
        <v>171</v>
      </c>
      <c r="B126" s="16" t="s">
        <v>244</v>
      </c>
      <c r="C126" s="10">
        <v>5544</v>
      </c>
      <c r="D126" s="18">
        <f t="shared" si="0"/>
        <v>16632000</v>
      </c>
      <c r="E126" s="19">
        <v>3.8416307330458602E-2</v>
      </c>
      <c r="F126" s="19">
        <v>1.56801254410035E-3</v>
      </c>
      <c r="G126" s="14">
        <f t="shared" si="1"/>
        <v>5322.3269306154452</v>
      </c>
      <c r="H126" s="14">
        <f t="shared" si="2"/>
        <v>212.98000784006248</v>
      </c>
      <c r="I126" s="10">
        <f t="shared" si="3"/>
        <v>8.6930615444923411</v>
      </c>
      <c r="J126" s="20">
        <f t="shared" si="4"/>
        <v>16392940.80752646</v>
      </c>
    </row>
    <row r="127" spans="1:10" ht="15.75" customHeight="1" x14ac:dyDescent="0.15">
      <c r="A127" s="1" t="s">
        <v>173</v>
      </c>
      <c r="B127" s="16" t="s">
        <v>244</v>
      </c>
      <c r="C127" s="10">
        <v>785</v>
      </c>
      <c r="D127" s="18">
        <f t="shared" si="0"/>
        <v>2355000</v>
      </c>
      <c r="E127" s="19">
        <v>3.49650349650349E-3</v>
      </c>
      <c r="F127" s="19">
        <v>0</v>
      </c>
      <c r="G127" s="14">
        <f t="shared" si="1"/>
        <v>782.2552447552448</v>
      </c>
      <c r="H127" s="14">
        <f t="shared" si="2"/>
        <v>2.7447552447552397</v>
      </c>
      <c r="I127" s="10">
        <f t="shared" si="3"/>
        <v>0</v>
      </c>
      <c r="J127" s="20">
        <f t="shared" si="4"/>
        <v>2352255.2447552448</v>
      </c>
    </row>
    <row r="128" spans="1:10" ht="15.75" customHeight="1" x14ac:dyDescent="0.15">
      <c r="A128" s="1" t="s">
        <v>175</v>
      </c>
      <c r="B128" s="16" t="s">
        <v>244</v>
      </c>
      <c r="C128" s="10">
        <v>1523</v>
      </c>
      <c r="D128" s="18">
        <f t="shared" si="0"/>
        <v>4569000</v>
      </c>
      <c r="E128" s="19">
        <v>1.2539184952978E-2</v>
      </c>
      <c r="F128" s="19">
        <v>0</v>
      </c>
      <c r="G128" s="14">
        <f t="shared" si="1"/>
        <v>1503.9028213166146</v>
      </c>
      <c r="H128" s="14">
        <f t="shared" si="2"/>
        <v>19.097178683385494</v>
      </c>
      <c r="I128" s="10">
        <f t="shared" si="3"/>
        <v>0</v>
      </c>
      <c r="J128" s="20">
        <f t="shared" si="4"/>
        <v>4549902.8213166147</v>
      </c>
    </row>
    <row r="129" spans="1:10" ht="15.75" customHeight="1" x14ac:dyDescent="0.15">
      <c r="A129" s="1" t="s">
        <v>177</v>
      </c>
      <c r="B129" s="16" t="s">
        <v>244</v>
      </c>
      <c r="C129" s="10">
        <v>9322</v>
      </c>
      <c r="D129" s="18">
        <f t="shared" si="0"/>
        <v>27966000</v>
      </c>
      <c r="E129" s="19">
        <v>3.8846520495710198E-2</v>
      </c>
      <c r="F129" s="19">
        <v>3.43053173241852E-3</v>
      </c>
      <c r="G129" s="14">
        <f t="shared" si="1"/>
        <v>8927.8933191293836</v>
      </c>
      <c r="H129" s="14">
        <f t="shared" si="2"/>
        <v>362.12726406101046</v>
      </c>
      <c r="I129" s="10">
        <f t="shared" si="3"/>
        <v>31.979416809605443</v>
      </c>
      <c r="J129" s="20">
        <f t="shared" si="4"/>
        <v>27507934.48551017</v>
      </c>
    </row>
    <row r="130" spans="1:10" ht="15.75" customHeight="1" x14ac:dyDescent="0.15">
      <c r="A130" s="1" t="s">
        <v>179</v>
      </c>
      <c r="B130" s="16" t="s">
        <v>244</v>
      </c>
      <c r="C130" s="10">
        <v>5527</v>
      </c>
      <c r="D130" s="18">
        <f t="shared" si="0"/>
        <v>16581000</v>
      </c>
      <c r="E130" s="19">
        <v>1.2380416432189E-2</v>
      </c>
      <c r="F130" s="19">
        <v>6.2774639045825404E-4</v>
      </c>
      <c r="G130" s="14">
        <f t="shared" si="1"/>
        <v>5455.1038840792289</v>
      </c>
      <c r="H130" s="14">
        <f t="shared" si="2"/>
        <v>68.426561620708597</v>
      </c>
      <c r="I130" s="10">
        <f t="shared" si="3"/>
        <v>3.4695543000627702</v>
      </c>
      <c r="J130" s="20">
        <f t="shared" si="4"/>
        <v>16502164.775479104</v>
      </c>
    </row>
    <row r="131" spans="1:10" ht="15.75" customHeight="1" x14ac:dyDescent="0.15">
      <c r="A131" s="1" t="s">
        <v>181</v>
      </c>
      <c r="B131" s="16" t="s">
        <v>244</v>
      </c>
      <c r="C131" s="10">
        <v>4971</v>
      </c>
      <c r="D131" s="18">
        <f t="shared" si="0"/>
        <v>14913000</v>
      </c>
      <c r="E131" s="19">
        <v>1.6272965879265001E-2</v>
      </c>
      <c r="F131" s="19">
        <v>0</v>
      </c>
      <c r="G131" s="14">
        <f t="shared" si="1"/>
        <v>4890.1070866141736</v>
      </c>
      <c r="H131" s="14">
        <f t="shared" si="2"/>
        <v>80.892913385826319</v>
      </c>
      <c r="I131" s="10">
        <f t="shared" si="3"/>
        <v>0</v>
      </c>
      <c r="J131" s="20">
        <f t="shared" si="4"/>
        <v>14832107.086614173</v>
      </c>
    </row>
    <row r="132" spans="1:10" ht="15.75" customHeight="1" x14ac:dyDescent="0.15">
      <c r="A132" s="1" t="s">
        <v>183</v>
      </c>
      <c r="B132" s="16" t="s">
        <v>244</v>
      </c>
      <c r="C132" s="10">
        <v>4175</v>
      </c>
      <c r="D132" s="18">
        <f t="shared" si="0"/>
        <v>12525000</v>
      </c>
      <c r="E132" s="19">
        <v>1.3986013986013899E-2</v>
      </c>
      <c r="F132" s="19">
        <v>0</v>
      </c>
      <c r="G132" s="14">
        <f t="shared" si="1"/>
        <v>4116.6083916083917</v>
      </c>
      <c r="H132" s="14">
        <f t="shared" si="2"/>
        <v>58.391608391608031</v>
      </c>
      <c r="I132" s="10">
        <f t="shared" si="3"/>
        <v>0</v>
      </c>
      <c r="J132" s="20">
        <f t="shared" si="4"/>
        <v>12466608.391608391</v>
      </c>
    </row>
    <row r="133" spans="1:10" ht="15.75" customHeight="1" x14ac:dyDescent="0.15">
      <c r="A133" s="1" t="s">
        <v>185</v>
      </c>
      <c r="B133" s="16" t="s">
        <v>244</v>
      </c>
      <c r="C133" s="10">
        <v>3888</v>
      </c>
      <c r="D133" s="18">
        <f t="shared" si="0"/>
        <v>11664000</v>
      </c>
      <c r="E133" s="19">
        <v>1.4249363867684399E-2</v>
      </c>
      <c r="F133" s="19">
        <v>1.5267175572518999E-3</v>
      </c>
      <c r="G133" s="14">
        <f t="shared" si="1"/>
        <v>3826.6625954198475</v>
      </c>
      <c r="H133" s="14">
        <f t="shared" si="2"/>
        <v>55.401526717556948</v>
      </c>
      <c r="I133" s="10">
        <f t="shared" si="3"/>
        <v>5.9358778625953867</v>
      </c>
      <c r="J133" s="20">
        <f t="shared" si="4"/>
        <v>11590790.839694656</v>
      </c>
    </row>
    <row r="134" spans="1:10" ht="15.75" customHeight="1" x14ac:dyDescent="0.15">
      <c r="A134" s="1" t="s">
        <v>187</v>
      </c>
      <c r="B134" s="16" t="s">
        <v>244</v>
      </c>
      <c r="C134" s="10">
        <v>3253</v>
      </c>
      <c r="D134" s="18">
        <f t="shared" si="0"/>
        <v>9759000</v>
      </c>
      <c r="E134" s="19">
        <v>1.3168086754453899E-2</v>
      </c>
      <c r="F134" s="19">
        <v>7.7459333849728897E-4</v>
      </c>
      <c r="G134" s="14">
        <f t="shared" si="1"/>
        <v>3207.6444616576296</v>
      </c>
      <c r="H134" s="14">
        <f t="shared" si="2"/>
        <v>42.835786212238531</v>
      </c>
      <c r="I134" s="10">
        <f t="shared" si="3"/>
        <v>2.519752130131681</v>
      </c>
      <c r="J134" s="20">
        <f t="shared" si="4"/>
        <v>9708604.9573973659</v>
      </c>
    </row>
    <row r="135" spans="1:10" ht="15.75" customHeight="1" x14ac:dyDescent="0.15">
      <c r="A135" s="1" t="s">
        <v>189</v>
      </c>
      <c r="B135" s="16" t="s">
        <v>244</v>
      </c>
      <c r="C135" s="10">
        <v>2241</v>
      </c>
      <c r="D135" s="18">
        <f t="shared" si="0"/>
        <v>6723000</v>
      </c>
      <c r="E135" s="19">
        <v>2.06185567010309E-2</v>
      </c>
      <c r="F135" s="19">
        <v>9.37207122774133E-4</v>
      </c>
      <c r="G135" s="14">
        <f t="shared" si="1"/>
        <v>2192.6935332708531</v>
      </c>
      <c r="H135" s="14">
        <f t="shared" si="2"/>
        <v>46.206185567010245</v>
      </c>
      <c r="I135" s="10">
        <f t="shared" si="3"/>
        <v>2.1002811621368322</v>
      </c>
      <c r="J135" s="20">
        <f t="shared" si="4"/>
        <v>6670492.9709465792</v>
      </c>
    </row>
    <row r="136" spans="1:10" ht="15.75" customHeight="1" x14ac:dyDescent="0.15">
      <c r="A136" s="1" t="s">
        <v>191</v>
      </c>
      <c r="B136" s="16" t="s">
        <v>244</v>
      </c>
      <c r="C136" s="10">
        <v>3375</v>
      </c>
      <c r="D136" s="18">
        <f t="shared" si="0"/>
        <v>10125000</v>
      </c>
      <c r="E136" s="19">
        <v>1.0645375914836899E-2</v>
      </c>
      <c r="F136" s="19">
        <v>0</v>
      </c>
      <c r="G136" s="14">
        <f t="shared" si="1"/>
        <v>3339.0718562874254</v>
      </c>
      <c r="H136" s="14">
        <f t="shared" si="2"/>
        <v>35.928143712574538</v>
      </c>
      <c r="I136" s="10">
        <f t="shared" si="3"/>
        <v>0</v>
      </c>
      <c r="J136" s="20">
        <f t="shared" si="4"/>
        <v>10089071.856287425</v>
      </c>
    </row>
    <row r="137" spans="1:10" ht="15.75" customHeight="1" x14ac:dyDescent="0.15">
      <c r="A137" s="1" t="s">
        <v>193</v>
      </c>
      <c r="B137" s="16" t="s">
        <v>244</v>
      </c>
      <c r="C137" s="10">
        <v>19512</v>
      </c>
      <c r="D137" s="18">
        <f t="shared" si="0"/>
        <v>58536000</v>
      </c>
      <c r="E137" s="19">
        <v>3.01192219201003E-2</v>
      </c>
      <c r="F137" s="19">
        <v>1.6732901066722401E-3</v>
      </c>
      <c r="G137" s="14">
        <f t="shared" si="1"/>
        <v>18891.664505333614</v>
      </c>
      <c r="H137" s="14">
        <f t="shared" si="2"/>
        <v>587.68625810499702</v>
      </c>
      <c r="I137" s="10">
        <f t="shared" si="3"/>
        <v>32.649236561388747</v>
      </c>
      <c r="J137" s="20">
        <f t="shared" si="4"/>
        <v>57850366.032210842</v>
      </c>
    </row>
    <row r="138" spans="1:10" ht="15.75" customHeight="1" x14ac:dyDescent="0.15">
      <c r="A138" s="1" t="s">
        <v>195</v>
      </c>
      <c r="B138" s="16" t="s">
        <v>244</v>
      </c>
      <c r="C138" s="10">
        <v>3589</v>
      </c>
      <c r="D138" s="18">
        <f t="shared" si="0"/>
        <v>10767000</v>
      </c>
      <c r="E138" s="19">
        <v>2.3130300693908999E-2</v>
      </c>
      <c r="F138" s="19">
        <v>7.7101002313030001E-4</v>
      </c>
      <c r="G138" s="14">
        <f t="shared" si="1"/>
        <v>3503.2181958365459</v>
      </c>
      <c r="H138" s="14">
        <f t="shared" si="2"/>
        <v>83.0146491904394</v>
      </c>
      <c r="I138" s="10">
        <f t="shared" si="3"/>
        <v>2.7671549730146467</v>
      </c>
      <c r="J138" s="20">
        <f t="shared" si="4"/>
        <v>10675683.885890517</v>
      </c>
    </row>
    <row r="139" spans="1:10" ht="15.75" customHeight="1" x14ac:dyDescent="0.15">
      <c r="A139" s="1" t="s">
        <v>197</v>
      </c>
      <c r="B139" s="16" t="s">
        <v>244</v>
      </c>
      <c r="C139" s="10">
        <v>1807</v>
      </c>
      <c r="D139" s="18">
        <f t="shared" si="0"/>
        <v>5421000</v>
      </c>
      <c r="E139" s="19">
        <v>2.47813411078717E-2</v>
      </c>
      <c r="F139" s="19">
        <v>2.91545189504373E-3</v>
      </c>
      <c r="G139" s="14">
        <f t="shared" si="1"/>
        <v>1756.9518950437318</v>
      </c>
      <c r="H139" s="14">
        <f t="shared" si="2"/>
        <v>44.779883381924158</v>
      </c>
      <c r="I139" s="10">
        <f t="shared" si="3"/>
        <v>5.2682215743440199</v>
      </c>
      <c r="J139" s="20">
        <f t="shared" si="4"/>
        <v>5360415.4518950442</v>
      </c>
    </row>
    <row r="140" spans="1:10" ht="15.75" customHeight="1" x14ac:dyDescent="0.15">
      <c r="A140" s="1" t="s">
        <v>199</v>
      </c>
      <c r="B140" s="16" t="s">
        <v>244</v>
      </c>
      <c r="C140" s="10">
        <v>7010</v>
      </c>
      <c r="D140" s="18">
        <f t="shared" si="0"/>
        <v>21030000</v>
      </c>
      <c r="E140" s="19">
        <v>3.2248157248157203E-2</v>
      </c>
      <c r="F140" s="19">
        <v>0</v>
      </c>
      <c r="G140" s="14">
        <f t="shared" si="1"/>
        <v>6783.9404176904181</v>
      </c>
      <c r="H140" s="14">
        <f t="shared" si="2"/>
        <v>226.059582309582</v>
      </c>
      <c r="I140" s="10">
        <f t="shared" si="3"/>
        <v>0</v>
      </c>
      <c r="J140" s="20">
        <f t="shared" si="4"/>
        <v>20803940.417690419</v>
      </c>
    </row>
    <row r="141" spans="1:10" ht="15.75" customHeight="1" x14ac:dyDescent="0.15">
      <c r="A141" s="1" t="s">
        <v>201</v>
      </c>
      <c r="B141" s="16" t="s">
        <v>244</v>
      </c>
      <c r="C141" s="10">
        <v>3432</v>
      </c>
      <c r="D141" s="18">
        <f t="shared" si="0"/>
        <v>10296000</v>
      </c>
      <c r="E141" s="19">
        <v>1.3818181818181801E-2</v>
      </c>
      <c r="F141" s="19">
        <v>2.2935779816513702E-3</v>
      </c>
      <c r="G141" s="14">
        <f t="shared" si="1"/>
        <v>3376.7044403669724</v>
      </c>
      <c r="H141" s="14">
        <f t="shared" si="2"/>
        <v>47.423999999999943</v>
      </c>
      <c r="I141" s="10">
        <f t="shared" si="3"/>
        <v>7.8715596330275028</v>
      </c>
      <c r="J141" s="20">
        <f t="shared" si="4"/>
        <v>10224961.321100917</v>
      </c>
    </row>
    <row r="142" spans="1:10" ht="15.75" customHeight="1" x14ac:dyDescent="0.15">
      <c r="A142" s="1" t="s">
        <v>203</v>
      </c>
      <c r="B142" s="16" t="s">
        <v>244</v>
      </c>
      <c r="C142" s="10">
        <v>4583</v>
      </c>
      <c r="D142" s="18">
        <f t="shared" si="0"/>
        <v>13749000</v>
      </c>
      <c r="E142" s="19">
        <v>2.5094102885821801E-2</v>
      </c>
      <c r="F142" s="19">
        <v>1.25470514429109E-3</v>
      </c>
      <c r="G142" s="14">
        <f t="shared" si="1"/>
        <v>4462.2434127979923</v>
      </c>
      <c r="H142" s="14">
        <f t="shared" si="2"/>
        <v>115.00627352572131</v>
      </c>
      <c r="I142" s="10">
        <f t="shared" si="3"/>
        <v>5.7503136762860656</v>
      </c>
      <c r="J142" s="20">
        <f t="shared" si="4"/>
        <v>13616742.78544542</v>
      </c>
    </row>
    <row r="143" spans="1:10" ht="15.75" customHeight="1" x14ac:dyDescent="0.15">
      <c r="A143" s="1" t="s">
        <v>205</v>
      </c>
      <c r="B143" s="16" t="s">
        <v>244</v>
      </c>
      <c r="C143" s="10">
        <v>3950</v>
      </c>
      <c r="D143" s="18">
        <f t="shared" si="0"/>
        <v>11850000</v>
      </c>
      <c r="E143" s="19">
        <v>2.2927689594356201E-2</v>
      </c>
      <c r="F143" s="19">
        <v>1.76366843033509E-3</v>
      </c>
      <c r="G143" s="14">
        <f t="shared" si="1"/>
        <v>3852.4691358024693</v>
      </c>
      <c r="H143" s="14">
        <f t="shared" si="2"/>
        <v>90.564373897707</v>
      </c>
      <c r="I143" s="10">
        <f t="shared" si="3"/>
        <v>6.9664902998236053</v>
      </c>
      <c r="J143" s="20">
        <f t="shared" si="4"/>
        <v>11738536.155202823</v>
      </c>
    </row>
    <row r="144" spans="1:10" ht="15.75" customHeight="1" x14ac:dyDescent="0.15">
      <c r="A144" s="1" t="s">
        <v>207</v>
      </c>
      <c r="B144" s="16" t="s">
        <v>244</v>
      </c>
      <c r="C144" s="10">
        <v>42744</v>
      </c>
      <c r="D144" s="18">
        <f t="shared" si="0"/>
        <v>128232000</v>
      </c>
      <c r="E144" s="19">
        <v>9.0512844291940994E-2</v>
      </c>
      <c r="F144" s="19">
        <v>1.54873411851989E-2</v>
      </c>
      <c r="G144" s="14">
        <f t="shared" si="1"/>
        <v>38213.128071965133</v>
      </c>
      <c r="H144" s="14">
        <f t="shared" si="2"/>
        <v>3868.8810164147258</v>
      </c>
      <c r="I144" s="10">
        <f t="shared" si="3"/>
        <v>661.99091162014179</v>
      </c>
      <c r="J144" s="20">
        <f t="shared" si="4"/>
        <v>122377146.24872485</v>
      </c>
    </row>
    <row r="145" spans="1:10" ht="15.75" customHeight="1" x14ac:dyDescent="0.15">
      <c r="A145" s="1" t="s">
        <v>209</v>
      </c>
      <c r="B145" s="16" t="s">
        <v>244</v>
      </c>
      <c r="C145" s="10">
        <v>5159</v>
      </c>
      <c r="D145" s="18">
        <f t="shared" si="0"/>
        <v>15477000</v>
      </c>
      <c r="E145" s="19">
        <v>2.6388341866876702E-2</v>
      </c>
      <c r="F145" s="19">
        <v>0</v>
      </c>
      <c r="G145" s="14">
        <f t="shared" si="1"/>
        <v>5022.8625443087831</v>
      </c>
      <c r="H145" s="14">
        <f t="shared" si="2"/>
        <v>136.1374556912169</v>
      </c>
      <c r="I145" s="10">
        <f t="shared" si="3"/>
        <v>0</v>
      </c>
      <c r="J145" s="20">
        <f t="shared" si="4"/>
        <v>15340862.544308782</v>
      </c>
    </row>
    <row r="146" spans="1:10" ht="15.75" customHeight="1" x14ac:dyDescent="0.15">
      <c r="A146" s="1" t="s">
        <v>211</v>
      </c>
      <c r="B146" s="16" t="s">
        <v>244</v>
      </c>
      <c r="C146" s="10">
        <v>5346</v>
      </c>
      <c r="D146" s="18">
        <f t="shared" si="0"/>
        <v>16038000</v>
      </c>
      <c r="E146" s="19">
        <v>1.70575692963752E-2</v>
      </c>
      <c r="F146" s="19">
        <v>1.06609808102345E-3</v>
      </c>
      <c r="G146" s="14">
        <f t="shared" si="1"/>
        <v>5249.1108742004271</v>
      </c>
      <c r="H146" s="14">
        <f t="shared" si="2"/>
        <v>91.189765458421817</v>
      </c>
      <c r="I146" s="10">
        <f t="shared" si="3"/>
        <v>5.6993603411513636</v>
      </c>
      <c r="J146" s="20">
        <f t="shared" si="4"/>
        <v>15929712.153518125</v>
      </c>
    </row>
    <row r="147" spans="1:10" ht="15.75" customHeight="1" x14ac:dyDescent="0.15">
      <c r="A147" s="1" t="s">
        <v>213</v>
      </c>
      <c r="B147" s="16" t="s">
        <v>244</v>
      </c>
      <c r="C147" s="10">
        <v>3635</v>
      </c>
      <c r="D147" s="18">
        <f t="shared" si="0"/>
        <v>10905000</v>
      </c>
      <c r="E147" s="19">
        <v>3.5737491877842698E-2</v>
      </c>
      <c r="F147" s="19">
        <v>3.1055900621118002E-3</v>
      </c>
      <c r="G147" s="14">
        <f t="shared" si="1"/>
        <v>3493.8053971482655</v>
      </c>
      <c r="H147" s="14">
        <f t="shared" si="2"/>
        <v>129.9057829759582</v>
      </c>
      <c r="I147" s="10">
        <f t="shared" si="3"/>
        <v>11.288819875776394</v>
      </c>
      <c r="J147" s="20">
        <f t="shared" si="4"/>
        <v>10741227.757396713</v>
      </c>
    </row>
    <row r="148" spans="1:10" ht="15.75" customHeight="1" x14ac:dyDescent="0.15">
      <c r="A148" s="1" t="s">
        <v>215</v>
      </c>
      <c r="B148" s="16" t="s">
        <v>244</v>
      </c>
      <c r="C148" s="10">
        <v>11440</v>
      </c>
      <c r="D148" s="18">
        <f t="shared" si="0"/>
        <v>34320000</v>
      </c>
      <c r="E148" s="19">
        <v>6.91511387163561E-2</v>
      </c>
      <c r="F148" s="19">
        <v>3.9337474120082804E-3</v>
      </c>
      <c r="G148" s="14">
        <f t="shared" si="1"/>
        <v>10603.908902691512</v>
      </c>
      <c r="H148" s="14">
        <f t="shared" si="2"/>
        <v>791.08902691511378</v>
      </c>
      <c r="I148" s="10">
        <f t="shared" si="3"/>
        <v>45.00207039337473</v>
      </c>
      <c r="J148" s="20">
        <f t="shared" si="4"/>
        <v>33393904.761904765</v>
      </c>
    </row>
    <row r="149" spans="1:10" ht="15.75" customHeight="1" x14ac:dyDescent="0.15">
      <c r="A149" s="1" t="s">
        <v>217</v>
      </c>
      <c r="B149" s="16" t="s">
        <v>244</v>
      </c>
      <c r="C149" s="10">
        <v>11345</v>
      </c>
      <c r="D149" s="18">
        <f t="shared" si="0"/>
        <v>34035000</v>
      </c>
      <c r="E149" s="19">
        <v>3.8002171552660099E-2</v>
      </c>
      <c r="F149" s="19">
        <v>1.6286644951140001E-3</v>
      </c>
      <c r="G149" s="14">
        <f t="shared" si="1"/>
        <v>10895.388165038003</v>
      </c>
      <c r="H149" s="14">
        <f t="shared" si="2"/>
        <v>431.13463626492882</v>
      </c>
      <c r="I149" s="10">
        <f t="shared" si="3"/>
        <v>18.477198697068332</v>
      </c>
      <c r="J149" s="20">
        <f t="shared" si="4"/>
        <v>33548433.767643865</v>
      </c>
    </row>
    <row r="150" spans="1:10" ht="15.75" customHeight="1" x14ac:dyDescent="0.15">
      <c r="A150" s="1" t="s">
        <v>219</v>
      </c>
      <c r="B150" s="16" t="s">
        <v>244</v>
      </c>
      <c r="C150" s="10">
        <v>9959</v>
      </c>
      <c r="D150" s="18">
        <f t="shared" si="0"/>
        <v>29877000</v>
      </c>
      <c r="E150" s="19">
        <v>6.4139941690962099E-2</v>
      </c>
      <c r="F150" s="19">
        <v>4.37317784256559E-3</v>
      </c>
      <c r="G150" s="14">
        <f t="shared" si="1"/>
        <v>9276.6778425655975</v>
      </c>
      <c r="H150" s="14">
        <f t="shared" si="2"/>
        <v>638.7696793002915</v>
      </c>
      <c r="I150" s="10">
        <f t="shared" si="3"/>
        <v>43.552478134110714</v>
      </c>
      <c r="J150" s="20">
        <f t="shared" si="4"/>
        <v>29107572.886297375</v>
      </c>
    </row>
    <row r="151" spans="1:10" ht="15.75" customHeight="1" x14ac:dyDescent="0.15">
      <c r="A151" s="1" t="s">
        <v>221</v>
      </c>
      <c r="B151" s="16" t="s">
        <v>244</v>
      </c>
      <c r="C151" s="10">
        <v>4113</v>
      </c>
      <c r="D151" s="18">
        <f t="shared" si="0"/>
        <v>12339000</v>
      </c>
      <c r="E151" s="19">
        <v>1.1404133998574401E-2</v>
      </c>
      <c r="F151" s="19">
        <v>7.1275837491090502E-4</v>
      </c>
      <c r="G151" s="14">
        <f t="shared" si="1"/>
        <v>4063.1632216678549</v>
      </c>
      <c r="H151" s="14">
        <f t="shared" si="2"/>
        <v>46.905203136136507</v>
      </c>
      <c r="I151" s="10">
        <f t="shared" si="3"/>
        <v>2.9315751960085525</v>
      </c>
      <c r="J151" s="20">
        <f t="shared" si="4"/>
        <v>12283300.071275838</v>
      </c>
    </row>
    <row r="152" spans="1:10" ht="15.75" customHeight="1" x14ac:dyDescent="0.15">
      <c r="A152" s="1" t="s">
        <v>223</v>
      </c>
      <c r="B152" s="16" t="s">
        <v>244</v>
      </c>
      <c r="C152" s="10">
        <v>5846</v>
      </c>
      <c r="D152" s="18">
        <f t="shared" si="0"/>
        <v>17538000</v>
      </c>
      <c r="E152" s="19">
        <v>3.4834324553950698E-2</v>
      </c>
      <c r="F152" s="19">
        <v>3.0946065428823998E-3</v>
      </c>
      <c r="G152" s="14">
        <f t="shared" si="1"/>
        <v>5624.2674688079142</v>
      </c>
      <c r="H152" s="14">
        <f t="shared" si="2"/>
        <v>203.64146134239579</v>
      </c>
      <c r="I152" s="10">
        <f t="shared" si="3"/>
        <v>18.091069849690509</v>
      </c>
      <c r="J152" s="20">
        <f t="shared" si="4"/>
        <v>17280085.329108536</v>
      </c>
    </row>
    <row r="153" spans="1:10" ht="15.75" customHeight="1" x14ac:dyDescent="0.15">
      <c r="A153" s="1" t="s">
        <v>225</v>
      </c>
      <c r="B153" s="16" t="s">
        <v>244</v>
      </c>
      <c r="C153" s="10">
        <v>7521</v>
      </c>
      <c r="D153" s="18">
        <f t="shared" si="0"/>
        <v>22563000</v>
      </c>
      <c r="E153" s="19">
        <v>3.9124487004103897E-2</v>
      </c>
      <c r="F153" s="19">
        <v>2.1551724137930999E-3</v>
      </c>
      <c r="G153" s="14">
        <f t="shared" si="1"/>
        <v>7210.5356815179966</v>
      </c>
      <c r="H153" s="14">
        <f t="shared" si="2"/>
        <v>294.2552667578654</v>
      </c>
      <c r="I153" s="10">
        <f t="shared" si="3"/>
        <v>16.209051724137904</v>
      </c>
      <c r="J153" s="20">
        <f t="shared" si="4"/>
        <v>22220117.57806972</v>
      </c>
    </row>
    <row r="154" spans="1:10" ht="15.75" customHeight="1" x14ac:dyDescent="0.15">
      <c r="A154" s="1" t="s">
        <v>227</v>
      </c>
      <c r="B154" s="16" t="s">
        <v>244</v>
      </c>
      <c r="C154" s="10">
        <v>1050</v>
      </c>
      <c r="D154" s="18">
        <f t="shared" si="0"/>
        <v>3150000</v>
      </c>
      <c r="E154" s="19">
        <v>1.8828451882845099E-2</v>
      </c>
      <c r="F154" s="19">
        <v>0</v>
      </c>
      <c r="G154" s="14">
        <f t="shared" si="1"/>
        <v>1030.2301255230127</v>
      </c>
      <c r="H154" s="14">
        <f t="shared" si="2"/>
        <v>19.769874476987354</v>
      </c>
      <c r="I154" s="10">
        <f t="shared" si="3"/>
        <v>0</v>
      </c>
      <c r="J154" s="20">
        <f t="shared" si="4"/>
        <v>3130230.1255230131</v>
      </c>
    </row>
    <row r="155" spans="1:10" ht="15.75" customHeight="1" x14ac:dyDescent="0.15">
      <c r="A155" s="1" t="s">
        <v>229</v>
      </c>
      <c r="B155" s="16" t="s">
        <v>244</v>
      </c>
      <c r="C155" s="10">
        <v>3369</v>
      </c>
      <c r="D155" s="18">
        <f t="shared" si="0"/>
        <v>10107000</v>
      </c>
      <c r="E155" s="19">
        <v>1.5789473684210499E-2</v>
      </c>
      <c r="F155" s="19">
        <v>0</v>
      </c>
      <c r="G155" s="14">
        <f t="shared" si="1"/>
        <v>3315.8052631578948</v>
      </c>
      <c r="H155" s="14">
        <f t="shared" si="2"/>
        <v>53.194736842105172</v>
      </c>
      <c r="I155" s="10">
        <f t="shared" si="3"/>
        <v>0</v>
      </c>
      <c r="J155" s="20">
        <f t="shared" si="4"/>
        <v>10053805.263157895</v>
      </c>
    </row>
    <row r="156" spans="1:10" ht="15.75" customHeight="1" x14ac:dyDescent="0.15">
      <c r="A156" s="1" t="s">
        <v>231</v>
      </c>
      <c r="B156" s="16" t="s">
        <v>244</v>
      </c>
      <c r="C156" s="10">
        <v>4884</v>
      </c>
      <c r="D156" s="18">
        <f t="shared" si="0"/>
        <v>14652000</v>
      </c>
      <c r="E156" s="19">
        <v>1.34730538922155E-2</v>
      </c>
      <c r="F156" s="19">
        <v>0</v>
      </c>
      <c r="G156" s="14">
        <f t="shared" si="1"/>
        <v>4818.1976047904191</v>
      </c>
      <c r="H156" s="14">
        <f t="shared" si="2"/>
        <v>65.802395209580496</v>
      </c>
      <c r="I156" s="10">
        <f t="shared" si="3"/>
        <v>0</v>
      </c>
      <c r="J156" s="20">
        <f t="shared" si="4"/>
        <v>14586197.604790419</v>
      </c>
    </row>
    <row r="157" spans="1:10" ht="15.75" customHeight="1" x14ac:dyDescent="0.15">
      <c r="A157" s="1" t="s">
        <v>233</v>
      </c>
      <c r="B157" s="16" t="s">
        <v>244</v>
      </c>
      <c r="C157" s="10">
        <v>4847</v>
      </c>
      <c r="D157" s="18">
        <f t="shared" si="0"/>
        <v>14541000</v>
      </c>
      <c r="E157" s="19">
        <v>2.6516853932584201E-2</v>
      </c>
      <c r="F157" s="19">
        <v>8.9887640449438195E-4</v>
      </c>
      <c r="G157" s="14">
        <f t="shared" si="1"/>
        <v>4714.1159550561797</v>
      </c>
      <c r="H157" s="14">
        <f t="shared" si="2"/>
        <v>128.52719101123563</v>
      </c>
      <c r="I157" s="10">
        <f t="shared" si="3"/>
        <v>4.3568539325842695</v>
      </c>
      <c r="J157" s="20">
        <f t="shared" si="4"/>
        <v>14399402.247191012</v>
      </c>
    </row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M79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2.6640625" defaultRowHeight="15" customHeight="1" x14ac:dyDescent="0.15"/>
  <cols>
    <col min="10" max="11" width="24.33203125" customWidth="1"/>
    <col min="12" max="12" width="31" customWidth="1"/>
    <col min="13" max="13" width="15.33203125" customWidth="1"/>
  </cols>
  <sheetData>
    <row r="1" spans="1:13" ht="15" customHeight="1" x14ac:dyDescent="0.15">
      <c r="A1" s="21" t="s">
        <v>245</v>
      </c>
      <c r="B1" s="22" t="s">
        <v>246</v>
      </c>
      <c r="C1" s="22" t="s">
        <v>247</v>
      </c>
      <c r="D1" s="23">
        <v>5</v>
      </c>
      <c r="E1" s="22" t="s">
        <v>248</v>
      </c>
      <c r="F1" s="22" t="s">
        <v>249</v>
      </c>
      <c r="G1" s="22" t="s">
        <v>250</v>
      </c>
      <c r="H1" s="22" t="s">
        <v>251</v>
      </c>
      <c r="I1" s="24" t="s">
        <v>252</v>
      </c>
      <c r="J1" s="25" t="s">
        <v>253</v>
      </c>
      <c r="K1" s="24" t="s">
        <v>254</v>
      </c>
      <c r="L1" s="25" t="s">
        <v>255</v>
      </c>
      <c r="M1" s="26" t="s">
        <v>256</v>
      </c>
    </row>
    <row r="2" spans="1:13" ht="15" customHeight="1" x14ac:dyDescent="0.15">
      <c r="A2" s="21" t="s">
        <v>79</v>
      </c>
      <c r="B2" s="23">
        <v>508</v>
      </c>
      <c r="C2" s="23">
        <v>294</v>
      </c>
      <c r="D2" s="23">
        <v>161</v>
      </c>
      <c r="E2" s="23">
        <v>602</v>
      </c>
      <c r="F2" s="23">
        <v>503</v>
      </c>
      <c r="G2" s="23">
        <v>898</v>
      </c>
      <c r="H2" s="23">
        <v>708</v>
      </c>
      <c r="I2" s="27">
        <f t="shared" ref="I2:I79" si="0">SUM(B2:D2)</f>
        <v>963</v>
      </c>
      <c r="J2" s="28">
        <f t="shared" ref="J2:J79" si="1">M2-K2</f>
        <v>580</v>
      </c>
      <c r="K2" s="27">
        <f t="shared" ref="K2:K79" si="2">SUM(E2:H2)</f>
        <v>2711</v>
      </c>
      <c r="L2" s="28">
        <f t="shared" ref="L2:L79" si="3">M2-I2</f>
        <v>2328</v>
      </c>
      <c r="M2" s="29">
        <v>3291</v>
      </c>
    </row>
    <row r="3" spans="1:13" ht="15" customHeight="1" x14ac:dyDescent="0.15">
      <c r="A3" s="21" t="s">
        <v>81</v>
      </c>
      <c r="B3" s="23">
        <v>805</v>
      </c>
      <c r="C3" s="23">
        <v>737</v>
      </c>
      <c r="D3" s="23">
        <v>407</v>
      </c>
      <c r="E3" s="23">
        <v>1172</v>
      </c>
      <c r="F3" s="23">
        <v>1201</v>
      </c>
      <c r="G3" s="23">
        <v>1220</v>
      </c>
      <c r="H3" s="23">
        <v>1404</v>
      </c>
      <c r="I3" s="27">
        <f t="shared" si="0"/>
        <v>1949</v>
      </c>
      <c r="J3" s="28">
        <f t="shared" si="1"/>
        <v>1117</v>
      </c>
      <c r="K3" s="27">
        <f t="shared" si="2"/>
        <v>4997</v>
      </c>
      <c r="L3" s="28">
        <f t="shared" si="3"/>
        <v>4165</v>
      </c>
      <c r="M3" s="29">
        <v>6114</v>
      </c>
    </row>
    <row r="4" spans="1:13" ht="15" customHeight="1" x14ac:dyDescent="0.15">
      <c r="A4" s="21" t="s">
        <v>83</v>
      </c>
      <c r="B4" s="23">
        <v>1100</v>
      </c>
      <c r="C4" s="23">
        <v>1118</v>
      </c>
      <c r="D4" s="23">
        <v>554</v>
      </c>
      <c r="E4" s="23">
        <v>1440</v>
      </c>
      <c r="F4" s="23">
        <v>1791</v>
      </c>
      <c r="G4" s="23">
        <v>2219</v>
      </c>
      <c r="H4" s="23">
        <v>1916</v>
      </c>
      <c r="I4" s="27">
        <f t="shared" si="0"/>
        <v>2772</v>
      </c>
      <c r="J4" s="28">
        <f t="shared" si="1"/>
        <v>1792</v>
      </c>
      <c r="K4" s="27">
        <f t="shared" si="2"/>
        <v>7366</v>
      </c>
      <c r="L4" s="28">
        <f t="shared" si="3"/>
        <v>6386</v>
      </c>
      <c r="M4" s="29">
        <v>9158</v>
      </c>
    </row>
    <row r="5" spans="1:13" ht="15" customHeight="1" x14ac:dyDescent="0.15">
      <c r="A5" s="21" t="s">
        <v>85</v>
      </c>
      <c r="B5" s="23">
        <v>515</v>
      </c>
      <c r="C5" s="23">
        <v>498</v>
      </c>
      <c r="D5" s="23">
        <v>266</v>
      </c>
      <c r="E5" s="23">
        <v>683</v>
      </c>
      <c r="F5" s="23">
        <v>847</v>
      </c>
      <c r="G5" s="23">
        <v>1227</v>
      </c>
      <c r="H5" s="23">
        <v>1049</v>
      </c>
      <c r="I5" s="27">
        <f t="shared" si="0"/>
        <v>1279</v>
      </c>
      <c r="J5" s="28">
        <f t="shared" si="1"/>
        <v>634</v>
      </c>
      <c r="K5" s="27">
        <f t="shared" si="2"/>
        <v>3806</v>
      </c>
      <c r="L5" s="28">
        <f t="shared" si="3"/>
        <v>3161</v>
      </c>
      <c r="M5" s="29">
        <v>4440</v>
      </c>
    </row>
    <row r="6" spans="1:13" ht="15" customHeight="1" x14ac:dyDescent="0.15">
      <c r="A6" s="21" t="s">
        <v>87</v>
      </c>
      <c r="B6" s="23">
        <v>507</v>
      </c>
      <c r="C6" s="23">
        <v>541</v>
      </c>
      <c r="D6" s="23">
        <v>177</v>
      </c>
      <c r="E6" s="23">
        <v>880</v>
      </c>
      <c r="F6" s="23">
        <v>685</v>
      </c>
      <c r="G6" s="23">
        <v>798</v>
      </c>
      <c r="H6" s="23">
        <v>847</v>
      </c>
      <c r="I6" s="27">
        <f t="shared" si="0"/>
        <v>1225</v>
      </c>
      <c r="J6" s="28">
        <f t="shared" si="1"/>
        <v>732</v>
      </c>
      <c r="K6" s="27">
        <f t="shared" si="2"/>
        <v>3210</v>
      </c>
      <c r="L6" s="28">
        <f t="shared" si="3"/>
        <v>2717</v>
      </c>
      <c r="M6" s="29">
        <v>3942</v>
      </c>
    </row>
    <row r="7" spans="1:13" ht="15" customHeight="1" x14ac:dyDescent="0.15">
      <c r="A7" s="21" t="s">
        <v>89</v>
      </c>
      <c r="B7" s="23">
        <v>690</v>
      </c>
      <c r="C7" s="23">
        <v>338</v>
      </c>
      <c r="D7" s="23">
        <v>183</v>
      </c>
      <c r="E7" s="23">
        <v>918</v>
      </c>
      <c r="F7" s="23">
        <v>921</v>
      </c>
      <c r="G7" s="23">
        <v>923</v>
      </c>
      <c r="H7" s="23">
        <v>1028</v>
      </c>
      <c r="I7" s="27">
        <f t="shared" si="0"/>
        <v>1211</v>
      </c>
      <c r="J7" s="28">
        <f t="shared" si="1"/>
        <v>616</v>
      </c>
      <c r="K7" s="27">
        <f t="shared" si="2"/>
        <v>3790</v>
      </c>
      <c r="L7" s="28">
        <f t="shared" si="3"/>
        <v>3195</v>
      </c>
      <c r="M7" s="29">
        <v>4406</v>
      </c>
    </row>
    <row r="8" spans="1:13" ht="15" customHeight="1" x14ac:dyDescent="0.15">
      <c r="A8" s="21" t="s">
        <v>91</v>
      </c>
      <c r="B8" s="23">
        <v>1938</v>
      </c>
      <c r="C8" s="23">
        <v>1705</v>
      </c>
      <c r="D8" s="23">
        <v>768</v>
      </c>
      <c r="E8" s="23">
        <v>2165</v>
      </c>
      <c r="F8" s="23">
        <v>3014</v>
      </c>
      <c r="G8" s="23">
        <v>3153</v>
      </c>
      <c r="H8" s="23">
        <v>3270</v>
      </c>
      <c r="I8" s="27">
        <f t="shared" si="0"/>
        <v>4411</v>
      </c>
      <c r="J8" s="28">
        <f t="shared" si="1"/>
        <v>2727</v>
      </c>
      <c r="K8" s="27">
        <f t="shared" si="2"/>
        <v>11602</v>
      </c>
      <c r="L8" s="28">
        <f t="shared" si="3"/>
        <v>9918</v>
      </c>
      <c r="M8" s="29">
        <v>14329</v>
      </c>
    </row>
    <row r="9" spans="1:13" ht="15" customHeight="1" x14ac:dyDescent="0.15">
      <c r="A9" s="21" t="s">
        <v>93</v>
      </c>
      <c r="B9" s="23">
        <v>371</v>
      </c>
      <c r="C9" s="23">
        <v>425</v>
      </c>
      <c r="D9" s="23">
        <v>228</v>
      </c>
      <c r="E9" s="23">
        <v>563</v>
      </c>
      <c r="F9" s="23">
        <v>746</v>
      </c>
      <c r="G9" s="23">
        <v>810</v>
      </c>
      <c r="H9" s="23">
        <v>743</v>
      </c>
      <c r="I9" s="27">
        <f t="shared" si="0"/>
        <v>1024</v>
      </c>
      <c r="J9" s="28">
        <f t="shared" si="1"/>
        <v>617</v>
      </c>
      <c r="K9" s="27">
        <f t="shared" si="2"/>
        <v>2862</v>
      </c>
      <c r="L9" s="28">
        <f t="shared" si="3"/>
        <v>2455</v>
      </c>
      <c r="M9" s="29">
        <v>3479</v>
      </c>
    </row>
    <row r="10" spans="1:13" ht="15" customHeight="1" x14ac:dyDescent="0.15">
      <c r="A10" s="21" t="s">
        <v>95</v>
      </c>
      <c r="B10" s="23">
        <v>604</v>
      </c>
      <c r="C10" s="23">
        <v>546</v>
      </c>
      <c r="D10" s="23">
        <v>214</v>
      </c>
      <c r="E10" s="23">
        <v>582</v>
      </c>
      <c r="F10" s="23">
        <v>863</v>
      </c>
      <c r="G10" s="23">
        <v>1113</v>
      </c>
      <c r="H10" s="23">
        <v>983</v>
      </c>
      <c r="I10" s="27">
        <f t="shared" si="0"/>
        <v>1364</v>
      </c>
      <c r="J10" s="28">
        <f t="shared" si="1"/>
        <v>859</v>
      </c>
      <c r="K10" s="27">
        <f t="shared" si="2"/>
        <v>3541</v>
      </c>
      <c r="L10" s="28">
        <f t="shared" si="3"/>
        <v>3036</v>
      </c>
      <c r="M10" s="29">
        <v>4400</v>
      </c>
    </row>
    <row r="11" spans="1:13" ht="15" customHeight="1" x14ac:dyDescent="0.15">
      <c r="A11" s="21" t="s">
        <v>97</v>
      </c>
      <c r="B11" s="23">
        <v>808</v>
      </c>
      <c r="C11" s="23">
        <v>765</v>
      </c>
      <c r="D11" s="23">
        <v>436</v>
      </c>
      <c r="E11" s="23">
        <v>1061</v>
      </c>
      <c r="F11" s="23">
        <v>979</v>
      </c>
      <c r="G11" s="23">
        <v>1165</v>
      </c>
      <c r="H11" s="23">
        <v>1092</v>
      </c>
      <c r="I11" s="27">
        <f t="shared" si="0"/>
        <v>2009</v>
      </c>
      <c r="J11" s="28">
        <f t="shared" si="1"/>
        <v>1562</v>
      </c>
      <c r="K11" s="27">
        <f t="shared" si="2"/>
        <v>4297</v>
      </c>
      <c r="L11" s="28">
        <f t="shared" si="3"/>
        <v>3850</v>
      </c>
      <c r="M11" s="29">
        <v>5859</v>
      </c>
    </row>
    <row r="12" spans="1:13" ht="15" customHeight="1" x14ac:dyDescent="0.15">
      <c r="A12" s="21" t="s">
        <v>99</v>
      </c>
      <c r="B12" s="23">
        <v>3924</v>
      </c>
      <c r="C12" s="23">
        <v>3534</v>
      </c>
      <c r="D12" s="23">
        <v>1638</v>
      </c>
      <c r="E12" s="23">
        <v>5559</v>
      </c>
      <c r="F12" s="23">
        <v>5716</v>
      </c>
      <c r="G12" s="23">
        <v>5515</v>
      </c>
      <c r="H12" s="23">
        <v>6510</v>
      </c>
      <c r="I12" s="27">
        <f t="shared" si="0"/>
        <v>9096</v>
      </c>
      <c r="J12" s="28">
        <f t="shared" si="1"/>
        <v>5216</v>
      </c>
      <c r="K12" s="27">
        <f t="shared" si="2"/>
        <v>23300</v>
      </c>
      <c r="L12" s="28">
        <f t="shared" si="3"/>
        <v>19420</v>
      </c>
      <c r="M12" s="29">
        <v>28516</v>
      </c>
    </row>
    <row r="13" spans="1:13" ht="15" customHeight="1" x14ac:dyDescent="0.15">
      <c r="A13" s="21" t="s">
        <v>101</v>
      </c>
      <c r="B13" s="23">
        <v>1089</v>
      </c>
      <c r="C13" s="23">
        <v>683</v>
      </c>
      <c r="D13" s="23">
        <v>478</v>
      </c>
      <c r="E13" s="23">
        <v>1643</v>
      </c>
      <c r="F13" s="23">
        <v>1361</v>
      </c>
      <c r="G13" s="23">
        <v>1861</v>
      </c>
      <c r="H13" s="23">
        <v>1841</v>
      </c>
      <c r="I13" s="27">
        <f t="shared" si="0"/>
        <v>2250</v>
      </c>
      <c r="J13" s="28">
        <f t="shared" si="1"/>
        <v>1250</v>
      </c>
      <c r="K13" s="27">
        <f t="shared" si="2"/>
        <v>6706</v>
      </c>
      <c r="L13" s="28">
        <f t="shared" si="3"/>
        <v>5706</v>
      </c>
      <c r="M13" s="29">
        <v>7956</v>
      </c>
    </row>
    <row r="14" spans="1:13" ht="15" customHeight="1" x14ac:dyDescent="0.15">
      <c r="A14" s="21" t="s">
        <v>103</v>
      </c>
      <c r="B14" s="23">
        <v>2915</v>
      </c>
      <c r="C14" s="23">
        <v>2351</v>
      </c>
      <c r="D14" s="23">
        <v>1139</v>
      </c>
      <c r="E14" s="23">
        <v>3960</v>
      </c>
      <c r="F14" s="23">
        <v>5096</v>
      </c>
      <c r="G14" s="23">
        <v>4407</v>
      </c>
      <c r="H14" s="23">
        <v>5108</v>
      </c>
      <c r="I14" s="27">
        <f t="shared" si="0"/>
        <v>6405</v>
      </c>
      <c r="J14" s="28">
        <f t="shared" si="1"/>
        <v>3531</v>
      </c>
      <c r="K14" s="27">
        <f t="shared" si="2"/>
        <v>18571</v>
      </c>
      <c r="L14" s="28">
        <f t="shared" si="3"/>
        <v>15697</v>
      </c>
      <c r="M14" s="29">
        <v>22102</v>
      </c>
    </row>
    <row r="15" spans="1:13" ht="15" customHeight="1" x14ac:dyDescent="0.15">
      <c r="A15" s="21" t="s">
        <v>105</v>
      </c>
      <c r="B15" s="23">
        <v>646</v>
      </c>
      <c r="C15" s="23">
        <v>671</v>
      </c>
      <c r="D15" s="23">
        <v>211</v>
      </c>
      <c r="E15" s="23">
        <v>1020</v>
      </c>
      <c r="F15" s="23">
        <v>975</v>
      </c>
      <c r="G15" s="23">
        <v>1269</v>
      </c>
      <c r="H15" s="23">
        <v>1214</v>
      </c>
      <c r="I15" s="27">
        <f t="shared" si="0"/>
        <v>1528</v>
      </c>
      <c r="J15" s="28">
        <f t="shared" si="1"/>
        <v>809</v>
      </c>
      <c r="K15" s="27">
        <f t="shared" si="2"/>
        <v>4478</v>
      </c>
      <c r="L15" s="28">
        <f t="shared" si="3"/>
        <v>3759</v>
      </c>
      <c r="M15" s="29">
        <v>5287</v>
      </c>
    </row>
    <row r="16" spans="1:13" ht="15" customHeight="1" x14ac:dyDescent="0.15">
      <c r="A16" s="21" t="s">
        <v>107</v>
      </c>
      <c r="B16" s="23">
        <v>1224</v>
      </c>
      <c r="C16" s="23">
        <v>916</v>
      </c>
      <c r="D16" s="23">
        <v>380</v>
      </c>
      <c r="E16" s="23">
        <v>1713</v>
      </c>
      <c r="F16" s="23">
        <v>1566</v>
      </c>
      <c r="G16" s="23">
        <v>1942</v>
      </c>
      <c r="H16" s="23">
        <v>1859</v>
      </c>
      <c r="I16" s="27">
        <f t="shared" si="0"/>
        <v>2520</v>
      </c>
      <c r="J16" s="28">
        <f t="shared" si="1"/>
        <v>1478</v>
      </c>
      <c r="K16" s="27">
        <f t="shared" si="2"/>
        <v>7080</v>
      </c>
      <c r="L16" s="28">
        <f t="shared" si="3"/>
        <v>6038</v>
      </c>
      <c r="M16" s="29">
        <v>8558</v>
      </c>
    </row>
    <row r="17" spans="1:13" ht="15" customHeight="1" x14ac:dyDescent="0.15">
      <c r="A17" s="21" t="s">
        <v>109</v>
      </c>
      <c r="B17" s="23">
        <v>3881</v>
      </c>
      <c r="C17" s="23">
        <v>2508</v>
      </c>
      <c r="D17" s="23">
        <v>1068</v>
      </c>
      <c r="E17" s="23">
        <v>4873</v>
      </c>
      <c r="F17" s="23">
        <v>4582</v>
      </c>
      <c r="G17" s="23">
        <v>5734</v>
      </c>
      <c r="H17" s="23">
        <v>5917</v>
      </c>
      <c r="I17" s="27">
        <f t="shared" si="0"/>
        <v>7457</v>
      </c>
      <c r="J17" s="28">
        <f t="shared" si="1"/>
        <v>3887</v>
      </c>
      <c r="K17" s="27">
        <f t="shared" si="2"/>
        <v>21106</v>
      </c>
      <c r="L17" s="28">
        <f t="shared" si="3"/>
        <v>17536</v>
      </c>
      <c r="M17" s="29">
        <v>24993</v>
      </c>
    </row>
    <row r="18" spans="1:13" ht="15" customHeight="1" x14ac:dyDescent="0.15">
      <c r="A18" s="21" t="s">
        <v>111</v>
      </c>
      <c r="B18" s="23">
        <v>599</v>
      </c>
      <c r="C18" s="23">
        <v>513</v>
      </c>
      <c r="D18" s="23">
        <v>323</v>
      </c>
      <c r="E18" s="23">
        <v>857</v>
      </c>
      <c r="F18" s="23">
        <v>878</v>
      </c>
      <c r="G18" s="23">
        <v>800</v>
      </c>
      <c r="H18" s="23">
        <v>993</v>
      </c>
      <c r="I18" s="27">
        <f t="shared" si="0"/>
        <v>1435</v>
      </c>
      <c r="J18" s="28">
        <f t="shared" si="1"/>
        <v>786</v>
      </c>
      <c r="K18" s="27">
        <f t="shared" si="2"/>
        <v>3528</v>
      </c>
      <c r="L18" s="28">
        <f t="shared" si="3"/>
        <v>2879</v>
      </c>
      <c r="M18" s="29">
        <v>4314</v>
      </c>
    </row>
    <row r="19" spans="1:13" ht="15" customHeight="1" x14ac:dyDescent="0.15">
      <c r="A19" s="21" t="s">
        <v>113</v>
      </c>
      <c r="B19" s="23">
        <v>1026</v>
      </c>
      <c r="C19" s="23">
        <v>782</v>
      </c>
      <c r="D19" s="23">
        <v>593</v>
      </c>
      <c r="E19" s="23">
        <v>1545</v>
      </c>
      <c r="F19" s="23">
        <v>1250</v>
      </c>
      <c r="G19" s="23">
        <v>1370</v>
      </c>
      <c r="H19" s="23">
        <v>1752</v>
      </c>
      <c r="I19" s="27">
        <f t="shared" si="0"/>
        <v>2401</v>
      </c>
      <c r="J19" s="28">
        <f t="shared" si="1"/>
        <v>1428</v>
      </c>
      <c r="K19" s="27">
        <f t="shared" si="2"/>
        <v>5917</v>
      </c>
      <c r="L19" s="28">
        <f t="shared" si="3"/>
        <v>4944</v>
      </c>
      <c r="M19" s="29">
        <v>7345</v>
      </c>
    </row>
    <row r="20" spans="1:13" ht="15" customHeight="1" x14ac:dyDescent="0.15">
      <c r="A20" s="21" t="s">
        <v>115</v>
      </c>
      <c r="B20" s="23">
        <v>220</v>
      </c>
      <c r="C20" s="23">
        <v>257</v>
      </c>
      <c r="D20" s="23">
        <v>116</v>
      </c>
      <c r="E20" s="23">
        <v>365</v>
      </c>
      <c r="F20" s="23">
        <v>349</v>
      </c>
      <c r="G20" s="23">
        <v>416</v>
      </c>
      <c r="H20" s="23">
        <v>450</v>
      </c>
      <c r="I20" s="27">
        <f t="shared" si="0"/>
        <v>593</v>
      </c>
      <c r="J20" s="28">
        <f t="shared" si="1"/>
        <v>246</v>
      </c>
      <c r="K20" s="27">
        <f t="shared" si="2"/>
        <v>1580</v>
      </c>
      <c r="L20" s="28">
        <f t="shared" si="3"/>
        <v>1233</v>
      </c>
      <c r="M20" s="29">
        <v>1826</v>
      </c>
    </row>
    <row r="21" spans="1:13" ht="15" customHeight="1" x14ac:dyDescent="0.15">
      <c r="A21" s="21" t="s">
        <v>117</v>
      </c>
      <c r="B21" s="23">
        <v>498</v>
      </c>
      <c r="C21" s="23">
        <v>316</v>
      </c>
      <c r="D21" s="23">
        <v>177</v>
      </c>
      <c r="E21" s="23">
        <v>560</v>
      </c>
      <c r="F21" s="23">
        <v>685</v>
      </c>
      <c r="G21" s="23">
        <v>473</v>
      </c>
      <c r="H21" s="23">
        <v>611</v>
      </c>
      <c r="I21" s="27">
        <f t="shared" si="0"/>
        <v>991</v>
      </c>
      <c r="J21" s="28">
        <f t="shared" si="1"/>
        <v>576</v>
      </c>
      <c r="K21" s="27">
        <f t="shared" si="2"/>
        <v>2329</v>
      </c>
      <c r="L21" s="28">
        <f t="shared" si="3"/>
        <v>1914</v>
      </c>
      <c r="M21" s="29">
        <v>2905</v>
      </c>
    </row>
    <row r="22" spans="1:13" ht="15" customHeight="1" x14ac:dyDescent="0.15">
      <c r="A22" s="21" t="s">
        <v>119</v>
      </c>
      <c r="B22" s="23">
        <v>1156</v>
      </c>
      <c r="C22" s="23">
        <v>666</v>
      </c>
      <c r="D22" s="23">
        <v>542</v>
      </c>
      <c r="E22" s="23">
        <v>1191</v>
      </c>
      <c r="F22" s="23">
        <v>1331</v>
      </c>
      <c r="G22" s="23">
        <v>1554</v>
      </c>
      <c r="H22" s="23">
        <v>1578</v>
      </c>
      <c r="I22" s="27">
        <f t="shared" si="0"/>
        <v>2364</v>
      </c>
      <c r="J22" s="28">
        <f t="shared" si="1"/>
        <v>1550</v>
      </c>
      <c r="K22" s="27">
        <f t="shared" si="2"/>
        <v>5654</v>
      </c>
      <c r="L22" s="28">
        <f t="shared" si="3"/>
        <v>4840</v>
      </c>
      <c r="M22" s="29">
        <v>7204</v>
      </c>
    </row>
    <row r="23" spans="1:13" ht="15" customHeight="1" x14ac:dyDescent="0.15">
      <c r="A23" s="21" t="s">
        <v>121</v>
      </c>
      <c r="B23" s="23">
        <v>773</v>
      </c>
      <c r="C23" s="23">
        <v>872</v>
      </c>
      <c r="D23" s="23">
        <v>315</v>
      </c>
      <c r="E23" s="23">
        <v>1302</v>
      </c>
      <c r="F23" s="23">
        <v>1539</v>
      </c>
      <c r="G23" s="23">
        <v>1649</v>
      </c>
      <c r="H23" s="23">
        <v>1463</v>
      </c>
      <c r="I23" s="27">
        <f t="shared" si="0"/>
        <v>1960</v>
      </c>
      <c r="J23" s="28">
        <f t="shared" si="1"/>
        <v>1147</v>
      </c>
      <c r="K23" s="27">
        <f t="shared" si="2"/>
        <v>5953</v>
      </c>
      <c r="L23" s="28">
        <f t="shared" si="3"/>
        <v>5140</v>
      </c>
      <c r="M23" s="29">
        <v>7100</v>
      </c>
    </row>
    <row r="24" spans="1:13" ht="15" customHeight="1" x14ac:dyDescent="0.15">
      <c r="A24" s="21" t="s">
        <v>123</v>
      </c>
      <c r="B24" s="23">
        <v>449</v>
      </c>
      <c r="C24" s="23">
        <v>420</v>
      </c>
      <c r="D24" s="23">
        <v>195</v>
      </c>
      <c r="E24" s="23">
        <v>484</v>
      </c>
      <c r="F24" s="23">
        <v>556</v>
      </c>
      <c r="G24" s="23">
        <v>1085</v>
      </c>
      <c r="H24" s="23">
        <v>746</v>
      </c>
      <c r="I24" s="27">
        <f t="shared" si="0"/>
        <v>1064</v>
      </c>
      <c r="J24" s="28">
        <f t="shared" si="1"/>
        <v>665</v>
      </c>
      <c r="K24" s="27">
        <f t="shared" si="2"/>
        <v>2871</v>
      </c>
      <c r="L24" s="28">
        <f t="shared" si="3"/>
        <v>2472</v>
      </c>
      <c r="M24" s="29">
        <v>3536</v>
      </c>
    </row>
    <row r="25" spans="1:13" ht="15" customHeight="1" x14ac:dyDescent="0.15">
      <c r="A25" s="21" t="s">
        <v>125</v>
      </c>
      <c r="B25" s="23">
        <v>1070</v>
      </c>
      <c r="C25" s="23">
        <v>538</v>
      </c>
      <c r="D25" s="23">
        <v>319</v>
      </c>
      <c r="E25" s="23">
        <v>960</v>
      </c>
      <c r="F25" s="23">
        <v>1565</v>
      </c>
      <c r="G25" s="23">
        <v>1312</v>
      </c>
      <c r="H25" s="23">
        <v>1329</v>
      </c>
      <c r="I25" s="27">
        <f t="shared" si="0"/>
        <v>1927</v>
      </c>
      <c r="J25" s="28">
        <f t="shared" si="1"/>
        <v>1171</v>
      </c>
      <c r="K25" s="27">
        <f t="shared" si="2"/>
        <v>5166</v>
      </c>
      <c r="L25" s="28">
        <f t="shared" si="3"/>
        <v>4410</v>
      </c>
      <c r="M25" s="29">
        <v>6337</v>
      </c>
    </row>
    <row r="26" spans="1:13" ht="15" customHeight="1" x14ac:dyDescent="0.15">
      <c r="A26" s="21" t="s">
        <v>127</v>
      </c>
      <c r="B26" s="23">
        <v>18</v>
      </c>
      <c r="C26" s="23">
        <v>32</v>
      </c>
      <c r="D26" s="23">
        <v>13</v>
      </c>
      <c r="E26" s="23">
        <v>59</v>
      </c>
      <c r="F26" s="23">
        <v>64</v>
      </c>
      <c r="G26" s="23">
        <v>28</v>
      </c>
      <c r="H26" s="23">
        <v>41</v>
      </c>
      <c r="I26" s="27">
        <f t="shared" si="0"/>
        <v>63</v>
      </c>
      <c r="J26" s="28">
        <f t="shared" si="1"/>
        <v>111</v>
      </c>
      <c r="K26" s="27">
        <f t="shared" si="2"/>
        <v>192</v>
      </c>
      <c r="L26" s="28">
        <f t="shared" si="3"/>
        <v>240</v>
      </c>
      <c r="M26" s="29">
        <v>303</v>
      </c>
    </row>
    <row r="27" spans="1:13" ht="15" customHeight="1" x14ac:dyDescent="0.15">
      <c r="A27" s="21" t="s">
        <v>129</v>
      </c>
      <c r="B27" s="23">
        <v>1054</v>
      </c>
      <c r="C27" s="23">
        <v>628</v>
      </c>
      <c r="D27" s="23">
        <v>370</v>
      </c>
      <c r="E27" s="23">
        <v>1320</v>
      </c>
      <c r="F27" s="23">
        <v>1453</v>
      </c>
      <c r="G27" s="23">
        <v>1570</v>
      </c>
      <c r="H27" s="23">
        <v>1632</v>
      </c>
      <c r="I27" s="27">
        <f t="shared" si="0"/>
        <v>2052</v>
      </c>
      <c r="J27" s="28">
        <f t="shared" si="1"/>
        <v>1214</v>
      </c>
      <c r="K27" s="27">
        <f t="shared" si="2"/>
        <v>5975</v>
      </c>
      <c r="L27" s="28">
        <f t="shared" si="3"/>
        <v>5137</v>
      </c>
      <c r="M27" s="29">
        <v>7189</v>
      </c>
    </row>
    <row r="28" spans="1:13" ht="15" customHeight="1" x14ac:dyDescent="0.15">
      <c r="A28" s="21" t="s">
        <v>131</v>
      </c>
      <c r="B28" s="23">
        <v>812</v>
      </c>
      <c r="C28" s="23">
        <v>653</v>
      </c>
      <c r="D28" s="23">
        <v>281</v>
      </c>
      <c r="E28" s="23">
        <v>1162</v>
      </c>
      <c r="F28" s="23">
        <v>850</v>
      </c>
      <c r="G28" s="23">
        <v>1275</v>
      </c>
      <c r="H28" s="23">
        <v>1208</v>
      </c>
      <c r="I28" s="27">
        <f t="shared" si="0"/>
        <v>1746</v>
      </c>
      <c r="J28" s="28">
        <f t="shared" si="1"/>
        <v>936</v>
      </c>
      <c r="K28" s="27">
        <f t="shared" si="2"/>
        <v>4495</v>
      </c>
      <c r="L28" s="28">
        <f t="shared" si="3"/>
        <v>3685</v>
      </c>
      <c r="M28" s="29">
        <v>5431</v>
      </c>
    </row>
    <row r="29" spans="1:13" ht="15" customHeight="1" x14ac:dyDescent="0.15">
      <c r="A29" s="21" t="s">
        <v>133</v>
      </c>
      <c r="B29" s="23">
        <v>247</v>
      </c>
      <c r="C29" s="23">
        <v>327</v>
      </c>
      <c r="D29" s="23">
        <v>181</v>
      </c>
      <c r="E29" s="23">
        <v>128</v>
      </c>
      <c r="F29" s="23">
        <v>548</v>
      </c>
      <c r="G29" s="23">
        <v>528</v>
      </c>
      <c r="H29" s="23">
        <v>482</v>
      </c>
      <c r="I29" s="27">
        <f t="shared" si="0"/>
        <v>755</v>
      </c>
      <c r="J29" s="28">
        <f t="shared" si="1"/>
        <v>482</v>
      </c>
      <c r="K29" s="27">
        <f t="shared" si="2"/>
        <v>1686</v>
      </c>
      <c r="L29" s="28">
        <f t="shared" si="3"/>
        <v>1413</v>
      </c>
      <c r="M29" s="29">
        <v>2168</v>
      </c>
    </row>
    <row r="30" spans="1:13" ht="15" customHeight="1" x14ac:dyDescent="0.15">
      <c r="A30" s="21" t="s">
        <v>135</v>
      </c>
      <c r="B30" s="23">
        <v>306</v>
      </c>
      <c r="C30" s="23">
        <v>504</v>
      </c>
      <c r="D30" s="23">
        <v>57</v>
      </c>
      <c r="E30" s="23">
        <v>384</v>
      </c>
      <c r="F30" s="23">
        <v>631</v>
      </c>
      <c r="G30" s="23">
        <v>827</v>
      </c>
      <c r="H30" s="23">
        <v>601</v>
      </c>
      <c r="I30" s="27">
        <f t="shared" si="0"/>
        <v>867</v>
      </c>
      <c r="J30" s="28">
        <f t="shared" si="1"/>
        <v>479</v>
      </c>
      <c r="K30" s="27">
        <f t="shared" si="2"/>
        <v>2443</v>
      </c>
      <c r="L30" s="28">
        <f t="shared" si="3"/>
        <v>2055</v>
      </c>
      <c r="M30" s="29">
        <v>2922</v>
      </c>
    </row>
    <row r="31" spans="1:13" ht="15" customHeight="1" x14ac:dyDescent="0.15">
      <c r="A31" s="21" t="s">
        <v>137</v>
      </c>
      <c r="B31" s="23">
        <v>1109</v>
      </c>
      <c r="C31" s="23">
        <v>617</v>
      </c>
      <c r="D31" s="23">
        <v>409</v>
      </c>
      <c r="E31" s="23">
        <v>1365</v>
      </c>
      <c r="F31" s="23">
        <v>1751</v>
      </c>
      <c r="G31" s="23">
        <v>1351</v>
      </c>
      <c r="H31" s="23">
        <v>1701</v>
      </c>
      <c r="I31" s="27">
        <f t="shared" si="0"/>
        <v>2135</v>
      </c>
      <c r="J31" s="28">
        <f t="shared" si="1"/>
        <v>1208</v>
      </c>
      <c r="K31" s="27">
        <f t="shared" si="2"/>
        <v>6168</v>
      </c>
      <c r="L31" s="28">
        <f t="shared" si="3"/>
        <v>5241</v>
      </c>
      <c r="M31" s="29">
        <v>7376</v>
      </c>
    </row>
    <row r="32" spans="1:13" ht="15" customHeight="1" x14ac:dyDescent="0.15">
      <c r="A32" s="21" t="s">
        <v>139</v>
      </c>
      <c r="B32" s="23">
        <v>560</v>
      </c>
      <c r="C32" s="23">
        <v>295</v>
      </c>
      <c r="D32" s="23">
        <v>211</v>
      </c>
      <c r="E32" s="23">
        <v>486</v>
      </c>
      <c r="F32" s="23">
        <v>695</v>
      </c>
      <c r="G32" s="23">
        <v>867</v>
      </c>
      <c r="H32" s="23">
        <v>752</v>
      </c>
      <c r="I32" s="27">
        <f t="shared" si="0"/>
        <v>1066</v>
      </c>
      <c r="J32" s="28">
        <f t="shared" si="1"/>
        <v>606</v>
      </c>
      <c r="K32" s="27">
        <f t="shared" si="2"/>
        <v>2800</v>
      </c>
      <c r="L32" s="28">
        <f t="shared" si="3"/>
        <v>2340</v>
      </c>
      <c r="M32" s="29">
        <v>3406</v>
      </c>
    </row>
    <row r="33" spans="1:13" ht="15" customHeight="1" x14ac:dyDescent="0.15">
      <c r="A33" s="21" t="s">
        <v>141</v>
      </c>
      <c r="B33" s="23">
        <v>1862</v>
      </c>
      <c r="C33" s="23">
        <v>1454</v>
      </c>
      <c r="D33" s="23">
        <v>741</v>
      </c>
      <c r="E33" s="23">
        <v>2572</v>
      </c>
      <c r="F33" s="23">
        <v>2507</v>
      </c>
      <c r="G33" s="23">
        <v>2488</v>
      </c>
      <c r="H33" s="23">
        <v>2949</v>
      </c>
      <c r="I33" s="27">
        <f t="shared" si="0"/>
        <v>4057</v>
      </c>
      <c r="J33" s="28">
        <f t="shared" si="1"/>
        <v>2322</v>
      </c>
      <c r="K33" s="27">
        <f t="shared" si="2"/>
        <v>10516</v>
      </c>
      <c r="L33" s="28">
        <f t="shared" si="3"/>
        <v>8781</v>
      </c>
      <c r="M33" s="29">
        <v>12838</v>
      </c>
    </row>
    <row r="34" spans="1:13" ht="15" customHeight="1" x14ac:dyDescent="0.15">
      <c r="A34" s="21" t="s">
        <v>143</v>
      </c>
      <c r="B34" s="23">
        <v>1115</v>
      </c>
      <c r="C34" s="23">
        <v>750</v>
      </c>
      <c r="D34" s="23">
        <v>586</v>
      </c>
      <c r="E34" s="23">
        <v>1214</v>
      </c>
      <c r="F34" s="23">
        <v>1956</v>
      </c>
      <c r="G34" s="23">
        <v>2057</v>
      </c>
      <c r="H34" s="23">
        <v>1972</v>
      </c>
      <c r="I34" s="27">
        <f t="shared" si="0"/>
        <v>2451</v>
      </c>
      <c r="J34" s="28">
        <f t="shared" si="1"/>
        <v>1612</v>
      </c>
      <c r="K34" s="27">
        <f t="shared" si="2"/>
        <v>7199</v>
      </c>
      <c r="L34" s="28">
        <f t="shared" si="3"/>
        <v>6360</v>
      </c>
      <c r="M34" s="29">
        <v>8811</v>
      </c>
    </row>
    <row r="35" spans="1:13" ht="15" customHeight="1" x14ac:dyDescent="0.15">
      <c r="A35" s="21" t="s">
        <v>145</v>
      </c>
      <c r="B35" s="23">
        <v>630</v>
      </c>
      <c r="C35" s="23">
        <v>884</v>
      </c>
      <c r="D35" s="23">
        <v>467</v>
      </c>
      <c r="E35" s="23">
        <v>1110</v>
      </c>
      <c r="F35" s="23">
        <v>1357</v>
      </c>
      <c r="G35" s="23">
        <v>1575</v>
      </c>
      <c r="H35" s="23">
        <v>1514</v>
      </c>
      <c r="I35" s="27">
        <f t="shared" si="0"/>
        <v>1981</v>
      </c>
      <c r="J35" s="28">
        <f t="shared" si="1"/>
        <v>1158</v>
      </c>
      <c r="K35" s="27">
        <f t="shared" si="2"/>
        <v>5556</v>
      </c>
      <c r="L35" s="28">
        <f t="shared" si="3"/>
        <v>4733</v>
      </c>
      <c r="M35" s="29">
        <v>6714</v>
      </c>
    </row>
    <row r="36" spans="1:13" ht="15" customHeight="1" x14ac:dyDescent="0.15">
      <c r="A36" s="21" t="s">
        <v>147</v>
      </c>
      <c r="B36" s="23">
        <v>289</v>
      </c>
      <c r="C36" s="23">
        <v>245</v>
      </c>
      <c r="D36" s="23">
        <v>133</v>
      </c>
      <c r="E36" s="23">
        <v>408</v>
      </c>
      <c r="F36" s="23">
        <v>458</v>
      </c>
      <c r="G36" s="23">
        <v>583</v>
      </c>
      <c r="H36" s="23">
        <v>608</v>
      </c>
      <c r="I36" s="27">
        <f t="shared" si="0"/>
        <v>667</v>
      </c>
      <c r="J36" s="28">
        <f t="shared" si="1"/>
        <v>325</v>
      </c>
      <c r="K36" s="27">
        <f t="shared" si="2"/>
        <v>2057</v>
      </c>
      <c r="L36" s="28">
        <f t="shared" si="3"/>
        <v>1715</v>
      </c>
      <c r="M36" s="29">
        <v>2382</v>
      </c>
    </row>
    <row r="37" spans="1:13" ht="15" customHeight="1" x14ac:dyDescent="0.15">
      <c r="A37" s="21" t="s">
        <v>149</v>
      </c>
      <c r="B37" s="23">
        <v>1385</v>
      </c>
      <c r="C37" s="23">
        <v>888</v>
      </c>
      <c r="D37" s="23">
        <v>528</v>
      </c>
      <c r="E37" s="23">
        <v>1572</v>
      </c>
      <c r="F37" s="23">
        <v>1957</v>
      </c>
      <c r="G37" s="23">
        <v>1631</v>
      </c>
      <c r="H37" s="23">
        <v>2007</v>
      </c>
      <c r="I37" s="27">
        <f t="shared" si="0"/>
        <v>2801</v>
      </c>
      <c r="J37" s="28">
        <f t="shared" si="1"/>
        <v>1656</v>
      </c>
      <c r="K37" s="27">
        <f t="shared" si="2"/>
        <v>7167</v>
      </c>
      <c r="L37" s="28">
        <f t="shared" si="3"/>
        <v>6022</v>
      </c>
      <c r="M37" s="29">
        <v>8823</v>
      </c>
    </row>
    <row r="38" spans="1:13" ht="15" customHeight="1" x14ac:dyDescent="0.15">
      <c r="A38" s="21" t="s">
        <v>151</v>
      </c>
      <c r="B38" s="23">
        <v>869</v>
      </c>
      <c r="C38" s="23">
        <v>739</v>
      </c>
      <c r="D38" s="23">
        <v>291</v>
      </c>
      <c r="E38" s="23">
        <v>1410</v>
      </c>
      <c r="F38" s="23">
        <v>1466</v>
      </c>
      <c r="G38" s="23">
        <v>1468</v>
      </c>
      <c r="H38" s="23">
        <v>1610</v>
      </c>
      <c r="I38" s="27">
        <f t="shared" si="0"/>
        <v>1899</v>
      </c>
      <c r="J38" s="28">
        <f t="shared" si="1"/>
        <v>998</v>
      </c>
      <c r="K38" s="27">
        <f t="shared" si="2"/>
        <v>5954</v>
      </c>
      <c r="L38" s="28">
        <f t="shared" si="3"/>
        <v>5053</v>
      </c>
      <c r="M38" s="29">
        <v>6952</v>
      </c>
    </row>
    <row r="39" spans="1:13" ht="15" customHeight="1" x14ac:dyDescent="0.15">
      <c r="A39" s="21" t="s">
        <v>153</v>
      </c>
      <c r="B39" s="23">
        <v>320</v>
      </c>
      <c r="C39" s="23">
        <v>424</v>
      </c>
      <c r="D39" s="23">
        <v>28</v>
      </c>
      <c r="E39" s="23">
        <v>657</v>
      </c>
      <c r="F39" s="23">
        <v>520</v>
      </c>
      <c r="G39" s="23">
        <v>669</v>
      </c>
      <c r="H39" s="23">
        <v>612</v>
      </c>
      <c r="I39" s="27">
        <f t="shared" si="0"/>
        <v>772</v>
      </c>
      <c r="J39" s="28">
        <f t="shared" si="1"/>
        <v>426</v>
      </c>
      <c r="K39" s="27">
        <f t="shared" si="2"/>
        <v>2458</v>
      </c>
      <c r="L39" s="28">
        <f t="shared" si="3"/>
        <v>2112</v>
      </c>
      <c r="M39" s="29">
        <v>2884</v>
      </c>
    </row>
    <row r="40" spans="1:13" ht="15" customHeight="1" x14ac:dyDescent="0.15">
      <c r="A40" s="21" t="s">
        <v>155</v>
      </c>
      <c r="B40" s="23">
        <v>1270</v>
      </c>
      <c r="C40" s="23">
        <v>1064</v>
      </c>
      <c r="D40" s="23">
        <v>532</v>
      </c>
      <c r="E40" s="23">
        <v>1749</v>
      </c>
      <c r="F40" s="23">
        <v>1839</v>
      </c>
      <c r="G40" s="23">
        <v>1683</v>
      </c>
      <c r="H40" s="23">
        <v>1786</v>
      </c>
      <c r="I40" s="27">
        <f t="shared" si="0"/>
        <v>2866</v>
      </c>
      <c r="J40" s="28">
        <f t="shared" si="1"/>
        <v>1929</v>
      </c>
      <c r="K40" s="27">
        <f t="shared" si="2"/>
        <v>7057</v>
      </c>
      <c r="L40" s="28">
        <f t="shared" si="3"/>
        <v>6120</v>
      </c>
      <c r="M40" s="29">
        <v>8986</v>
      </c>
    </row>
    <row r="41" spans="1:13" ht="15" customHeight="1" x14ac:dyDescent="0.15">
      <c r="A41" s="21" t="s">
        <v>157</v>
      </c>
      <c r="B41" s="23">
        <v>1040</v>
      </c>
      <c r="C41" s="23">
        <v>772</v>
      </c>
      <c r="D41" s="23">
        <v>438</v>
      </c>
      <c r="E41" s="23">
        <v>1524</v>
      </c>
      <c r="F41" s="23">
        <v>1343</v>
      </c>
      <c r="G41" s="23">
        <v>1585</v>
      </c>
      <c r="H41" s="23">
        <v>1606</v>
      </c>
      <c r="I41" s="27">
        <f t="shared" si="0"/>
        <v>2250</v>
      </c>
      <c r="J41" s="28">
        <f t="shared" si="1"/>
        <v>1512</v>
      </c>
      <c r="K41" s="27">
        <f t="shared" si="2"/>
        <v>6058</v>
      </c>
      <c r="L41" s="28">
        <f t="shared" si="3"/>
        <v>5320</v>
      </c>
      <c r="M41" s="29">
        <v>7570</v>
      </c>
    </row>
    <row r="42" spans="1:13" ht="15" customHeight="1" x14ac:dyDescent="0.15">
      <c r="A42" s="21" t="s">
        <v>159</v>
      </c>
      <c r="B42" s="23">
        <v>533</v>
      </c>
      <c r="C42" s="23">
        <v>355</v>
      </c>
      <c r="D42" s="23">
        <v>186</v>
      </c>
      <c r="E42" s="23">
        <v>819</v>
      </c>
      <c r="F42" s="23">
        <v>729</v>
      </c>
      <c r="G42" s="23">
        <v>675</v>
      </c>
      <c r="H42" s="23">
        <v>844</v>
      </c>
      <c r="I42" s="27">
        <f t="shared" si="0"/>
        <v>1074</v>
      </c>
      <c r="J42" s="28">
        <f t="shared" si="1"/>
        <v>601</v>
      </c>
      <c r="K42" s="27">
        <f t="shared" si="2"/>
        <v>3067</v>
      </c>
      <c r="L42" s="28">
        <f t="shared" si="3"/>
        <v>2594</v>
      </c>
      <c r="M42" s="29">
        <v>3668</v>
      </c>
    </row>
    <row r="43" spans="1:13" ht="15" customHeight="1" x14ac:dyDescent="0.15">
      <c r="A43" s="21" t="s">
        <v>161</v>
      </c>
      <c r="B43" s="23">
        <v>684</v>
      </c>
      <c r="C43" s="23">
        <v>469</v>
      </c>
      <c r="D43" s="23">
        <v>195</v>
      </c>
      <c r="E43" s="23">
        <v>713</v>
      </c>
      <c r="F43" s="23">
        <v>781</v>
      </c>
      <c r="G43" s="23">
        <v>1107</v>
      </c>
      <c r="H43" s="23">
        <v>975</v>
      </c>
      <c r="I43" s="27">
        <f t="shared" si="0"/>
        <v>1348</v>
      </c>
      <c r="J43" s="28">
        <f t="shared" si="1"/>
        <v>713</v>
      </c>
      <c r="K43" s="27">
        <f t="shared" si="2"/>
        <v>3576</v>
      </c>
      <c r="L43" s="28">
        <f t="shared" si="3"/>
        <v>2941</v>
      </c>
      <c r="M43" s="29">
        <v>4289</v>
      </c>
    </row>
    <row r="44" spans="1:13" ht="15" customHeight="1" x14ac:dyDescent="0.15">
      <c r="A44" s="21" t="s">
        <v>163</v>
      </c>
      <c r="B44" s="23">
        <v>185</v>
      </c>
      <c r="C44" s="23">
        <v>51</v>
      </c>
      <c r="D44" s="23">
        <v>73</v>
      </c>
      <c r="E44" s="23">
        <v>354</v>
      </c>
      <c r="F44" s="23">
        <v>332</v>
      </c>
      <c r="G44" s="23">
        <v>434</v>
      </c>
      <c r="H44" s="23">
        <v>297</v>
      </c>
      <c r="I44" s="27">
        <f t="shared" si="0"/>
        <v>309</v>
      </c>
      <c r="J44" s="28">
        <f t="shared" si="1"/>
        <v>109</v>
      </c>
      <c r="K44" s="27">
        <f t="shared" si="2"/>
        <v>1417</v>
      </c>
      <c r="L44" s="28">
        <f t="shared" si="3"/>
        <v>1217</v>
      </c>
      <c r="M44" s="29">
        <v>1526</v>
      </c>
    </row>
    <row r="45" spans="1:13" ht="15" customHeight="1" x14ac:dyDescent="0.15">
      <c r="A45" s="21" t="s">
        <v>165</v>
      </c>
      <c r="B45" s="23">
        <v>808</v>
      </c>
      <c r="C45" s="23">
        <v>762</v>
      </c>
      <c r="D45" s="23">
        <v>272</v>
      </c>
      <c r="E45" s="23">
        <v>1292</v>
      </c>
      <c r="F45" s="23">
        <v>1607</v>
      </c>
      <c r="G45" s="23">
        <v>1396</v>
      </c>
      <c r="H45" s="23">
        <v>1504</v>
      </c>
      <c r="I45" s="27">
        <f t="shared" si="0"/>
        <v>1842</v>
      </c>
      <c r="J45" s="28">
        <f t="shared" si="1"/>
        <v>1087</v>
      </c>
      <c r="K45" s="27">
        <f t="shared" si="2"/>
        <v>5799</v>
      </c>
      <c r="L45" s="28">
        <f t="shared" si="3"/>
        <v>5044</v>
      </c>
      <c r="M45" s="29">
        <v>6886</v>
      </c>
    </row>
    <row r="46" spans="1:13" ht="15" customHeight="1" x14ac:dyDescent="0.15">
      <c r="A46" s="21" t="s">
        <v>167</v>
      </c>
      <c r="B46" s="23">
        <v>544</v>
      </c>
      <c r="C46" s="23">
        <v>567</v>
      </c>
      <c r="D46" s="23">
        <v>289</v>
      </c>
      <c r="E46" s="23">
        <v>1042</v>
      </c>
      <c r="F46" s="23">
        <v>1058</v>
      </c>
      <c r="G46" s="23">
        <v>878</v>
      </c>
      <c r="H46" s="23">
        <v>1017</v>
      </c>
      <c r="I46" s="27">
        <f t="shared" si="0"/>
        <v>1400</v>
      </c>
      <c r="J46" s="28">
        <f t="shared" si="1"/>
        <v>745</v>
      </c>
      <c r="K46" s="27">
        <f t="shared" si="2"/>
        <v>3995</v>
      </c>
      <c r="L46" s="28">
        <f t="shared" si="3"/>
        <v>3340</v>
      </c>
      <c r="M46" s="29">
        <v>4740</v>
      </c>
    </row>
    <row r="47" spans="1:13" ht="15" customHeight="1" x14ac:dyDescent="0.15">
      <c r="A47" s="21" t="s">
        <v>169</v>
      </c>
      <c r="B47" s="23">
        <v>384</v>
      </c>
      <c r="C47" s="23">
        <v>362</v>
      </c>
      <c r="D47" s="23">
        <v>215</v>
      </c>
      <c r="E47" s="23">
        <v>632</v>
      </c>
      <c r="F47" s="23">
        <v>528</v>
      </c>
      <c r="G47" s="23">
        <v>699</v>
      </c>
      <c r="H47" s="23">
        <v>748</v>
      </c>
      <c r="I47" s="27">
        <f t="shared" si="0"/>
        <v>961</v>
      </c>
      <c r="J47" s="28">
        <f t="shared" si="1"/>
        <v>541</v>
      </c>
      <c r="K47" s="27">
        <f t="shared" si="2"/>
        <v>2607</v>
      </c>
      <c r="L47" s="28">
        <f t="shared" si="3"/>
        <v>2187</v>
      </c>
      <c r="M47" s="29">
        <v>3148</v>
      </c>
    </row>
    <row r="48" spans="1:13" ht="15" customHeight="1" x14ac:dyDescent="0.15">
      <c r="A48" s="21" t="s">
        <v>171</v>
      </c>
      <c r="B48" s="23">
        <v>1100</v>
      </c>
      <c r="C48" s="23">
        <v>688</v>
      </c>
      <c r="D48" s="23">
        <v>468</v>
      </c>
      <c r="E48" s="23">
        <v>1165</v>
      </c>
      <c r="F48" s="23">
        <v>1289</v>
      </c>
      <c r="G48" s="23">
        <v>1544</v>
      </c>
      <c r="H48" s="23">
        <v>1546</v>
      </c>
      <c r="I48" s="27">
        <f t="shared" si="0"/>
        <v>2256</v>
      </c>
      <c r="J48" s="28">
        <f t="shared" si="1"/>
        <v>1298</v>
      </c>
      <c r="K48" s="27">
        <f t="shared" si="2"/>
        <v>5544</v>
      </c>
      <c r="L48" s="28">
        <f t="shared" si="3"/>
        <v>4586</v>
      </c>
      <c r="M48" s="29">
        <v>6842</v>
      </c>
    </row>
    <row r="49" spans="1:13" ht="15" customHeight="1" x14ac:dyDescent="0.15">
      <c r="A49" s="21" t="s">
        <v>173</v>
      </c>
      <c r="B49" s="23">
        <v>130</v>
      </c>
      <c r="C49" s="23">
        <v>145</v>
      </c>
      <c r="D49" s="23">
        <v>97</v>
      </c>
      <c r="E49" s="23">
        <v>170</v>
      </c>
      <c r="F49" s="23">
        <v>187</v>
      </c>
      <c r="G49" s="23">
        <v>213</v>
      </c>
      <c r="H49" s="23">
        <v>215</v>
      </c>
      <c r="I49" s="27">
        <f t="shared" si="0"/>
        <v>372</v>
      </c>
      <c r="J49" s="28">
        <f t="shared" si="1"/>
        <v>177</v>
      </c>
      <c r="K49" s="27">
        <f t="shared" si="2"/>
        <v>785</v>
      </c>
      <c r="L49" s="28">
        <f t="shared" si="3"/>
        <v>590</v>
      </c>
      <c r="M49" s="29">
        <v>962</v>
      </c>
    </row>
    <row r="50" spans="1:13" ht="15" customHeight="1" x14ac:dyDescent="0.15">
      <c r="A50" s="21" t="s">
        <v>175</v>
      </c>
      <c r="B50" s="23">
        <v>288</v>
      </c>
      <c r="C50" s="23">
        <v>173</v>
      </c>
      <c r="D50" s="23">
        <v>80</v>
      </c>
      <c r="E50" s="23">
        <v>305</v>
      </c>
      <c r="F50" s="23">
        <v>496</v>
      </c>
      <c r="G50" s="23">
        <v>348</v>
      </c>
      <c r="H50" s="23">
        <v>374</v>
      </c>
      <c r="I50" s="27">
        <f t="shared" si="0"/>
        <v>541</v>
      </c>
      <c r="J50" s="28">
        <f t="shared" si="1"/>
        <v>295</v>
      </c>
      <c r="K50" s="27">
        <f t="shared" si="2"/>
        <v>1523</v>
      </c>
      <c r="L50" s="28">
        <f t="shared" si="3"/>
        <v>1277</v>
      </c>
      <c r="M50" s="29">
        <v>1818</v>
      </c>
    </row>
    <row r="51" spans="1:13" ht="15" customHeight="1" x14ac:dyDescent="0.15">
      <c r="A51" s="21" t="s">
        <v>177</v>
      </c>
      <c r="B51" s="23">
        <v>1530</v>
      </c>
      <c r="C51" s="23">
        <v>1385</v>
      </c>
      <c r="D51" s="23">
        <v>781</v>
      </c>
      <c r="E51" s="23">
        <v>2341</v>
      </c>
      <c r="F51" s="23">
        <v>2052</v>
      </c>
      <c r="G51" s="23">
        <v>2360</v>
      </c>
      <c r="H51" s="23">
        <v>2569</v>
      </c>
      <c r="I51" s="27">
        <f t="shared" si="0"/>
        <v>3696</v>
      </c>
      <c r="J51" s="28">
        <f t="shared" si="1"/>
        <v>2559</v>
      </c>
      <c r="K51" s="27">
        <f t="shared" si="2"/>
        <v>9322</v>
      </c>
      <c r="L51" s="28">
        <f t="shared" si="3"/>
        <v>8185</v>
      </c>
      <c r="M51" s="29">
        <v>11881</v>
      </c>
    </row>
    <row r="52" spans="1:13" ht="15" customHeight="1" x14ac:dyDescent="0.15">
      <c r="A52" s="21" t="s">
        <v>179</v>
      </c>
      <c r="B52" s="23">
        <v>869</v>
      </c>
      <c r="C52" s="23">
        <v>758</v>
      </c>
      <c r="D52" s="23">
        <v>334</v>
      </c>
      <c r="E52" s="23">
        <v>1197</v>
      </c>
      <c r="F52" s="23">
        <v>1460</v>
      </c>
      <c r="G52" s="23">
        <v>1340</v>
      </c>
      <c r="H52" s="23">
        <v>1530</v>
      </c>
      <c r="I52" s="27">
        <f t="shared" si="0"/>
        <v>1961</v>
      </c>
      <c r="J52" s="28">
        <f t="shared" si="1"/>
        <v>1040</v>
      </c>
      <c r="K52" s="27">
        <f t="shared" si="2"/>
        <v>5527</v>
      </c>
      <c r="L52" s="28">
        <f t="shared" si="3"/>
        <v>4606</v>
      </c>
      <c r="M52" s="29">
        <v>6567</v>
      </c>
    </row>
    <row r="53" spans="1:13" ht="15" customHeight="1" x14ac:dyDescent="0.15">
      <c r="A53" s="21" t="s">
        <v>181</v>
      </c>
      <c r="B53" s="23">
        <v>872</v>
      </c>
      <c r="C53" s="23">
        <v>542</v>
      </c>
      <c r="D53" s="23">
        <v>176</v>
      </c>
      <c r="E53" s="23">
        <v>867</v>
      </c>
      <c r="F53" s="23">
        <v>1251</v>
      </c>
      <c r="G53" s="23">
        <v>1545</v>
      </c>
      <c r="H53" s="23">
        <v>1308</v>
      </c>
      <c r="I53" s="27">
        <f t="shared" si="0"/>
        <v>1590</v>
      </c>
      <c r="J53" s="28">
        <f t="shared" si="1"/>
        <v>865</v>
      </c>
      <c r="K53" s="27">
        <f t="shared" si="2"/>
        <v>4971</v>
      </c>
      <c r="L53" s="28">
        <f t="shared" si="3"/>
        <v>4246</v>
      </c>
      <c r="M53" s="29">
        <v>5836</v>
      </c>
    </row>
    <row r="54" spans="1:13" ht="15" customHeight="1" x14ac:dyDescent="0.15">
      <c r="A54" s="21" t="s">
        <v>183</v>
      </c>
      <c r="B54" s="23">
        <v>461</v>
      </c>
      <c r="C54" s="23">
        <v>697</v>
      </c>
      <c r="D54" s="23">
        <v>482</v>
      </c>
      <c r="E54" s="23">
        <v>949</v>
      </c>
      <c r="F54" s="23">
        <v>1185</v>
      </c>
      <c r="G54" s="23">
        <v>939</v>
      </c>
      <c r="H54" s="23">
        <v>1102</v>
      </c>
      <c r="I54" s="27">
        <f t="shared" si="0"/>
        <v>1640</v>
      </c>
      <c r="J54" s="28">
        <f t="shared" si="1"/>
        <v>1167</v>
      </c>
      <c r="K54" s="27">
        <f t="shared" si="2"/>
        <v>4175</v>
      </c>
      <c r="L54" s="28">
        <f t="shared" si="3"/>
        <v>3702</v>
      </c>
      <c r="M54" s="29">
        <v>5342</v>
      </c>
    </row>
    <row r="55" spans="1:13" ht="15" customHeight="1" x14ac:dyDescent="0.15">
      <c r="A55" s="21" t="s">
        <v>185</v>
      </c>
      <c r="B55" s="23">
        <v>932</v>
      </c>
      <c r="C55" s="23">
        <v>450</v>
      </c>
      <c r="D55" s="23">
        <v>412</v>
      </c>
      <c r="E55" s="23">
        <v>790</v>
      </c>
      <c r="F55" s="23">
        <v>736</v>
      </c>
      <c r="G55" s="23">
        <v>1280</v>
      </c>
      <c r="H55" s="23">
        <v>1082</v>
      </c>
      <c r="I55" s="27">
        <f t="shared" si="0"/>
        <v>1794</v>
      </c>
      <c r="J55" s="28">
        <f t="shared" si="1"/>
        <v>1225</v>
      </c>
      <c r="K55" s="27">
        <f t="shared" si="2"/>
        <v>3888</v>
      </c>
      <c r="L55" s="28">
        <f t="shared" si="3"/>
        <v>3319</v>
      </c>
      <c r="M55" s="29">
        <v>5113</v>
      </c>
    </row>
    <row r="56" spans="1:13" ht="15" customHeight="1" x14ac:dyDescent="0.15">
      <c r="A56" s="21" t="s">
        <v>187</v>
      </c>
      <c r="B56" s="23">
        <v>670</v>
      </c>
      <c r="C56" s="23">
        <v>408</v>
      </c>
      <c r="D56" s="23">
        <v>124</v>
      </c>
      <c r="E56" s="23">
        <v>587</v>
      </c>
      <c r="F56" s="23">
        <v>969</v>
      </c>
      <c r="G56" s="23">
        <v>824</v>
      </c>
      <c r="H56" s="23">
        <v>873</v>
      </c>
      <c r="I56" s="27">
        <f t="shared" si="0"/>
        <v>1202</v>
      </c>
      <c r="J56" s="28">
        <f t="shared" si="1"/>
        <v>716</v>
      </c>
      <c r="K56" s="27">
        <f t="shared" si="2"/>
        <v>3253</v>
      </c>
      <c r="L56" s="28">
        <f t="shared" si="3"/>
        <v>2767</v>
      </c>
      <c r="M56" s="29">
        <v>3969</v>
      </c>
    </row>
    <row r="57" spans="1:13" ht="15" customHeight="1" x14ac:dyDescent="0.15">
      <c r="A57" s="21" t="s">
        <v>189</v>
      </c>
      <c r="B57" s="23">
        <v>336</v>
      </c>
      <c r="C57" s="23">
        <v>339</v>
      </c>
      <c r="D57" s="23">
        <v>247</v>
      </c>
      <c r="E57" s="23">
        <v>436</v>
      </c>
      <c r="F57" s="23">
        <v>432</v>
      </c>
      <c r="G57" s="23">
        <v>760</v>
      </c>
      <c r="H57" s="23">
        <v>613</v>
      </c>
      <c r="I57" s="27">
        <f t="shared" si="0"/>
        <v>922</v>
      </c>
      <c r="J57" s="28">
        <f t="shared" si="1"/>
        <v>521</v>
      </c>
      <c r="K57" s="27">
        <f t="shared" si="2"/>
        <v>2241</v>
      </c>
      <c r="L57" s="28">
        <f t="shared" si="3"/>
        <v>1840</v>
      </c>
      <c r="M57" s="29">
        <v>2762</v>
      </c>
    </row>
    <row r="58" spans="1:13" ht="13" x14ac:dyDescent="0.15">
      <c r="A58" s="21" t="s">
        <v>191</v>
      </c>
      <c r="B58" s="23">
        <v>617</v>
      </c>
      <c r="C58" s="23">
        <v>500</v>
      </c>
      <c r="D58" s="23">
        <v>179</v>
      </c>
      <c r="E58" s="23">
        <v>958</v>
      </c>
      <c r="F58" s="23">
        <v>613</v>
      </c>
      <c r="G58" s="23">
        <v>929</v>
      </c>
      <c r="H58" s="23">
        <v>875</v>
      </c>
      <c r="I58" s="27">
        <f t="shared" si="0"/>
        <v>1296</v>
      </c>
      <c r="J58" s="28">
        <f t="shared" si="1"/>
        <v>717</v>
      </c>
      <c r="K58" s="27">
        <f t="shared" si="2"/>
        <v>3375</v>
      </c>
      <c r="L58" s="28">
        <f t="shared" si="3"/>
        <v>2796</v>
      </c>
      <c r="M58" s="29">
        <v>4092</v>
      </c>
    </row>
    <row r="59" spans="1:13" ht="13" x14ac:dyDescent="0.15">
      <c r="A59" s="21" t="s">
        <v>193</v>
      </c>
      <c r="B59" s="23">
        <v>3874</v>
      </c>
      <c r="C59" s="23">
        <v>2825</v>
      </c>
      <c r="D59" s="23">
        <v>1803</v>
      </c>
      <c r="E59" s="23">
        <v>4282</v>
      </c>
      <c r="F59" s="23">
        <v>5006</v>
      </c>
      <c r="G59" s="23">
        <v>4897</v>
      </c>
      <c r="H59" s="23">
        <v>5327</v>
      </c>
      <c r="I59" s="27">
        <f t="shared" si="0"/>
        <v>8502</v>
      </c>
      <c r="J59" s="28">
        <f t="shared" si="1"/>
        <v>5009</v>
      </c>
      <c r="K59" s="27">
        <f t="shared" si="2"/>
        <v>19512</v>
      </c>
      <c r="L59" s="28">
        <f t="shared" si="3"/>
        <v>16019</v>
      </c>
      <c r="M59" s="29">
        <v>24521</v>
      </c>
    </row>
    <row r="60" spans="1:13" ht="13" x14ac:dyDescent="0.15">
      <c r="A60" s="21" t="s">
        <v>195</v>
      </c>
      <c r="B60" s="23">
        <v>569</v>
      </c>
      <c r="C60" s="23">
        <v>449</v>
      </c>
      <c r="D60" s="23">
        <v>58</v>
      </c>
      <c r="E60" s="23">
        <v>528</v>
      </c>
      <c r="F60" s="23">
        <v>1135</v>
      </c>
      <c r="G60" s="23">
        <v>999</v>
      </c>
      <c r="H60" s="23">
        <v>927</v>
      </c>
      <c r="I60" s="27">
        <f t="shared" si="0"/>
        <v>1076</v>
      </c>
      <c r="J60" s="28">
        <f t="shared" si="1"/>
        <v>563</v>
      </c>
      <c r="K60" s="27">
        <f t="shared" si="2"/>
        <v>3589</v>
      </c>
      <c r="L60" s="28">
        <f t="shared" si="3"/>
        <v>3076</v>
      </c>
      <c r="M60" s="29">
        <v>4152</v>
      </c>
    </row>
    <row r="61" spans="1:13" ht="13" x14ac:dyDescent="0.15">
      <c r="A61" s="21" t="s">
        <v>197</v>
      </c>
      <c r="B61" s="23">
        <v>305</v>
      </c>
      <c r="C61" s="23">
        <v>232</v>
      </c>
      <c r="D61" s="23">
        <v>112</v>
      </c>
      <c r="E61" s="23">
        <v>470</v>
      </c>
      <c r="F61" s="23">
        <v>443</v>
      </c>
      <c r="G61" s="23">
        <v>404</v>
      </c>
      <c r="H61" s="23">
        <v>490</v>
      </c>
      <c r="I61" s="27">
        <f t="shared" si="0"/>
        <v>649</v>
      </c>
      <c r="J61" s="28">
        <f t="shared" si="1"/>
        <v>333</v>
      </c>
      <c r="K61" s="27">
        <f t="shared" si="2"/>
        <v>1807</v>
      </c>
      <c r="L61" s="28">
        <f t="shared" si="3"/>
        <v>1491</v>
      </c>
      <c r="M61" s="29">
        <v>2140</v>
      </c>
    </row>
    <row r="62" spans="1:13" ht="13" x14ac:dyDescent="0.15">
      <c r="A62" s="21" t="s">
        <v>199</v>
      </c>
      <c r="B62" s="23">
        <v>1118</v>
      </c>
      <c r="C62" s="23">
        <v>897</v>
      </c>
      <c r="D62" s="23">
        <v>549</v>
      </c>
      <c r="E62" s="23">
        <v>1613</v>
      </c>
      <c r="F62" s="23">
        <v>1561</v>
      </c>
      <c r="G62" s="23">
        <v>1852</v>
      </c>
      <c r="H62" s="23">
        <v>1984</v>
      </c>
      <c r="I62" s="27">
        <f t="shared" si="0"/>
        <v>2564</v>
      </c>
      <c r="J62" s="28">
        <f t="shared" si="1"/>
        <v>1436</v>
      </c>
      <c r="K62" s="27">
        <f t="shared" si="2"/>
        <v>7010</v>
      </c>
      <c r="L62" s="28">
        <f t="shared" si="3"/>
        <v>5882</v>
      </c>
      <c r="M62" s="29">
        <v>8446</v>
      </c>
    </row>
    <row r="63" spans="1:13" ht="13" x14ac:dyDescent="0.15">
      <c r="A63" s="21" t="s">
        <v>201</v>
      </c>
      <c r="B63" s="23">
        <v>500</v>
      </c>
      <c r="C63" s="23">
        <v>500</v>
      </c>
      <c r="D63" s="23">
        <v>13</v>
      </c>
      <c r="E63" s="23">
        <v>1049</v>
      </c>
      <c r="F63" s="23">
        <v>487</v>
      </c>
      <c r="G63" s="23">
        <v>1036</v>
      </c>
      <c r="H63" s="23">
        <v>860</v>
      </c>
      <c r="I63" s="27">
        <f t="shared" si="0"/>
        <v>1013</v>
      </c>
      <c r="J63" s="28">
        <f t="shared" si="1"/>
        <v>522</v>
      </c>
      <c r="K63" s="27">
        <f t="shared" si="2"/>
        <v>3432</v>
      </c>
      <c r="L63" s="28">
        <f t="shared" si="3"/>
        <v>2941</v>
      </c>
      <c r="M63" s="29">
        <v>3954</v>
      </c>
    </row>
    <row r="64" spans="1:13" ht="13" x14ac:dyDescent="0.15">
      <c r="A64" s="21" t="s">
        <v>203</v>
      </c>
      <c r="B64" s="23">
        <v>753</v>
      </c>
      <c r="C64" s="23">
        <v>560</v>
      </c>
      <c r="D64" s="23">
        <v>254</v>
      </c>
      <c r="E64" s="23">
        <v>1132</v>
      </c>
      <c r="F64" s="23">
        <v>956</v>
      </c>
      <c r="G64" s="23">
        <v>1176</v>
      </c>
      <c r="H64" s="23">
        <v>1319</v>
      </c>
      <c r="I64" s="27">
        <f t="shared" si="0"/>
        <v>1567</v>
      </c>
      <c r="J64" s="28">
        <f t="shared" si="1"/>
        <v>915</v>
      </c>
      <c r="K64" s="27">
        <f t="shared" si="2"/>
        <v>4583</v>
      </c>
      <c r="L64" s="28">
        <f t="shared" si="3"/>
        <v>3931</v>
      </c>
      <c r="M64" s="29">
        <v>5498</v>
      </c>
    </row>
    <row r="65" spans="1:13" ht="13" x14ac:dyDescent="0.15">
      <c r="A65" s="21" t="s">
        <v>205</v>
      </c>
      <c r="B65" s="23">
        <v>736</v>
      </c>
      <c r="C65" s="23">
        <v>666</v>
      </c>
      <c r="D65" s="23">
        <v>486</v>
      </c>
      <c r="E65" s="23">
        <v>925</v>
      </c>
      <c r="F65" s="23">
        <v>1068</v>
      </c>
      <c r="G65" s="23">
        <v>905</v>
      </c>
      <c r="H65" s="23">
        <v>1052</v>
      </c>
      <c r="I65" s="27">
        <f t="shared" si="0"/>
        <v>1888</v>
      </c>
      <c r="J65" s="28">
        <f t="shared" si="1"/>
        <v>1424</v>
      </c>
      <c r="K65" s="27">
        <f t="shared" si="2"/>
        <v>3950</v>
      </c>
      <c r="L65" s="28">
        <f t="shared" si="3"/>
        <v>3486</v>
      </c>
      <c r="M65" s="29">
        <v>5374</v>
      </c>
    </row>
    <row r="66" spans="1:13" ht="13" x14ac:dyDescent="0.15">
      <c r="A66" s="21" t="s">
        <v>207</v>
      </c>
      <c r="B66" s="23">
        <v>8082</v>
      </c>
      <c r="C66" s="23">
        <v>6498</v>
      </c>
      <c r="D66" s="23">
        <v>3396</v>
      </c>
      <c r="E66" s="23">
        <v>9793</v>
      </c>
      <c r="F66" s="23">
        <v>10508</v>
      </c>
      <c r="G66" s="23">
        <v>10257</v>
      </c>
      <c r="H66" s="23">
        <v>12186</v>
      </c>
      <c r="I66" s="27">
        <f t="shared" si="0"/>
        <v>17976</v>
      </c>
      <c r="J66" s="28">
        <f t="shared" si="1"/>
        <v>10712</v>
      </c>
      <c r="K66" s="27">
        <f t="shared" si="2"/>
        <v>42744</v>
      </c>
      <c r="L66" s="28">
        <f t="shared" si="3"/>
        <v>35480</v>
      </c>
      <c r="M66" s="29">
        <v>53456</v>
      </c>
    </row>
    <row r="67" spans="1:13" ht="13" x14ac:dyDescent="0.15">
      <c r="A67" s="21" t="s">
        <v>209</v>
      </c>
      <c r="B67" s="23">
        <v>844</v>
      </c>
      <c r="C67" s="23">
        <v>695</v>
      </c>
      <c r="D67" s="23">
        <v>420</v>
      </c>
      <c r="E67" s="23">
        <v>1428</v>
      </c>
      <c r="F67" s="23">
        <v>1062</v>
      </c>
      <c r="G67" s="23">
        <v>1223</v>
      </c>
      <c r="H67" s="23">
        <v>1446</v>
      </c>
      <c r="I67" s="27">
        <f t="shared" si="0"/>
        <v>1959</v>
      </c>
      <c r="J67" s="28">
        <f t="shared" si="1"/>
        <v>1143</v>
      </c>
      <c r="K67" s="27">
        <f t="shared" si="2"/>
        <v>5159</v>
      </c>
      <c r="L67" s="28">
        <f t="shared" si="3"/>
        <v>4343</v>
      </c>
      <c r="M67" s="29">
        <v>6302</v>
      </c>
    </row>
    <row r="68" spans="1:13" ht="13" x14ac:dyDescent="0.15">
      <c r="A68" s="21" t="s">
        <v>211</v>
      </c>
      <c r="B68" s="23">
        <v>783</v>
      </c>
      <c r="C68" s="23">
        <v>760</v>
      </c>
      <c r="D68" s="23">
        <v>261</v>
      </c>
      <c r="E68" s="23">
        <v>1365</v>
      </c>
      <c r="F68" s="23">
        <v>1192</v>
      </c>
      <c r="G68" s="23">
        <v>1411</v>
      </c>
      <c r="H68" s="23">
        <v>1378</v>
      </c>
      <c r="I68" s="27">
        <f t="shared" si="0"/>
        <v>1804</v>
      </c>
      <c r="J68" s="28">
        <f t="shared" si="1"/>
        <v>961</v>
      </c>
      <c r="K68" s="27">
        <f t="shared" si="2"/>
        <v>5346</v>
      </c>
      <c r="L68" s="28">
        <f t="shared" si="3"/>
        <v>4503</v>
      </c>
      <c r="M68" s="29">
        <v>6307</v>
      </c>
    </row>
    <row r="69" spans="1:13" ht="13" x14ac:dyDescent="0.15">
      <c r="A69" s="21" t="s">
        <v>213</v>
      </c>
      <c r="B69" s="23">
        <v>511</v>
      </c>
      <c r="C69" s="23">
        <v>490</v>
      </c>
      <c r="D69" s="23">
        <v>190</v>
      </c>
      <c r="E69" s="23">
        <v>732</v>
      </c>
      <c r="F69" s="23">
        <v>658</v>
      </c>
      <c r="G69" s="23">
        <v>1266</v>
      </c>
      <c r="H69" s="23">
        <v>979</v>
      </c>
      <c r="I69" s="27">
        <f t="shared" si="0"/>
        <v>1191</v>
      </c>
      <c r="J69" s="28">
        <f t="shared" si="1"/>
        <v>604</v>
      </c>
      <c r="K69" s="27">
        <f t="shared" si="2"/>
        <v>3635</v>
      </c>
      <c r="L69" s="28">
        <f t="shared" si="3"/>
        <v>3048</v>
      </c>
      <c r="M69" s="29">
        <v>4239</v>
      </c>
    </row>
    <row r="70" spans="1:13" ht="13" x14ac:dyDescent="0.15">
      <c r="A70" s="21" t="s">
        <v>215</v>
      </c>
      <c r="B70" s="23">
        <v>1646</v>
      </c>
      <c r="C70" s="23">
        <v>1399</v>
      </c>
      <c r="D70" s="23">
        <v>795</v>
      </c>
      <c r="E70" s="23">
        <v>2361</v>
      </c>
      <c r="F70" s="23">
        <v>2540</v>
      </c>
      <c r="G70" s="23">
        <v>3326</v>
      </c>
      <c r="H70" s="23">
        <v>3213</v>
      </c>
      <c r="I70" s="27">
        <f t="shared" si="0"/>
        <v>3840</v>
      </c>
      <c r="J70" s="28">
        <f t="shared" si="1"/>
        <v>2189</v>
      </c>
      <c r="K70" s="27">
        <f t="shared" si="2"/>
        <v>11440</v>
      </c>
      <c r="L70" s="28">
        <f t="shared" si="3"/>
        <v>9789</v>
      </c>
      <c r="M70" s="29">
        <v>13629</v>
      </c>
    </row>
    <row r="71" spans="1:13" ht="13" x14ac:dyDescent="0.15">
      <c r="A71" s="21" t="s">
        <v>217</v>
      </c>
      <c r="B71" s="23">
        <v>1870</v>
      </c>
      <c r="C71" s="23">
        <v>1537</v>
      </c>
      <c r="D71" s="23">
        <v>641</v>
      </c>
      <c r="E71" s="23">
        <v>2661</v>
      </c>
      <c r="F71" s="23">
        <v>2716</v>
      </c>
      <c r="G71" s="23">
        <v>2798</v>
      </c>
      <c r="H71" s="23">
        <v>3170</v>
      </c>
      <c r="I71" s="27">
        <f t="shared" si="0"/>
        <v>4048</v>
      </c>
      <c r="J71" s="28">
        <f t="shared" si="1"/>
        <v>1987</v>
      </c>
      <c r="K71" s="27">
        <f t="shared" si="2"/>
        <v>11345</v>
      </c>
      <c r="L71" s="28">
        <f t="shared" si="3"/>
        <v>9284</v>
      </c>
      <c r="M71" s="29">
        <v>13332</v>
      </c>
    </row>
    <row r="72" spans="1:13" ht="13" x14ac:dyDescent="0.15">
      <c r="A72" s="21" t="s">
        <v>219</v>
      </c>
      <c r="B72" s="23">
        <v>1433</v>
      </c>
      <c r="C72" s="23">
        <v>1258</v>
      </c>
      <c r="D72" s="23">
        <v>502</v>
      </c>
      <c r="E72" s="23">
        <v>2145</v>
      </c>
      <c r="F72" s="23">
        <v>2467</v>
      </c>
      <c r="G72" s="23">
        <v>2725</v>
      </c>
      <c r="H72" s="23">
        <v>2622</v>
      </c>
      <c r="I72" s="27">
        <f t="shared" si="0"/>
        <v>3193</v>
      </c>
      <c r="J72" s="28">
        <f t="shared" si="1"/>
        <v>1525</v>
      </c>
      <c r="K72" s="27">
        <f t="shared" si="2"/>
        <v>9959</v>
      </c>
      <c r="L72" s="28">
        <f t="shared" si="3"/>
        <v>8291</v>
      </c>
      <c r="M72" s="29">
        <v>11484</v>
      </c>
    </row>
    <row r="73" spans="1:13" ht="13" x14ac:dyDescent="0.15">
      <c r="A73" s="21" t="s">
        <v>221</v>
      </c>
      <c r="B73" s="23">
        <v>740</v>
      </c>
      <c r="C73" s="23">
        <v>495</v>
      </c>
      <c r="D73" s="23">
        <v>323</v>
      </c>
      <c r="E73" s="23">
        <v>850</v>
      </c>
      <c r="F73" s="23">
        <v>983</v>
      </c>
      <c r="G73" s="23">
        <v>1153</v>
      </c>
      <c r="H73" s="23">
        <v>1127</v>
      </c>
      <c r="I73" s="27">
        <f t="shared" si="0"/>
        <v>1558</v>
      </c>
      <c r="J73" s="28">
        <f t="shared" si="1"/>
        <v>831</v>
      </c>
      <c r="K73" s="27">
        <f t="shared" si="2"/>
        <v>4113</v>
      </c>
      <c r="L73" s="28">
        <f t="shared" si="3"/>
        <v>3386</v>
      </c>
      <c r="M73" s="29">
        <v>4944</v>
      </c>
    </row>
    <row r="74" spans="1:13" ht="13" x14ac:dyDescent="0.15">
      <c r="A74" s="21" t="s">
        <v>223</v>
      </c>
      <c r="B74" s="23">
        <v>1000</v>
      </c>
      <c r="C74" s="23">
        <v>689</v>
      </c>
      <c r="D74" s="23">
        <v>378</v>
      </c>
      <c r="E74" s="23">
        <v>1088</v>
      </c>
      <c r="F74" s="23">
        <v>1468</v>
      </c>
      <c r="G74" s="23">
        <v>1758</v>
      </c>
      <c r="H74" s="23">
        <v>1532</v>
      </c>
      <c r="I74" s="27">
        <f t="shared" si="0"/>
        <v>2067</v>
      </c>
      <c r="J74" s="28">
        <f t="shared" si="1"/>
        <v>1206</v>
      </c>
      <c r="K74" s="27">
        <f t="shared" si="2"/>
        <v>5846</v>
      </c>
      <c r="L74" s="28">
        <f t="shared" si="3"/>
        <v>4985</v>
      </c>
      <c r="M74" s="29">
        <v>7052</v>
      </c>
    </row>
    <row r="75" spans="1:13" ht="13" x14ac:dyDescent="0.15">
      <c r="A75" s="21" t="s">
        <v>225</v>
      </c>
      <c r="B75" s="23">
        <v>1191</v>
      </c>
      <c r="C75" s="23">
        <v>1163</v>
      </c>
      <c r="D75" s="23">
        <v>466</v>
      </c>
      <c r="E75" s="23">
        <v>1641</v>
      </c>
      <c r="F75" s="23">
        <v>1970</v>
      </c>
      <c r="G75" s="23">
        <v>1840</v>
      </c>
      <c r="H75" s="23">
        <v>2070</v>
      </c>
      <c r="I75" s="27">
        <f t="shared" si="0"/>
        <v>2820</v>
      </c>
      <c r="J75" s="28">
        <f t="shared" si="1"/>
        <v>1515</v>
      </c>
      <c r="K75" s="27">
        <f t="shared" si="2"/>
        <v>7521</v>
      </c>
      <c r="L75" s="28">
        <f t="shared" si="3"/>
        <v>6216</v>
      </c>
      <c r="M75" s="29">
        <v>9036</v>
      </c>
    </row>
    <row r="76" spans="1:13" ht="13" x14ac:dyDescent="0.15">
      <c r="A76" s="21" t="s">
        <v>227</v>
      </c>
      <c r="B76" s="23">
        <v>126</v>
      </c>
      <c r="C76" s="23">
        <v>309</v>
      </c>
      <c r="D76" s="23">
        <v>211</v>
      </c>
      <c r="E76" s="23">
        <v>273</v>
      </c>
      <c r="F76" s="23">
        <v>256</v>
      </c>
      <c r="G76" s="23">
        <v>333</v>
      </c>
      <c r="H76" s="23">
        <v>188</v>
      </c>
      <c r="I76" s="27">
        <f t="shared" si="0"/>
        <v>646</v>
      </c>
      <c r="J76" s="28">
        <f t="shared" si="1"/>
        <v>492</v>
      </c>
      <c r="K76" s="27">
        <f t="shared" si="2"/>
        <v>1050</v>
      </c>
      <c r="L76" s="28">
        <f t="shared" si="3"/>
        <v>896</v>
      </c>
      <c r="M76" s="29">
        <v>1542</v>
      </c>
    </row>
    <row r="77" spans="1:13" ht="13" x14ac:dyDescent="0.15">
      <c r="A77" s="21" t="s">
        <v>229</v>
      </c>
      <c r="B77" s="23">
        <v>735</v>
      </c>
      <c r="C77" s="23">
        <v>411</v>
      </c>
      <c r="D77" s="23">
        <v>288</v>
      </c>
      <c r="E77" s="23">
        <v>850</v>
      </c>
      <c r="F77" s="23">
        <v>739</v>
      </c>
      <c r="G77" s="23">
        <v>810</v>
      </c>
      <c r="H77" s="23">
        <v>970</v>
      </c>
      <c r="I77" s="27">
        <f t="shared" si="0"/>
        <v>1434</v>
      </c>
      <c r="J77" s="28">
        <f t="shared" si="1"/>
        <v>883</v>
      </c>
      <c r="K77" s="27">
        <f t="shared" si="2"/>
        <v>3369</v>
      </c>
      <c r="L77" s="28">
        <f t="shared" si="3"/>
        <v>2818</v>
      </c>
      <c r="M77" s="29">
        <v>4252</v>
      </c>
    </row>
    <row r="78" spans="1:13" ht="13" x14ac:dyDescent="0.15">
      <c r="A78" s="21" t="s">
        <v>231</v>
      </c>
      <c r="B78" s="23">
        <v>900</v>
      </c>
      <c r="C78" s="23">
        <v>425</v>
      </c>
      <c r="D78" s="23">
        <v>258</v>
      </c>
      <c r="E78" s="23">
        <v>1370</v>
      </c>
      <c r="F78" s="23">
        <v>1130</v>
      </c>
      <c r="G78" s="23">
        <v>1065</v>
      </c>
      <c r="H78" s="23">
        <v>1319</v>
      </c>
      <c r="I78" s="27">
        <f t="shared" si="0"/>
        <v>1583</v>
      </c>
      <c r="J78" s="28">
        <f t="shared" si="1"/>
        <v>744</v>
      </c>
      <c r="K78" s="27">
        <f t="shared" si="2"/>
        <v>4884</v>
      </c>
      <c r="L78" s="28">
        <f t="shared" si="3"/>
        <v>4045</v>
      </c>
      <c r="M78" s="29">
        <v>5628</v>
      </c>
    </row>
    <row r="79" spans="1:13" ht="13" x14ac:dyDescent="0.15">
      <c r="A79" s="21" t="s">
        <v>233</v>
      </c>
      <c r="B79" s="23">
        <v>827</v>
      </c>
      <c r="C79" s="23">
        <v>645</v>
      </c>
      <c r="D79" s="23">
        <v>417</v>
      </c>
      <c r="E79" s="23">
        <v>1020</v>
      </c>
      <c r="F79" s="23">
        <v>1157</v>
      </c>
      <c r="G79" s="23">
        <v>1367</v>
      </c>
      <c r="H79" s="23">
        <v>1303</v>
      </c>
      <c r="I79" s="27">
        <f t="shared" si="0"/>
        <v>1889</v>
      </c>
      <c r="J79" s="28">
        <f t="shared" si="1"/>
        <v>1003</v>
      </c>
      <c r="K79" s="27">
        <f t="shared" si="2"/>
        <v>4847</v>
      </c>
      <c r="L79" s="28">
        <f t="shared" si="3"/>
        <v>3961</v>
      </c>
      <c r="M79" s="29">
        <v>5850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J157"/>
  <sheetViews>
    <sheetView tabSelected="1" workbookViewId="0">
      <pane ySplit="1" topLeftCell="A2" activePane="bottomLeft" state="frozen"/>
      <selection pane="bottomLeft" activeCell="F16" sqref="F16"/>
    </sheetView>
  </sheetViews>
  <sheetFormatPr baseColWidth="10" defaultColWidth="12.6640625" defaultRowHeight="15" customHeight="1" x14ac:dyDescent="0.15"/>
  <cols>
    <col min="1" max="1" width="12.6640625" customWidth="1"/>
    <col min="2" max="2" width="9.83203125" customWidth="1"/>
    <col min="3" max="3" width="6.1640625" customWidth="1"/>
    <col min="4" max="4" width="27.6640625" customWidth="1"/>
    <col min="5" max="6" width="11" customWidth="1"/>
    <col min="7" max="9" width="12.1640625" customWidth="1"/>
    <col min="10" max="10" width="14.6640625" customWidth="1"/>
  </cols>
  <sheetData>
    <row r="1" spans="1:10" ht="13" x14ac:dyDescent="0.15">
      <c r="A1" s="15" t="s">
        <v>71</v>
      </c>
      <c r="B1" s="16" t="s">
        <v>234</v>
      </c>
      <c r="C1" s="11" t="s">
        <v>235</v>
      </c>
      <c r="D1" s="4" t="s">
        <v>236</v>
      </c>
      <c r="E1" s="17" t="s">
        <v>237</v>
      </c>
      <c r="F1" s="17" t="s">
        <v>238</v>
      </c>
      <c r="G1" s="11" t="s">
        <v>239</v>
      </c>
      <c r="H1" s="11" t="s">
        <v>240</v>
      </c>
      <c r="I1" s="11" t="s">
        <v>241</v>
      </c>
      <c r="J1" s="4" t="s">
        <v>242</v>
      </c>
    </row>
    <row r="2" spans="1:10" ht="13" x14ac:dyDescent="0.15">
      <c r="A2" s="1" t="s">
        <v>79</v>
      </c>
      <c r="B2" s="16" t="s">
        <v>243</v>
      </c>
      <c r="C2" s="10">
        <v>802</v>
      </c>
      <c r="D2" s="18">
        <f t="shared" ref="D2:D157" si="0">IF(B2="0_a_5",C2*3600,IF(B2="6_a_17",C2*3000,"VERIFY"))</f>
        <v>2887200</v>
      </c>
      <c r="E2" s="19">
        <v>1.1820330969267099E-2</v>
      </c>
      <c r="F2" s="19">
        <v>0</v>
      </c>
      <c r="G2" s="14">
        <f t="shared" ref="G2:G157" si="1">C2-(C2*(E2+F2))</f>
        <v>792.52009456264784</v>
      </c>
      <c r="H2" s="14">
        <f t="shared" ref="H2:H157" si="2">C2*E2</f>
        <v>9.4799054373522136</v>
      </c>
      <c r="I2" s="10">
        <f t="shared" ref="I2:I157" si="3">C2*F2</f>
        <v>0</v>
      </c>
      <c r="J2" s="20">
        <f t="shared" ref="J2:J157" si="4">IF(B2="0_a_5",(G2*3600)+(H2*2000),IF(B2="6_a_17",(G2*3000)+(H2*2000),"VERIFY"))</f>
        <v>2872032.1513002366</v>
      </c>
    </row>
    <row r="3" spans="1:10" ht="13" x14ac:dyDescent="0.15">
      <c r="A3" s="1" t="s">
        <v>81</v>
      </c>
      <c r="B3" s="16" t="s">
        <v>243</v>
      </c>
      <c r="C3" s="10">
        <v>1506</v>
      </c>
      <c r="D3" s="18">
        <f t="shared" si="0"/>
        <v>5421600</v>
      </c>
      <c r="E3" s="19">
        <v>2.2619673855865299E-2</v>
      </c>
      <c r="F3" s="19">
        <v>5.2603892688058904E-4</v>
      </c>
      <c r="G3" s="14">
        <f t="shared" si="1"/>
        <v>1471.1425565491847</v>
      </c>
      <c r="H3" s="14">
        <f t="shared" si="2"/>
        <v>34.065228826933136</v>
      </c>
      <c r="I3" s="10">
        <f t="shared" si="3"/>
        <v>0.79221462388216712</v>
      </c>
      <c r="J3" s="20">
        <f t="shared" si="4"/>
        <v>5364243.6612309311</v>
      </c>
    </row>
    <row r="4" spans="1:10" ht="13" x14ac:dyDescent="0.15">
      <c r="A4" s="1" t="s">
        <v>83</v>
      </c>
      <c r="B4" s="16" t="s">
        <v>243</v>
      </c>
      <c r="C4" s="10">
        <v>2219</v>
      </c>
      <c r="D4" s="18">
        <f t="shared" si="0"/>
        <v>7988400</v>
      </c>
      <c r="E4" s="19">
        <v>5.2903739061256901E-2</v>
      </c>
      <c r="F4" s="19">
        <v>7.9554494828957796E-4</v>
      </c>
      <c r="G4" s="14">
        <f t="shared" si="1"/>
        <v>2099.8412887828163</v>
      </c>
      <c r="H4" s="14">
        <f t="shared" si="2"/>
        <v>117.39339697692907</v>
      </c>
      <c r="I4" s="10">
        <f t="shared" si="3"/>
        <v>1.7653142402545734</v>
      </c>
      <c r="J4" s="20">
        <f t="shared" si="4"/>
        <v>7794215.4335719971</v>
      </c>
    </row>
    <row r="5" spans="1:10" ht="13" x14ac:dyDescent="0.15">
      <c r="A5" s="1" t="s">
        <v>85</v>
      </c>
      <c r="B5" s="16" t="s">
        <v>243</v>
      </c>
      <c r="C5" s="10">
        <v>1013</v>
      </c>
      <c r="D5" s="18">
        <f t="shared" si="0"/>
        <v>3646800</v>
      </c>
      <c r="E5" s="19">
        <v>1.6756433273488899E-2</v>
      </c>
      <c r="F5" s="19">
        <v>5.9844404548174701E-4</v>
      </c>
      <c r="G5" s="14">
        <f t="shared" si="1"/>
        <v>995.41950927588277</v>
      </c>
      <c r="H5" s="14">
        <f t="shared" si="2"/>
        <v>16.974266906044257</v>
      </c>
      <c r="I5" s="10">
        <f t="shared" si="3"/>
        <v>0.60622381807300973</v>
      </c>
      <c r="J5" s="20">
        <f t="shared" si="4"/>
        <v>3617458.7672052663</v>
      </c>
    </row>
    <row r="6" spans="1:10" ht="13" x14ac:dyDescent="0.15">
      <c r="A6" s="1" t="s">
        <v>87</v>
      </c>
      <c r="B6" s="16" t="s">
        <v>243</v>
      </c>
      <c r="C6" s="10">
        <v>1048</v>
      </c>
      <c r="D6" s="18">
        <f t="shared" si="0"/>
        <v>3772800</v>
      </c>
      <c r="E6" s="19">
        <v>2.0031628887717399E-2</v>
      </c>
      <c r="F6" s="19">
        <v>5.2714812862414298E-4</v>
      </c>
      <c r="G6" s="14">
        <f t="shared" si="1"/>
        <v>1026.454401686874</v>
      </c>
      <c r="H6" s="14">
        <f t="shared" si="2"/>
        <v>20.993147074327833</v>
      </c>
      <c r="I6" s="10">
        <f t="shared" si="3"/>
        <v>0.55245123879810187</v>
      </c>
      <c r="J6" s="20">
        <f t="shared" si="4"/>
        <v>3737222.140221402</v>
      </c>
    </row>
    <row r="7" spans="1:10" ht="13" x14ac:dyDescent="0.15">
      <c r="A7" s="1" t="s">
        <v>89</v>
      </c>
      <c r="B7" s="16" t="s">
        <v>243</v>
      </c>
      <c r="C7" s="10">
        <v>964</v>
      </c>
      <c r="D7" s="18">
        <f t="shared" si="0"/>
        <v>3470400</v>
      </c>
      <c r="E7" s="19">
        <v>1.7170329670329599E-2</v>
      </c>
      <c r="F7" s="19">
        <v>0</v>
      </c>
      <c r="G7" s="14">
        <f t="shared" si="1"/>
        <v>947.44780219780228</v>
      </c>
      <c r="H7" s="14">
        <f t="shared" si="2"/>
        <v>16.552197802197732</v>
      </c>
      <c r="I7" s="10">
        <f t="shared" si="3"/>
        <v>0</v>
      </c>
      <c r="J7" s="20">
        <f t="shared" si="4"/>
        <v>3443916.4835164836</v>
      </c>
    </row>
    <row r="8" spans="1:10" ht="13" x14ac:dyDescent="0.15">
      <c r="A8" s="1" t="s">
        <v>91</v>
      </c>
      <c r="B8" s="16" t="s">
        <v>243</v>
      </c>
      <c r="C8" s="10">
        <v>3633</v>
      </c>
      <c r="D8" s="18">
        <f t="shared" si="0"/>
        <v>13078800</v>
      </c>
      <c r="E8" s="19">
        <v>3.5934509887305899E-2</v>
      </c>
      <c r="F8" s="19">
        <v>1.38840680319333E-3</v>
      </c>
      <c r="G8" s="14">
        <f t="shared" si="1"/>
        <v>3497.4058436634164</v>
      </c>
      <c r="H8" s="14">
        <f t="shared" si="2"/>
        <v>130.55007442058232</v>
      </c>
      <c r="I8" s="10">
        <f t="shared" si="3"/>
        <v>5.0440819160013675</v>
      </c>
      <c r="J8" s="20">
        <f t="shared" si="4"/>
        <v>12851761.186029464</v>
      </c>
    </row>
    <row r="9" spans="1:10" ht="13" x14ac:dyDescent="0.15">
      <c r="A9" s="1" t="s">
        <v>93</v>
      </c>
      <c r="B9" s="16" t="s">
        <v>243</v>
      </c>
      <c r="C9" s="10">
        <v>796</v>
      </c>
      <c r="D9" s="18">
        <f t="shared" si="0"/>
        <v>2865600</v>
      </c>
      <c r="E9" s="19">
        <v>1.8181818181818101E-2</v>
      </c>
      <c r="F9" s="19">
        <v>9.0909090909090898E-4</v>
      </c>
      <c r="G9" s="14">
        <f t="shared" si="1"/>
        <v>780.80363636363643</v>
      </c>
      <c r="H9" s="14">
        <f t="shared" si="2"/>
        <v>14.472727272727209</v>
      </c>
      <c r="I9" s="10">
        <f t="shared" si="3"/>
        <v>0.72363636363636352</v>
      </c>
      <c r="J9" s="20">
        <f t="shared" si="4"/>
        <v>2839838.5454545459</v>
      </c>
    </row>
    <row r="10" spans="1:10" ht="13" x14ac:dyDescent="0.15">
      <c r="A10" s="1" t="s">
        <v>95</v>
      </c>
      <c r="B10" s="16" t="s">
        <v>243</v>
      </c>
      <c r="C10" s="10">
        <v>1150</v>
      </c>
      <c r="D10" s="18">
        <f t="shared" si="0"/>
        <v>4140000</v>
      </c>
      <c r="E10" s="19">
        <v>3.7460317460317402E-2</v>
      </c>
      <c r="F10" s="19">
        <v>0</v>
      </c>
      <c r="G10" s="14">
        <f t="shared" si="1"/>
        <v>1106.9206349206349</v>
      </c>
      <c r="H10" s="14">
        <f t="shared" si="2"/>
        <v>43.079365079365012</v>
      </c>
      <c r="I10" s="10">
        <f t="shared" si="3"/>
        <v>0</v>
      </c>
      <c r="J10" s="20">
        <f t="shared" si="4"/>
        <v>4071073.0158730159</v>
      </c>
    </row>
    <row r="11" spans="1:10" ht="13" x14ac:dyDescent="0.15">
      <c r="A11" s="1" t="s">
        <v>97</v>
      </c>
      <c r="B11" s="16" t="s">
        <v>243</v>
      </c>
      <c r="C11" s="10">
        <v>1548</v>
      </c>
      <c r="D11" s="18">
        <f t="shared" si="0"/>
        <v>5572800</v>
      </c>
      <c r="E11" s="19">
        <v>1.5090543259557301E-2</v>
      </c>
      <c r="F11" s="19">
        <v>1.1173184357541801E-3</v>
      </c>
      <c r="G11" s="14">
        <f t="shared" si="1"/>
        <v>1522.9102300956579</v>
      </c>
      <c r="H11" s="14">
        <f t="shared" si="2"/>
        <v>23.360160965794702</v>
      </c>
      <c r="I11" s="10">
        <f t="shared" si="3"/>
        <v>1.7296089385474709</v>
      </c>
      <c r="J11" s="20">
        <f t="shared" si="4"/>
        <v>5529197.1502759578</v>
      </c>
    </row>
    <row r="12" spans="1:10" ht="13" x14ac:dyDescent="0.15">
      <c r="A12" s="1" t="s">
        <v>99</v>
      </c>
      <c r="B12" s="16" t="s">
        <v>243</v>
      </c>
      <c r="C12" s="10">
        <v>7414</v>
      </c>
      <c r="D12" s="18">
        <f t="shared" si="0"/>
        <v>26690400</v>
      </c>
      <c r="E12" s="19">
        <v>3.8887204366282499E-2</v>
      </c>
      <c r="F12" s="19">
        <v>1.21285627653123E-3</v>
      </c>
      <c r="G12" s="14">
        <f t="shared" si="1"/>
        <v>7116.6981503941788</v>
      </c>
      <c r="H12" s="14">
        <f t="shared" si="2"/>
        <v>288.30973317161846</v>
      </c>
      <c r="I12" s="10">
        <f t="shared" si="3"/>
        <v>8.9921164342025399</v>
      </c>
      <c r="J12" s="20">
        <f t="shared" si="4"/>
        <v>26196732.80776228</v>
      </c>
    </row>
    <row r="13" spans="1:10" ht="13" x14ac:dyDescent="0.15">
      <c r="A13" s="1" t="s">
        <v>101</v>
      </c>
      <c r="B13" s="16" t="s">
        <v>243</v>
      </c>
      <c r="C13" s="10">
        <v>1772</v>
      </c>
      <c r="D13" s="18">
        <f t="shared" si="0"/>
        <v>6379200</v>
      </c>
      <c r="E13" s="19">
        <v>3.4466911764705802E-2</v>
      </c>
      <c r="F13" s="19">
        <v>1.4367816091953999E-3</v>
      </c>
      <c r="G13" s="14">
        <f t="shared" si="1"/>
        <v>1708.378655341447</v>
      </c>
      <c r="H13" s="14">
        <f t="shared" si="2"/>
        <v>61.075367647058677</v>
      </c>
      <c r="I13" s="10">
        <f t="shared" si="3"/>
        <v>2.5459770114942488</v>
      </c>
      <c r="J13" s="20">
        <f t="shared" si="4"/>
        <v>6272313.8945233272</v>
      </c>
    </row>
    <row r="14" spans="1:10" ht="13" x14ac:dyDescent="0.15">
      <c r="A14" s="1" t="s">
        <v>103</v>
      </c>
      <c r="B14" s="16" t="s">
        <v>243</v>
      </c>
      <c r="C14" s="10">
        <v>5208</v>
      </c>
      <c r="D14" s="18">
        <f t="shared" si="0"/>
        <v>18748800</v>
      </c>
      <c r="E14" s="19">
        <v>6.15384615384615E-2</v>
      </c>
      <c r="F14" s="19">
        <v>3.3444816053511701E-3</v>
      </c>
      <c r="G14" s="14">
        <f t="shared" si="1"/>
        <v>4870.089632107024</v>
      </c>
      <c r="H14" s="14">
        <f t="shared" si="2"/>
        <v>320.49230769230752</v>
      </c>
      <c r="I14" s="10">
        <f t="shared" si="3"/>
        <v>17.418060200668894</v>
      </c>
      <c r="J14" s="20">
        <f t="shared" si="4"/>
        <v>18173307.290969901</v>
      </c>
    </row>
    <row r="15" spans="1:10" ht="13" x14ac:dyDescent="0.15">
      <c r="A15" s="1" t="s">
        <v>105</v>
      </c>
      <c r="B15" s="16" t="s">
        <v>243</v>
      </c>
      <c r="C15" s="10">
        <v>1317</v>
      </c>
      <c r="D15" s="18">
        <f t="shared" si="0"/>
        <v>4741200</v>
      </c>
      <c r="E15" s="19">
        <v>2.51647693229478E-2</v>
      </c>
      <c r="F15" s="19">
        <v>1.5267175572518999E-3</v>
      </c>
      <c r="G15" s="14">
        <f t="shared" si="1"/>
        <v>1281.8473117787769</v>
      </c>
      <c r="H15" s="14">
        <f t="shared" si="2"/>
        <v>33.142001198322255</v>
      </c>
      <c r="I15" s="10">
        <f t="shared" si="3"/>
        <v>2.0106870229007523</v>
      </c>
      <c r="J15" s="20">
        <f t="shared" si="4"/>
        <v>4680934.3248002408</v>
      </c>
    </row>
    <row r="16" spans="1:10" ht="13" x14ac:dyDescent="0.15">
      <c r="A16" s="1" t="s">
        <v>107</v>
      </c>
      <c r="B16" s="16" t="s">
        <v>243</v>
      </c>
      <c r="C16" s="10">
        <v>2105</v>
      </c>
      <c r="D16" s="18">
        <f t="shared" si="0"/>
        <v>7578000</v>
      </c>
      <c r="E16" s="19">
        <v>4.2757417102966801E-2</v>
      </c>
      <c r="F16" s="19">
        <v>1.45433391506689E-3</v>
      </c>
      <c r="G16" s="14">
        <f t="shared" si="1"/>
        <v>2011.9342641070391</v>
      </c>
      <c r="H16" s="14">
        <f t="shared" si="2"/>
        <v>90.004363001745119</v>
      </c>
      <c r="I16" s="10">
        <f t="shared" si="3"/>
        <v>3.0613728912158034</v>
      </c>
      <c r="J16" s="20">
        <f t="shared" si="4"/>
        <v>7422972.0767888315</v>
      </c>
    </row>
    <row r="17" spans="1:10" ht="13" x14ac:dyDescent="0.15">
      <c r="A17" s="1" t="s">
        <v>109</v>
      </c>
      <c r="B17" s="16" t="s">
        <v>243</v>
      </c>
      <c r="C17" s="10">
        <v>6373</v>
      </c>
      <c r="D17" s="18">
        <f t="shared" si="0"/>
        <v>22942800</v>
      </c>
      <c r="E17" s="19">
        <v>4.3196362411586302E-2</v>
      </c>
      <c r="F17" s="19">
        <v>2.1050858875042099E-3</v>
      </c>
      <c r="G17" s="14">
        <f t="shared" si="1"/>
        <v>6084.2938699898959</v>
      </c>
      <c r="H17" s="14">
        <f t="shared" si="2"/>
        <v>275.29041764903951</v>
      </c>
      <c r="I17" s="10">
        <f t="shared" si="3"/>
        <v>13.41571236106433</v>
      </c>
      <c r="J17" s="20">
        <f t="shared" si="4"/>
        <v>22454038.767261706</v>
      </c>
    </row>
    <row r="18" spans="1:10" ht="13" x14ac:dyDescent="0.15">
      <c r="A18" s="1" t="s">
        <v>111</v>
      </c>
      <c r="B18" s="16" t="s">
        <v>243</v>
      </c>
      <c r="C18" s="10">
        <v>1104</v>
      </c>
      <c r="D18" s="18">
        <f t="shared" si="0"/>
        <v>3974400</v>
      </c>
      <c r="E18" s="19">
        <v>2.2222222222222199E-2</v>
      </c>
      <c r="F18" s="19">
        <v>1.85185185185185E-3</v>
      </c>
      <c r="G18" s="14">
        <f t="shared" si="1"/>
        <v>1077.4222222222222</v>
      </c>
      <c r="H18" s="14">
        <f t="shared" si="2"/>
        <v>24.533333333333307</v>
      </c>
      <c r="I18" s="10">
        <f t="shared" si="3"/>
        <v>2.0444444444444425</v>
      </c>
      <c r="J18" s="20">
        <f t="shared" si="4"/>
        <v>3927786.6666666665</v>
      </c>
    </row>
    <row r="19" spans="1:10" ht="13" x14ac:dyDescent="0.15">
      <c r="A19" s="1" t="s">
        <v>113</v>
      </c>
      <c r="B19" s="16" t="s">
        <v>243</v>
      </c>
      <c r="C19" s="10">
        <v>1787</v>
      </c>
      <c r="D19" s="18">
        <f t="shared" si="0"/>
        <v>6433200</v>
      </c>
      <c r="E19" s="19">
        <v>3.6920435031482499E-2</v>
      </c>
      <c r="F19" s="19">
        <v>1.7172295363480201E-3</v>
      </c>
      <c r="G19" s="14">
        <f t="shared" si="1"/>
        <v>1717.9544934172868</v>
      </c>
      <c r="H19" s="14">
        <f t="shared" si="2"/>
        <v>65.976817401259225</v>
      </c>
      <c r="I19" s="10">
        <f t="shared" si="3"/>
        <v>3.0686891814539119</v>
      </c>
      <c r="J19" s="20">
        <f t="shared" si="4"/>
        <v>6316589.8111047512</v>
      </c>
    </row>
    <row r="20" spans="1:10" ht="13" x14ac:dyDescent="0.15">
      <c r="A20" s="1" t="s">
        <v>115</v>
      </c>
      <c r="B20" s="16" t="s">
        <v>243</v>
      </c>
      <c r="C20" s="10">
        <v>477</v>
      </c>
      <c r="D20" s="18">
        <f t="shared" si="0"/>
        <v>1717200</v>
      </c>
      <c r="E20" s="19">
        <v>1.4326647564469899E-2</v>
      </c>
      <c r="F20" s="19">
        <v>1.4326647564469901E-3</v>
      </c>
      <c r="G20" s="14">
        <f t="shared" si="1"/>
        <v>469.48280802292265</v>
      </c>
      <c r="H20" s="14">
        <f t="shared" si="2"/>
        <v>6.8338108882521418</v>
      </c>
      <c r="I20" s="10">
        <f t="shared" si="3"/>
        <v>0.68338108882521431</v>
      </c>
      <c r="J20" s="20">
        <f t="shared" si="4"/>
        <v>1703805.7306590257</v>
      </c>
    </row>
    <row r="21" spans="1:10" ht="15.75" customHeight="1" x14ac:dyDescent="0.15">
      <c r="A21" s="1" t="s">
        <v>117</v>
      </c>
      <c r="B21" s="16" t="s">
        <v>243</v>
      </c>
      <c r="C21" s="10">
        <v>799</v>
      </c>
      <c r="D21" s="18">
        <f t="shared" si="0"/>
        <v>2876400</v>
      </c>
      <c r="E21" s="19">
        <v>1.79948586118251E-2</v>
      </c>
      <c r="F21" s="19">
        <v>0</v>
      </c>
      <c r="G21" s="14">
        <f t="shared" si="1"/>
        <v>784.62210796915178</v>
      </c>
      <c r="H21" s="14">
        <f t="shared" si="2"/>
        <v>14.377892030848255</v>
      </c>
      <c r="I21" s="10">
        <f t="shared" si="3"/>
        <v>0</v>
      </c>
      <c r="J21" s="20">
        <f t="shared" si="4"/>
        <v>2853395.3727506427</v>
      </c>
    </row>
    <row r="22" spans="1:10" ht="15.75" customHeight="1" x14ac:dyDescent="0.15">
      <c r="A22" s="1" t="s">
        <v>119</v>
      </c>
      <c r="B22" s="16" t="s">
        <v>243</v>
      </c>
      <c r="C22" s="10">
        <v>1823</v>
      </c>
      <c r="D22" s="18">
        <f t="shared" si="0"/>
        <v>6562800</v>
      </c>
      <c r="E22" s="19">
        <v>3.4011090573012902E-2</v>
      </c>
      <c r="F22" s="19">
        <v>2.5878003696857602E-3</v>
      </c>
      <c r="G22" s="14">
        <f t="shared" si="1"/>
        <v>1756.2802218114603</v>
      </c>
      <c r="H22" s="14">
        <f t="shared" si="2"/>
        <v>62.00221811460252</v>
      </c>
      <c r="I22" s="10">
        <f t="shared" si="3"/>
        <v>4.7175600739371406</v>
      </c>
      <c r="J22" s="20">
        <f t="shared" si="4"/>
        <v>6446613.2347504618</v>
      </c>
    </row>
    <row r="23" spans="1:10" ht="15.75" customHeight="1" x14ac:dyDescent="0.15">
      <c r="A23" s="1" t="s">
        <v>121</v>
      </c>
      <c r="B23" s="16" t="s">
        <v>243</v>
      </c>
      <c r="C23" s="10">
        <v>1641</v>
      </c>
      <c r="D23" s="18">
        <f t="shared" si="0"/>
        <v>5907600</v>
      </c>
      <c r="E23" s="19">
        <v>2.6315789473684199E-2</v>
      </c>
      <c r="F23" s="19">
        <v>9.2850510677808696E-4</v>
      </c>
      <c r="G23" s="14">
        <f t="shared" si="1"/>
        <v>1596.2921125934613</v>
      </c>
      <c r="H23" s="14">
        <f t="shared" si="2"/>
        <v>43.184210526315773</v>
      </c>
      <c r="I23" s="10">
        <f t="shared" si="3"/>
        <v>1.5236768802228406</v>
      </c>
      <c r="J23" s="20">
        <f t="shared" si="4"/>
        <v>5833020.0263890922</v>
      </c>
    </row>
    <row r="24" spans="1:10" ht="15.75" customHeight="1" x14ac:dyDescent="0.15">
      <c r="A24" s="1" t="s">
        <v>123</v>
      </c>
      <c r="B24" s="16" t="s">
        <v>243</v>
      </c>
      <c r="C24" s="10">
        <v>870</v>
      </c>
      <c r="D24" s="18">
        <f t="shared" si="0"/>
        <v>3132000</v>
      </c>
      <c r="E24" s="19">
        <v>1.12089671737389E-2</v>
      </c>
      <c r="F24" s="19">
        <v>8.0064051240992702E-4</v>
      </c>
      <c r="G24" s="14">
        <f t="shared" si="1"/>
        <v>859.55164131305048</v>
      </c>
      <c r="H24" s="14">
        <f t="shared" si="2"/>
        <v>9.7518014411528426</v>
      </c>
      <c r="I24" s="10">
        <f t="shared" si="3"/>
        <v>0.69655724579663647</v>
      </c>
      <c r="J24" s="20">
        <f t="shared" si="4"/>
        <v>3113889.5116092875</v>
      </c>
    </row>
    <row r="25" spans="1:10" ht="15.75" customHeight="1" x14ac:dyDescent="0.15">
      <c r="A25" s="1" t="s">
        <v>125</v>
      </c>
      <c r="B25" s="16" t="s">
        <v>243</v>
      </c>
      <c r="C25" s="10">
        <v>1608</v>
      </c>
      <c r="D25" s="18">
        <f t="shared" si="0"/>
        <v>5788800</v>
      </c>
      <c r="E25" s="19">
        <v>2.1416083916083899E-2</v>
      </c>
      <c r="F25" s="19">
        <v>4.3706293706293701E-4</v>
      </c>
      <c r="G25" s="14">
        <f t="shared" si="1"/>
        <v>1572.86013986014</v>
      </c>
      <c r="H25" s="14">
        <f t="shared" si="2"/>
        <v>34.437062937062912</v>
      </c>
      <c r="I25" s="10">
        <f t="shared" si="3"/>
        <v>0.7027972027972027</v>
      </c>
      <c r="J25" s="20">
        <f t="shared" si="4"/>
        <v>5731170.6293706289</v>
      </c>
    </row>
    <row r="26" spans="1:10" ht="15.75" customHeight="1" x14ac:dyDescent="0.15">
      <c r="A26" s="1" t="s">
        <v>127</v>
      </c>
      <c r="B26" s="16" t="s">
        <v>243</v>
      </c>
      <c r="C26" s="10">
        <v>46</v>
      </c>
      <c r="D26" s="18">
        <f t="shared" si="0"/>
        <v>165600</v>
      </c>
      <c r="E26" s="19">
        <v>1.7543859649122799E-2</v>
      </c>
      <c r="F26" s="19">
        <v>0</v>
      </c>
      <c r="G26" s="14">
        <f t="shared" si="1"/>
        <v>45.192982456140349</v>
      </c>
      <c r="H26" s="14">
        <f t="shared" si="2"/>
        <v>0.80701754385964874</v>
      </c>
      <c r="I26" s="10">
        <f t="shared" si="3"/>
        <v>0</v>
      </c>
      <c r="J26" s="20">
        <f t="shared" si="4"/>
        <v>164308.77192982455</v>
      </c>
    </row>
    <row r="27" spans="1:10" ht="15.75" customHeight="1" x14ac:dyDescent="0.15">
      <c r="A27" s="1" t="s">
        <v>129</v>
      </c>
      <c r="B27" s="16" t="s">
        <v>243</v>
      </c>
      <c r="C27" s="10">
        <v>1683</v>
      </c>
      <c r="D27" s="18">
        <f t="shared" si="0"/>
        <v>6058800</v>
      </c>
      <c r="E27" s="19">
        <v>0.10230632761679399</v>
      </c>
      <c r="F27" s="19">
        <v>1.18273211117681E-2</v>
      </c>
      <c r="G27" s="14">
        <f t="shared" si="1"/>
        <v>1490.9130691898299</v>
      </c>
      <c r="H27" s="14">
        <f t="shared" si="2"/>
        <v>172.18154937906428</v>
      </c>
      <c r="I27" s="10">
        <f t="shared" si="3"/>
        <v>19.905381431105713</v>
      </c>
      <c r="J27" s="20">
        <f t="shared" si="4"/>
        <v>5711650.147841516</v>
      </c>
    </row>
    <row r="28" spans="1:10" ht="15.75" customHeight="1" x14ac:dyDescent="0.15">
      <c r="A28" s="1" t="s">
        <v>131</v>
      </c>
      <c r="B28" s="16" t="s">
        <v>243</v>
      </c>
      <c r="C28" s="10">
        <v>1466</v>
      </c>
      <c r="D28" s="18">
        <f t="shared" si="0"/>
        <v>5277600</v>
      </c>
      <c r="E28" s="19">
        <v>2.7619047619047599E-2</v>
      </c>
      <c r="F28" s="19">
        <v>1.4285714285714199E-3</v>
      </c>
      <c r="G28" s="14">
        <f t="shared" si="1"/>
        <v>1423.4161904761904</v>
      </c>
      <c r="H28" s="14">
        <f t="shared" si="2"/>
        <v>40.489523809523781</v>
      </c>
      <c r="I28" s="10">
        <f t="shared" si="3"/>
        <v>2.0942857142857014</v>
      </c>
      <c r="J28" s="20">
        <f t="shared" si="4"/>
        <v>5205277.333333333</v>
      </c>
    </row>
    <row r="29" spans="1:10" ht="15.75" customHeight="1" x14ac:dyDescent="0.15">
      <c r="A29" s="1" t="s">
        <v>133</v>
      </c>
      <c r="B29" s="16" t="s">
        <v>243</v>
      </c>
      <c r="C29" s="10">
        <v>574</v>
      </c>
      <c r="D29" s="18">
        <f t="shared" si="0"/>
        <v>2066400</v>
      </c>
      <c r="E29" s="19">
        <v>1.8599562363238498E-2</v>
      </c>
      <c r="F29" s="19">
        <v>1.9960079840319299E-3</v>
      </c>
      <c r="G29" s="14">
        <f t="shared" si="1"/>
        <v>562.17814262066679</v>
      </c>
      <c r="H29" s="14">
        <f t="shared" si="2"/>
        <v>10.676148796498898</v>
      </c>
      <c r="I29" s="10">
        <f t="shared" si="3"/>
        <v>1.1457085828343279</v>
      </c>
      <c r="J29" s="20">
        <f t="shared" si="4"/>
        <v>2045193.6110273981</v>
      </c>
    </row>
    <row r="30" spans="1:10" ht="15.75" customHeight="1" x14ac:dyDescent="0.15">
      <c r="A30" s="1" t="s">
        <v>135</v>
      </c>
      <c r="B30" s="16" t="s">
        <v>243</v>
      </c>
      <c r="C30" s="10">
        <v>810</v>
      </c>
      <c r="D30" s="18">
        <f t="shared" si="0"/>
        <v>2916000</v>
      </c>
      <c r="E30" s="19">
        <v>1.3664596273291901E-2</v>
      </c>
      <c r="F30" s="19">
        <v>0</v>
      </c>
      <c r="G30" s="14">
        <f t="shared" si="1"/>
        <v>798.93167701863354</v>
      </c>
      <c r="H30" s="14">
        <f t="shared" si="2"/>
        <v>11.068322981366439</v>
      </c>
      <c r="I30" s="10">
        <f t="shared" si="3"/>
        <v>0</v>
      </c>
      <c r="J30" s="20">
        <f t="shared" si="4"/>
        <v>2898290.6832298134</v>
      </c>
    </row>
    <row r="31" spans="1:10" ht="15.75" customHeight="1" x14ac:dyDescent="0.15">
      <c r="A31" s="1" t="s">
        <v>137</v>
      </c>
      <c r="B31" s="16" t="s">
        <v>243</v>
      </c>
      <c r="C31" s="10">
        <v>1726</v>
      </c>
      <c r="D31" s="18">
        <f t="shared" si="0"/>
        <v>6213600</v>
      </c>
      <c r="E31" s="19">
        <v>3.3678756476683898E-2</v>
      </c>
      <c r="F31" s="19">
        <v>9.2081031307550605E-4</v>
      </c>
      <c r="G31" s="14">
        <f t="shared" si="1"/>
        <v>1666.2811477208752</v>
      </c>
      <c r="H31" s="14">
        <f t="shared" si="2"/>
        <v>58.12953367875641</v>
      </c>
      <c r="I31" s="10">
        <f t="shared" si="3"/>
        <v>1.5893186003683235</v>
      </c>
      <c r="J31" s="20">
        <f t="shared" si="4"/>
        <v>6114871.1991526643</v>
      </c>
    </row>
    <row r="32" spans="1:10" ht="15.75" customHeight="1" x14ac:dyDescent="0.15">
      <c r="A32" s="1" t="s">
        <v>139</v>
      </c>
      <c r="B32" s="16" t="s">
        <v>243</v>
      </c>
      <c r="C32" s="10">
        <v>855</v>
      </c>
      <c r="D32" s="18">
        <f t="shared" si="0"/>
        <v>3078000</v>
      </c>
      <c r="E32" s="19">
        <v>2.06953642384105E-2</v>
      </c>
      <c r="F32" s="19">
        <v>1.6556291390728401E-3</v>
      </c>
      <c r="G32" s="14">
        <f t="shared" si="1"/>
        <v>835.88990066225176</v>
      </c>
      <c r="H32" s="14">
        <f t="shared" si="2"/>
        <v>17.694536423840979</v>
      </c>
      <c r="I32" s="10">
        <f t="shared" si="3"/>
        <v>1.4155629139072783</v>
      </c>
      <c r="J32" s="20">
        <f t="shared" si="4"/>
        <v>3044592.7152317883</v>
      </c>
    </row>
    <row r="33" spans="1:10" ht="15.75" customHeight="1" x14ac:dyDescent="0.15">
      <c r="A33" s="1" t="s">
        <v>141</v>
      </c>
      <c r="B33" s="16" t="s">
        <v>243</v>
      </c>
      <c r="C33" s="10">
        <v>3237</v>
      </c>
      <c r="D33" s="18">
        <f t="shared" si="0"/>
        <v>11653200</v>
      </c>
      <c r="E33" s="19">
        <v>0.15160427807486601</v>
      </c>
      <c r="F33" s="19">
        <v>2.2994652406417099E-2</v>
      </c>
      <c r="G33" s="14">
        <f t="shared" si="1"/>
        <v>2671.8232620320864</v>
      </c>
      <c r="H33" s="14">
        <f t="shared" si="2"/>
        <v>490.74304812834129</v>
      </c>
      <c r="I33" s="10">
        <f t="shared" si="3"/>
        <v>74.433689839572153</v>
      </c>
      <c r="J33" s="20">
        <f t="shared" si="4"/>
        <v>10600049.839572193</v>
      </c>
    </row>
    <row r="34" spans="1:10" ht="15.75" customHeight="1" x14ac:dyDescent="0.15">
      <c r="A34" s="1" t="s">
        <v>143</v>
      </c>
      <c r="B34" s="16" t="s">
        <v>243</v>
      </c>
      <c r="C34" s="10">
        <v>1867</v>
      </c>
      <c r="D34" s="18">
        <f t="shared" si="0"/>
        <v>6721200</v>
      </c>
      <c r="E34" s="19">
        <v>8.203125E-2</v>
      </c>
      <c r="F34" s="19">
        <v>2.9673590504451001E-3</v>
      </c>
      <c r="G34" s="14">
        <f t="shared" si="1"/>
        <v>1708.3075969028191</v>
      </c>
      <c r="H34" s="14">
        <f t="shared" si="2"/>
        <v>153.15234375</v>
      </c>
      <c r="I34" s="10">
        <f t="shared" si="3"/>
        <v>5.5400593471810016</v>
      </c>
      <c r="J34" s="20">
        <f t="shared" si="4"/>
        <v>6456212.0363501487</v>
      </c>
    </row>
    <row r="35" spans="1:10" ht="15.75" customHeight="1" x14ac:dyDescent="0.15">
      <c r="A35" s="1" t="s">
        <v>145</v>
      </c>
      <c r="B35" s="16" t="s">
        <v>243</v>
      </c>
      <c r="C35" s="10">
        <v>1514</v>
      </c>
      <c r="D35" s="18">
        <f t="shared" si="0"/>
        <v>5450400</v>
      </c>
      <c r="E35" s="19">
        <v>1.9931662870159399E-2</v>
      </c>
      <c r="F35" s="19">
        <v>1.7084282460136601E-3</v>
      </c>
      <c r="G35" s="14">
        <f t="shared" si="1"/>
        <v>1481.2369020501139</v>
      </c>
      <c r="H35" s="14">
        <f t="shared" si="2"/>
        <v>30.176537585421329</v>
      </c>
      <c r="I35" s="10">
        <f t="shared" si="3"/>
        <v>2.5865603644646815</v>
      </c>
      <c r="J35" s="20">
        <f t="shared" si="4"/>
        <v>5392805.9225512529</v>
      </c>
    </row>
    <row r="36" spans="1:10" ht="15.75" customHeight="1" x14ac:dyDescent="0.15">
      <c r="A36" s="1" t="s">
        <v>147</v>
      </c>
      <c r="B36" s="16" t="s">
        <v>243</v>
      </c>
      <c r="C36" s="10">
        <v>534</v>
      </c>
      <c r="D36" s="18">
        <f t="shared" si="0"/>
        <v>1922400</v>
      </c>
      <c r="E36" s="19">
        <v>2.53998118532455E-2</v>
      </c>
      <c r="F36" s="19">
        <v>1.5948963317384301E-3</v>
      </c>
      <c r="G36" s="14">
        <f t="shared" si="1"/>
        <v>519.58482582921863</v>
      </c>
      <c r="H36" s="14">
        <f t="shared" si="2"/>
        <v>13.563499529633097</v>
      </c>
      <c r="I36" s="10">
        <f t="shared" si="3"/>
        <v>0.8516746411483217</v>
      </c>
      <c r="J36" s="20">
        <f t="shared" si="4"/>
        <v>1897632.3720444532</v>
      </c>
    </row>
    <row r="37" spans="1:10" ht="15.75" customHeight="1" x14ac:dyDescent="0.15">
      <c r="A37" s="1" t="s">
        <v>149</v>
      </c>
      <c r="B37" s="16" t="s">
        <v>243</v>
      </c>
      <c r="C37" s="10">
        <v>2275</v>
      </c>
      <c r="D37" s="18">
        <f t="shared" si="0"/>
        <v>8190000</v>
      </c>
      <c r="E37" s="19">
        <v>3.8784370477568698E-2</v>
      </c>
      <c r="F37" s="19">
        <v>2.27272727272727E-3</v>
      </c>
      <c r="G37" s="14">
        <f t="shared" si="1"/>
        <v>2181.5951026180765</v>
      </c>
      <c r="H37" s="14">
        <f t="shared" si="2"/>
        <v>88.234442836468787</v>
      </c>
      <c r="I37" s="10">
        <f t="shared" si="3"/>
        <v>5.1704545454545396</v>
      </c>
      <c r="J37" s="20">
        <f t="shared" si="4"/>
        <v>8030211.2550980123</v>
      </c>
    </row>
    <row r="38" spans="1:10" ht="15.75" customHeight="1" x14ac:dyDescent="0.15">
      <c r="A38" s="1" t="s">
        <v>151</v>
      </c>
      <c r="B38" s="16" t="s">
        <v>243</v>
      </c>
      <c r="C38" s="10">
        <v>1608</v>
      </c>
      <c r="D38" s="18">
        <f t="shared" si="0"/>
        <v>5788800</v>
      </c>
      <c r="E38" s="19">
        <v>3.3401849948612498E-2</v>
      </c>
      <c r="F38" s="19">
        <v>0</v>
      </c>
      <c r="G38" s="14">
        <f t="shared" si="1"/>
        <v>1554.289825282631</v>
      </c>
      <c r="H38" s="14">
        <f t="shared" si="2"/>
        <v>53.710174717368901</v>
      </c>
      <c r="I38" s="10">
        <f t="shared" si="3"/>
        <v>0</v>
      </c>
      <c r="J38" s="20">
        <f t="shared" si="4"/>
        <v>5702863.7204522099</v>
      </c>
    </row>
    <row r="39" spans="1:10" ht="15.75" customHeight="1" x14ac:dyDescent="0.15">
      <c r="A39" s="1" t="s">
        <v>153</v>
      </c>
      <c r="B39" s="16" t="s">
        <v>243</v>
      </c>
      <c r="C39" s="10">
        <v>744</v>
      </c>
      <c r="D39" s="18">
        <f t="shared" si="0"/>
        <v>2678400</v>
      </c>
      <c r="E39" s="19">
        <v>2.1505376344085999E-2</v>
      </c>
      <c r="F39" s="19">
        <v>1.0752688172043E-3</v>
      </c>
      <c r="G39" s="14">
        <f t="shared" si="1"/>
        <v>727.2</v>
      </c>
      <c r="H39" s="14">
        <f t="shared" si="2"/>
        <v>15.999999999999984</v>
      </c>
      <c r="I39" s="10">
        <f t="shared" si="3"/>
        <v>0.79999999999999916</v>
      </c>
      <c r="J39" s="20">
        <f t="shared" si="4"/>
        <v>2649920</v>
      </c>
    </row>
    <row r="40" spans="1:10" ht="15.75" customHeight="1" x14ac:dyDescent="0.15">
      <c r="A40" s="1" t="s">
        <v>155</v>
      </c>
      <c r="B40" s="16" t="s">
        <v>243</v>
      </c>
      <c r="C40" s="10">
        <v>2335</v>
      </c>
      <c r="D40" s="18">
        <f t="shared" si="0"/>
        <v>8406000</v>
      </c>
      <c r="E40" s="19">
        <v>2.90185849364199E-2</v>
      </c>
      <c r="F40" s="19">
        <v>6.78426051560379E-4</v>
      </c>
      <c r="G40" s="14">
        <f t="shared" si="1"/>
        <v>2265.6574793430659</v>
      </c>
      <c r="H40" s="14">
        <f t="shared" si="2"/>
        <v>67.758395826540465</v>
      </c>
      <c r="I40" s="10">
        <f t="shared" si="3"/>
        <v>1.584124830393485</v>
      </c>
      <c r="J40" s="20">
        <f t="shared" si="4"/>
        <v>8291883.7172881179</v>
      </c>
    </row>
    <row r="41" spans="1:10" ht="15.75" customHeight="1" x14ac:dyDescent="0.15">
      <c r="A41" s="1" t="s">
        <v>157</v>
      </c>
      <c r="B41" s="16" t="s">
        <v>243</v>
      </c>
      <c r="C41" s="10">
        <v>1812</v>
      </c>
      <c r="D41" s="18">
        <f t="shared" si="0"/>
        <v>6523200</v>
      </c>
      <c r="E41" s="19">
        <v>3.6015325670497998E-2</v>
      </c>
      <c r="F41" s="19">
        <v>0</v>
      </c>
      <c r="G41" s="14">
        <f t="shared" si="1"/>
        <v>1746.7402298850577</v>
      </c>
      <c r="H41" s="14">
        <f t="shared" si="2"/>
        <v>65.25977011494237</v>
      </c>
      <c r="I41" s="10">
        <f t="shared" si="3"/>
        <v>0</v>
      </c>
      <c r="J41" s="20">
        <f t="shared" si="4"/>
        <v>6418784.3678160924</v>
      </c>
    </row>
    <row r="42" spans="1:10" ht="15.75" customHeight="1" x14ac:dyDescent="0.15">
      <c r="A42" s="1" t="s">
        <v>159</v>
      </c>
      <c r="B42" s="16" t="s">
        <v>243</v>
      </c>
      <c r="C42" s="10">
        <v>888</v>
      </c>
      <c r="D42" s="18">
        <f t="shared" si="0"/>
        <v>3196800</v>
      </c>
      <c r="E42" s="19">
        <v>1.4367816091954E-2</v>
      </c>
      <c r="F42" s="19">
        <v>0</v>
      </c>
      <c r="G42" s="14">
        <f t="shared" si="1"/>
        <v>875.24137931034488</v>
      </c>
      <c r="H42" s="14">
        <f t="shared" si="2"/>
        <v>12.758620689655153</v>
      </c>
      <c r="I42" s="10">
        <f t="shared" si="3"/>
        <v>0</v>
      </c>
      <c r="J42" s="20">
        <f t="shared" si="4"/>
        <v>3176386.2068965519</v>
      </c>
    </row>
    <row r="43" spans="1:10" ht="15.75" customHeight="1" x14ac:dyDescent="0.15">
      <c r="A43" s="1" t="s">
        <v>161</v>
      </c>
      <c r="B43" s="16" t="s">
        <v>243</v>
      </c>
      <c r="C43" s="10">
        <v>1153</v>
      </c>
      <c r="D43" s="18">
        <f t="shared" si="0"/>
        <v>4150800</v>
      </c>
      <c r="E43" s="19">
        <v>1.8168054504163499E-2</v>
      </c>
      <c r="F43" s="19">
        <v>8.3822296730930396E-4</v>
      </c>
      <c r="G43" s="14">
        <f t="shared" si="1"/>
        <v>1131.0857620753918</v>
      </c>
      <c r="H43" s="14">
        <f t="shared" si="2"/>
        <v>20.947766843300514</v>
      </c>
      <c r="I43" s="10">
        <f t="shared" si="3"/>
        <v>0.96647108130762749</v>
      </c>
      <c r="J43" s="20">
        <f t="shared" si="4"/>
        <v>4113804.2771580117</v>
      </c>
    </row>
    <row r="44" spans="1:10" ht="15.75" customHeight="1" x14ac:dyDescent="0.15">
      <c r="A44" s="1" t="s">
        <v>163</v>
      </c>
      <c r="B44" s="16" t="s">
        <v>243</v>
      </c>
      <c r="C44" s="10">
        <v>236</v>
      </c>
      <c r="D44" s="18">
        <f t="shared" si="0"/>
        <v>849600</v>
      </c>
      <c r="E44" s="19">
        <v>4.4345898004434503E-3</v>
      </c>
      <c r="F44" s="19">
        <v>0</v>
      </c>
      <c r="G44" s="14">
        <f t="shared" si="1"/>
        <v>234.95343680709536</v>
      </c>
      <c r="H44" s="14">
        <f t="shared" si="2"/>
        <v>1.0465631929046544</v>
      </c>
      <c r="I44" s="10">
        <f t="shared" si="3"/>
        <v>0</v>
      </c>
      <c r="J44" s="20">
        <f t="shared" si="4"/>
        <v>847925.49889135256</v>
      </c>
    </row>
    <row r="45" spans="1:10" ht="15.75" customHeight="1" x14ac:dyDescent="0.15">
      <c r="A45" s="1" t="s">
        <v>165</v>
      </c>
      <c r="B45" s="16" t="s">
        <v>243</v>
      </c>
      <c r="C45" s="10">
        <v>1569</v>
      </c>
      <c r="D45" s="18">
        <f t="shared" si="0"/>
        <v>5648400</v>
      </c>
      <c r="E45" s="19">
        <v>4.3655650754793898E-2</v>
      </c>
      <c r="F45" s="19">
        <v>8.1599347205222304E-4</v>
      </c>
      <c r="G45" s="14">
        <f t="shared" si="1"/>
        <v>1499.2239902080785</v>
      </c>
      <c r="H45" s="14">
        <f t="shared" si="2"/>
        <v>68.495716034271624</v>
      </c>
      <c r="I45" s="10">
        <f t="shared" si="3"/>
        <v>1.280293757649938</v>
      </c>
      <c r="J45" s="20">
        <f t="shared" si="4"/>
        <v>5534197.7968176259</v>
      </c>
    </row>
    <row r="46" spans="1:10" ht="15.75" customHeight="1" x14ac:dyDescent="0.15">
      <c r="A46" s="1" t="s">
        <v>167</v>
      </c>
      <c r="B46" s="16" t="s">
        <v>243</v>
      </c>
      <c r="C46" s="10">
        <v>1111</v>
      </c>
      <c r="D46" s="18">
        <f t="shared" si="0"/>
        <v>3999600</v>
      </c>
      <c r="E46" s="19">
        <v>6.5616797900262397E-3</v>
      </c>
      <c r="F46" s="19">
        <v>0</v>
      </c>
      <c r="G46" s="14">
        <f t="shared" si="1"/>
        <v>1103.7099737532808</v>
      </c>
      <c r="H46" s="14">
        <f t="shared" si="2"/>
        <v>7.2900262467191519</v>
      </c>
      <c r="I46" s="10">
        <f t="shared" si="3"/>
        <v>0</v>
      </c>
      <c r="J46" s="20">
        <f t="shared" si="4"/>
        <v>3987935.958005249</v>
      </c>
    </row>
    <row r="47" spans="1:10" ht="15.75" customHeight="1" x14ac:dyDescent="0.15">
      <c r="A47" s="1" t="s">
        <v>169</v>
      </c>
      <c r="B47" s="16" t="s">
        <v>243</v>
      </c>
      <c r="C47" s="10">
        <v>712</v>
      </c>
      <c r="D47" s="18">
        <f t="shared" si="0"/>
        <v>2563200</v>
      </c>
      <c r="E47" s="19">
        <v>3.5957240038872601E-2</v>
      </c>
      <c r="F47" s="19">
        <v>1.94363459669582E-3</v>
      </c>
      <c r="G47" s="14">
        <f t="shared" si="1"/>
        <v>685.01457725947523</v>
      </c>
      <c r="H47" s="14">
        <f t="shared" si="2"/>
        <v>25.601554907677293</v>
      </c>
      <c r="I47" s="10">
        <f t="shared" si="3"/>
        <v>1.3838678328474239</v>
      </c>
      <c r="J47" s="20">
        <f t="shared" si="4"/>
        <v>2517255.5879494655</v>
      </c>
    </row>
    <row r="48" spans="1:10" ht="15.75" customHeight="1" x14ac:dyDescent="0.15">
      <c r="A48" s="1" t="s">
        <v>171</v>
      </c>
      <c r="B48" s="16" t="s">
        <v>243</v>
      </c>
      <c r="C48" s="10">
        <v>1788</v>
      </c>
      <c r="D48" s="18">
        <f t="shared" si="0"/>
        <v>6436800</v>
      </c>
      <c r="E48" s="19">
        <v>3.8416307330458602E-2</v>
      </c>
      <c r="F48" s="19">
        <v>1.56801254410035E-3</v>
      </c>
      <c r="G48" s="14">
        <f t="shared" si="1"/>
        <v>1716.5080360642887</v>
      </c>
      <c r="H48" s="14">
        <f t="shared" si="2"/>
        <v>68.688357506859987</v>
      </c>
      <c r="I48" s="10">
        <f t="shared" si="3"/>
        <v>2.8036064288514257</v>
      </c>
      <c r="J48" s="20">
        <f t="shared" si="4"/>
        <v>6316805.6448451597</v>
      </c>
    </row>
    <row r="49" spans="1:10" ht="15.75" customHeight="1" x14ac:dyDescent="0.15">
      <c r="A49" s="1" t="s">
        <v>173</v>
      </c>
      <c r="B49" s="16" t="s">
        <v>243</v>
      </c>
      <c r="C49" s="10">
        <v>275</v>
      </c>
      <c r="D49" s="18">
        <f t="shared" si="0"/>
        <v>990000</v>
      </c>
      <c r="E49" s="19">
        <v>3.49650349650349E-3</v>
      </c>
      <c r="F49" s="19">
        <v>0</v>
      </c>
      <c r="G49" s="14">
        <f t="shared" si="1"/>
        <v>274.03846153846155</v>
      </c>
      <c r="H49" s="14">
        <f t="shared" si="2"/>
        <v>0.96153846153845979</v>
      </c>
      <c r="I49" s="10">
        <f t="shared" si="3"/>
        <v>0</v>
      </c>
      <c r="J49" s="20">
        <f t="shared" si="4"/>
        <v>988461.5384615385</v>
      </c>
    </row>
    <row r="50" spans="1:10" ht="15.75" customHeight="1" x14ac:dyDescent="0.15">
      <c r="A50" s="1" t="s">
        <v>175</v>
      </c>
      <c r="B50" s="16" t="s">
        <v>243</v>
      </c>
      <c r="C50" s="10">
        <v>461</v>
      </c>
      <c r="D50" s="18">
        <f t="shared" si="0"/>
        <v>1659600</v>
      </c>
      <c r="E50" s="19">
        <v>1.2539184952978E-2</v>
      </c>
      <c r="F50" s="19">
        <v>0</v>
      </c>
      <c r="G50" s="14">
        <f t="shared" si="1"/>
        <v>455.21943573667716</v>
      </c>
      <c r="H50" s="14">
        <f t="shared" si="2"/>
        <v>5.7805642633228578</v>
      </c>
      <c r="I50" s="10">
        <f t="shared" si="3"/>
        <v>0</v>
      </c>
      <c r="J50" s="20">
        <f t="shared" si="4"/>
        <v>1650351.0971786834</v>
      </c>
    </row>
    <row r="51" spans="1:10" ht="15.75" customHeight="1" x14ac:dyDescent="0.15">
      <c r="A51" s="1" t="s">
        <v>177</v>
      </c>
      <c r="B51" s="16" t="s">
        <v>243</v>
      </c>
      <c r="C51" s="10">
        <v>2916</v>
      </c>
      <c r="D51" s="18">
        <f t="shared" si="0"/>
        <v>10497600</v>
      </c>
      <c r="E51" s="19">
        <v>3.8846520495710198E-2</v>
      </c>
      <c r="F51" s="19">
        <v>3.43053173241852E-3</v>
      </c>
      <c r="G51" s="14">
        <f t="shared" si="1"/>
        <v>2792.7201157027766</v>
      </c>
      <c r="H51" s="14">
        <f t="shared" si="2"/>
        <v>113.27645376549094</v>
      </c>
      <c r="I51" s="10">
        <f t="shared" si="3"/>
        <v>10.003430531732404</v>
      </c>
      <c r="J51" s="20">
        <f t="shared" si="4"/>
        <v>10280345.324060978</v>
      </c>
    </row>
    <row r="52" spans="1:10" ht="15.75" customHeight="1" x14ac:dyDescent="0.15">
      <c r="A52" s="1" t="s">
        <v>179</v>
      </c>
      <c r="B52" s="16" t="s">
        <v>243</v>
      </c>
      <c r="C52" s="10">
        <v>1626</v>
      </c>
      <c r="D52" s="18">
        <f t="shared" si="0"/>
        <v>5853600</v>
      </c>
      <c r="E52" s="19">
        <v>1.2380416432189E-2</v>
      </c>
      <c r="F52" s="19">
        <v>6.2774639045825404E-4</v>
      </c>
      <c r="G52" s="14">
        <f t="shared" si="1"/>
        <v>1604.8487272503755</v>
      </c>
      <c r="H52" s="14">
        <f t="shared" si="2"/>
        <v>20.130557118739315</v>
      </c>
      <c r="I52" s="10">
        <f t="shared" si="3"/>
        <v>1.0207156308851211</v>
      </c>
      <c r="J52" s="20">
        <f t="shared" si="4"/>
        <v>5817716.5323388306</v>
      </c>
    </row>
    <row r="53" spans="1:10" ht="15.75" customHeight="1" x14ac:dyDescent="0.15">
      <c r="A53" s="1" t="s">
        <v>181</v>
      </c>
      <c r="B53" s="16" t="s">
        <v>243</v>
      </c>
      <c r="C53" s="10">
        <v>1390</v>
      </c>
      <c r="D53" s="18">
        <f t="shared" si="0"/>
        <v>5004000</v>
      </c>
      <c r="E53" s="19">
        <v>1.6272965879265001E-2</v>
      </c>
      <c r="F53" s="19">
        <v>0</v>
      </c>
      <c r="G53" s="14">
        <f t="shared" si="1"/>
        <v>1367.3805774278217</v>
      </c>
      <c r="H53" s="14">
        <f t="shared" si="2"/>
        <v>22.619422572178351</v>
      </c>
      <c r="I53" s="10">
        <f t="shared" si="3"/>
        <v>0</v>
      </c>
      <c r="J53" s="20">
        <f t="shared" si="4"/>
        <v>4967808.9238845147</v>
      </c>
    </row>
    <row r="54" spans="1:10" ht="15.75" customHeight="1" x14ac:dyDescent="0.15">
      <c r="A54" s="1" t="s">
        <v>183</v>
      </c>
      <c r="B54" s="16" t="s">
        <v>243</v>
      </c>
      <c r="C54" s="10">
        <v>1159</v>
      </c>
      <c r="D54" s="18">
        <f t="shared" si="0"/>
        <v>4172400</v>
      </c>
      <c r="E54" s="19">
        <v>1.3986013986013899E-2</v>
      </c>
      <c r="F54" s="19">
        <v>0</v>
      </c>
      <c r="G54" s="14">
        <f t="shared" si="1"/>
        <v>1142.7902097902099</v>
      </c>
      <c r="H54" s="14">
        <f t="shared" si="2"/>
        <v>16.209790209790111</v>
      </c>
      <c r="I54" s="10">
        <f t="shared" si="3"/>
        <v>0</v>
      </c>
      <c r="J54" s="20">
        <f t="shared" si="4"/>
        <v>4146464.3356643356</v>
      </c>
    </row>
    <row r="55" spans="1:10" ht="15.75" customHeight="1" x14ac:dyDescent="0.15">
      <c r="A55" s="1" t="s">
        <v>185</v>
      </c>
      <c r="B55" s="16" t="s">
        <v>243</v>
      </c>
      <c r="C55" s="10">
        <v>1383</v>
      </c>
      <c r="D55" s="18">
        <f t="shared" si="0"/>
        <v>4978800</v>
      </c>
      <c r="E55" s="19">
        <v>1.4249363867684399E-2</v>
      </c>
      <c r="F55" s="19">
        <v>1.5267175572518999E-3</v>
      </c>
      <c r="G55" s="14">
        <f t="shared" si="1"/>
        <v>1361.1816793893131</v>
      </c>
      <c r="H55" s="14">
        <f t="shared" si="2"/>
        <v>19.706870229007524</v>
      </c>
      <c r="I55" s="10">
        <f t="shared" si="3"/>
        <v>2.1114503816793775</v>
      </c>
      <c r="J55" s="20">
        <f t="shared" si="4"/>
        <v>4939667.7862595422</v>
      </c>
    </row>
    <row r="56" spans="1:10" ht="15.75" customHeight="1" x14ac:dyDescent="0.15">
      <c r="A56" s="1" t="s">
        <v>187</v>
      </c>
      <c r="B56" s="16" t="s">
        <v>243</v>
      </c>
      <c r="C56" s="10">
        <v>1077</v>
      </c>
      <c r="D56" s="18">
        <f t="shared" si="0"/>
        <v>3877200</v>
      </c>
      <c r="E56" s="19">
        <v>1.3168086754453899E-2</v>
      </c>
      <c r="F56" s="19">
        <v>7.7459333849728897E-4</v>
      </c>
      <c r="G56" s="14">
        <f t="shared" si="1"/>
        <v>1061.9837335398915</v>
      </c>
      <c r="H56" s="14">
        <f t="shared" si="2"/>
        <v>14.18202943454685</v>
      </c>
      <c r="I56" s="10">
        <f t="shared" si="3"/>
        <v>0.83423702556158019</v>
      </c>
      <c r="J56" s="20">
        <f t="shared" si="4"/>
        <v>3851505.499612703</v>
      </c>
    </row>
    <row r="57" spans="1:10" ht="15.75" customHeight="1" x14ac:dyDescent="0.15">
      <c r="A57" s="1" t="s">
        <v>189</v>
      </c>
      <c r="B57" s="16" t="s">
        <v>243</v>
      </c>
      <c r="C57" s="10">
        <v>675</v>
      </c>
      <c r="D57" s="18">
        <f t="shared" si="0"/>
        <v>2430000</v>
      </c>
      <c r="E57" s="19">
        <v>2.06185567010309E-2</v>
      </c>
      <c r="F57" s="19">
        <v>9.37207122774133E-4</v>
      </c>
      <c r="G57" s="14">
        <f t="shared" si="1"/>
        <v>660.44985941893162</v>
      </c>
      <c r="H57" s="14">
        <f t="shared" si="2"/>
        <v>13.917525773195857</v>
      </c>
      <c r="I57" s="10">
        <f t="shared" si="3"/>
        <v>0.63261480787253976</v>
      </c>
      <c r="J57" s="20">
        <f t="shared" si="4"/>
        <v>2405454.5454545454</v>
      </c>
    </row>
    <row r="58" spans="1:10" ht="15.75" customHeight="1" x14ac:dyDescent="0.15">
      <c r="A58" s="1" t="s">
        <v>191</v>
      </c>
      <c r="B58" s="16" t="s">
        <v>243</v>
      </c>
      <c r="C58" s="10">
        <v>1106</v>
      </c>
      <c r="D58" s="18">
        <f t="shared" si="0"/>
        <v>3981600</v>
      </c>
      <c r="E58" s="19">
        <v>1.0645375914836899E-2</v>
      </c>
      <c r="F58" s="19">
        <v>0</v>
      </c>
      <c r="G58" s="14">
        <f t="shared" si="1"/>
        <v>1094.2262142381903</v>
      </c>
      <c r="H58" s="14">
        <f t="shared" si="2"/>
        <v>11.773785761809611</v>
      </c>
      <c r="I58" s="10">
        <f t="shared" si="3"/>
        <v>0</v>
      </c>
      <c r="J58" s="20">
        <f t="shared" si="4"/>
        <v>3962761.9427811047</v>
      </c>
    </row>
    <row r="59" spans="1:10" ht="15.75" customHeight="1" x14ac:dyDescent="0.15">
      <c r="A59" s="1" t="s">
        <v>193</v>
      </c>
      <c r="B59" s="16" t="s">
        <v>243</v>
      </c>
      <c r="C59" s="10">
        <v>6692</v>
      </c>
      <c r="D59" s="18">
        <f t="shared" si="0"/>
        <v>24091200</v>
      </c>
      <c r="E59" s="19">
        <v>3.01192219201003E-2</v>
      </c>
      <c r="F59" s="19">
        <v>1.6732901066722401E-3</v>
      </c>
      <c r="G59" s="14">
        <f t="shared" si="1"/>
        <v>6479.2445095168378</v>
      </c>
      <c r="H59" s="14">
        <f t="shared" si="2"/>
        <v>201.5578330893112</v>
      </c>
      <c r="I59" s="10">
        <f t="shared" si="3"/>
        <v>11.19765739385063</v>
      </c>
      <c r="J59" s="20">
        <f t="shared" si="4"/>
        <v>23728395.900439236</v>
      </c>
    </row>
    <row r="60" spans="1:10" ht="15.75" customHeight="1" x14ac:dyDescent="0.15">
      <c r="A60" s="1" t="s">
        <v>195</v>
      </c>
      <c r="B60" s="16" t="s">
        <v>243</v>
      </c>
      <c r="C60" s="10">
        <v>1017</v>
      </c>
      <c r="D60" s="18">
        <f t="shared" si="0"/>
        <v>3661200</v>
      </c>
      <c r="E60" s="19">
        <v>2.3130300693908999E-2</v>
      </c>
      <c r="F60" s="19">
        <v>7.7101002313030001E-4</v>
      </c>
      <c r="G60" s="14">
        <f t="shared" si="1"/>
        <v>992.69236700077101</v>
      </c>
      <c r="H60" s="14">
        <f t="shared" si="2"/>
        <v>23.523515805705451</v>
      </c>
      <c r="I60" s="10">
        <f t="shared" si="3"/>
        <v>0.78411719352351505</v>
      </c>
      <c r="J60" s="20">
        <f t="shared" si="4"/>
        <v>3620739.5528141866</v>
      </c>
    </row>
    <row r="61" spans="1:10" ht="15.75" customHeight="1" x14ac:dyDescent="0.15">
      <c r="A61" s="1" t="s">
        <v>197</v>
      </c>
      <c r="B61" s="16" t="s">
        <v>243</v>
      </c>
      <c r="C61" s="10">
        <v>537</v>
      </c>
      <c r="D61" s="18">
        <f t="shared" si="0"/>
        <v>1933200</v>
      </c>
      <c r="E61" s="19">
        <v>2.47813411078717E-2</v>
      </c>
      <c r="F61" s="19">
        <v>2.91545189504373E-3</v>
      </c>
      <c r="G61" s="14">
        <f t="shared" si="1"/>
        <v>522.12682215743439</v>
      </c>
      <c r="H61" s="14">
        <f t="shared" si="2"/>
        <v>13.307580174927102</v>
      </c>
      <c r="I61" s="10">
        <f t="shared" si="3"/>
        <v>1.5655976676384831</v>
      </c>
      <c r="J61" s="20">
        <f t="shared" si="4"/>
        <v>1906271.7201166181</v>
      </c>
    </row>
    <row r="62" spans="1:10" ht="15.75" customHeight="1" x14ac:dyDescent="0.15">
      <c r="A62" s="1" t="s">
        <v>199</v>
      </c>
      <c r="B62" s="16" t="s">
        <v>243</v>
      </c>
      <c r="C62" s="10">
        <v>1989</v>
      </c>
      <c r="D62" s="18">
        <f t="shared" si="0"/>
        <v>7160400</v>
      </c>
      <c r="E62" s="19">
        <v>3.2248157248157203E-2</v>
      </c>
      <c r="F62" s="19">
        <v>0</v>
      </c>
      <c r="G62" s="14">
        <f t="shared" si="1"/>
        <v>1924.8584152334154</v>
      </c>
      <c r="H62" s="14">
        <f t="shared" si="2"/>
        <v>64.141584766584671</v>
      </c>
      <c r="I62" s="10">
        <f t="shared" si="3"/>
        <v>0</v>
      </c>
      <c r="J62" s="20">
        <f t="shared" si="4"/>
        <v>7057773.4643734647</v>
      </c>
    </row>
    <row r="63" spans="1:10" ht="15.75" customHeight="1" x14ac:dyDescent="0.15">
      <c r="A63" s="1" t="s">
        <v>201</v>
      </c>
      <c r="B63" s="16" t="s">
        <v>243</v>
      </c>
      <c r="C63" s="10">
        <v>1000</v>
      </c>
      <c r="D63" s="18">
        <f t="shared" si="0"/>
        <v>3600000</v>
      </c>
      <c r="E63" s="19">
        <v>1.3818181818181801E-2</v>
      </c>
      <c r="F63" s="19">
        <v>2.2935779816513702E-3</v>
      </c>
      <c r="G63" s="14">
        <f t="shared" si="1"/>
        <v>983.88824020016682</v>
      </c>
      <c r="H63" s="14">
        <f t="shared" si="2"/>
        <v>13.818181818181801</v>
      </c>
      <c r="I63" s="10">
        <f t="shared" si="3"/>
        <v>2.2935779816513704</v>
      </c>
      <c r="J63" s="20">
        <f t="shared" si="4"/>
        <v>3569634.0283569642</v>
      </c>
    </row>
    <row r="64" spans="1:10" ht="15.75" customHeight="1" x14ac:dyDescent="0.15">
      <c r="A64" s="1" t="s">
        <v>203</v>
      </c>
      <c r="B64" s="16" t="s">
        <v>243</v>
      </c>
      <c r="C64" s="10">
        <v>1313</v>
      </c>
      <c r="D64" s="18">
        <f t="shared" si="0"/>
        <v>4726800</v>
      </c>
      <c r="E64" s="19">
        <v>2.5094102885821801E-2</v>
      </c>
      <c r="F64" s="19">
        <v>1.25470514429109E-3</v>
      </c>
      <c r="G64" s="14">
        <f t="shared" si="1"/>
        <v>1278.4040150564617</v>
      </c>
      <c r="H64" s="14">
        <f t="shared" si="2"/>
        <v>32.948557089084026</v>
      </c>
      <c r="I64" s="10">
        <f t="shared" si="3"/>
        <v>1.6474278544542011</v>
      </c>
      <c r="J64" s="20">
        <f t="shared" si="4"/>
        <v>4668151.5683814296</v>
      </c>
    </row>
    <row r="65" spans="1:10" ht="15.75" customHeight="1" x14ac:dyDescent="0.15">
      <c r="A65" s="1" t="s">
        <v>205</v>
      </c>
      <c r="B65" s="16" t="s">
        <v>243</v>
      </c>
      <c r="C65" s="10">
        <v>1402</v>
      </c>
      <c r="D65" s="18">
        <f t="shared" si="0"/>
        <v>5047200</v>
      </c>
      <c r="E65" s="19">
        <v>2.2927689594356201E-2</v>
      </c>
      <c r="F65" s="19">
        <v>1.76366843033509E-3</v>
      </c>
      <c r="G65" s="14">
        <f t="shared" si="1"/>
        <v>1367.3827160493829</v>
      </c>
      <c r="H65" s="14">
        <f t="shared" si="2"/>
        <v>32.144620811287396</v>
      </c>
      <c r="I65" s="10">
        <f t="shared" si="3"/>
        <v>2.472663139329796</v>
      </c>
      <c r="J65" s="20">
        <f t="shared" si="4"/>
        <v>4986867.0194003535</v>
      </c>
    </row>
    <row r="66" spans="1:10" ht="15.75" customHeight="1" x14ac:dyDescent="0.15">
      <c r="A66" s="1" t="s">
        <v>207</v>
      </c>
      <c r="B66" s="16" t="s">
        <v>243</v>
      </c>
      <c r="C66" s="10">
        <v>14528</v>
      </c>
      <c r="D66" s="18">
        <f t="shared" si="0"/>
        <v>52300800</v>
      </c>
      <c r="E66" s="19">
        <v>9.0512844291940994E-2</v>
      </c>
      <c r="F66" s="19">
        <v>1.54873411851989E-2</v>
      </c>
      <c r="G66" s="14">
        <f t="shared" si="1"/>
        <v>12988.029305388112</v>
      </c>
      <c r="H66" s="14">
        <f t="shared" si="2"/>
        <v>1314.9706018733189</v>
      </c>
      <c r="I66" s="10">
        <f t="shared" si="3"/>
        <v>225.00009273856961</v>
      </c>
      <c r="J66" s="20">
        <f t="shared" si="4"/>
        <v>49386846.703143843</v>
      </c>
    </row>
    <row r="67" spans="1:10" ht="15.75" customHeight="1" x14ac:dyDescent="0.15">
      <c r="A67" s="1" t="s">
        <v>209</v>
      </c>
      <c r="B67" s="16" t="s">
        <v>243</v>
      </c>
      <c r="C67" s="10">
        <v>1539</v>
      </c>
      <c r="D67" s="18">
        <f t="shared" si="0"/>
        <v>5540400</v>
      </c>
      <c r="E67" s="19">
        <v>2.6388341866876702E-2</v>
      </c>
      <c r="F67" s="19">
        <v>0</v>
      </c>
      <c r="G67" s="14">
        <f t="shared" si="1"/>
        <v>1498.3883418668768</v>
      </c>
      <c r="H67" s="14">
        <f t="shared" si="2"/>
        <v>40.611658133123242</v>
      </c>
      <c r="I67" s="10">
        <f t="shared" si="3"/>
        <v>0</v>
      </c>
      <c r="J67" s="20">
        <f t="shared" si="4"/>
        <v>5475421.3469870025</v>
      </c>
    </row>
    <row r="68" spans="1:10" ht="15.75" customHeight="1" x14ac:dyDescent="0.15">
      <c r="A68" s="1" t="s">
        <v>211</v>
      </c>
      <c r="B68" s="16" t="s">
        <v>243</v>
      </c>
      <c r="C68" s="10">
        <v>1544</v>
      </c>
      <c r="D68" s="18">
        <f t="shared" si="0"/>
        <v>5558400</v>
      </c>
      <c r="E68" s="19">
        <v>1.70575692963752E-2</v>
      </c>
      <c r="F68" s="19">
        <v>1.06609808102345E-3</v>
      </c>
      <c r="G68" s="14">
        <f t="shared" si="1"/>
        <v>1516.0170575692964</v>
      </c>
      <c r="H68" s="14">
        <f t="shared" si="2"/>
        <v>26.336886993603308</v>
      </c>
      <c r="I68" s="10">
        <f t="shared" si="3"/>
        <v>1.6460554371002067</v>
      </c>
      <c r="J68" s="20">
        <f t="shared" si="4"/>
        <v>5510335.1812366741</v>
      </c>
    </row>
    <row r="69" spans="1:10" ht="15.75" customHeight="1" x14ac:dyDescent="0.15">
      <c r="A69" s="1" t="s">
        <v>213</v>
      </c>
      <c r="B69" s="16" t="s">
        <v>243</v>
      </c>
      <c r="C69" s="10">
        <v>1001</v>
      </c>
      <c r="D69" s="18">
        <f t="shared" si="0"/>
        <v>3603600</v>
      </c>
      <c r="E69" s="19">
        <v>3.5737491877842698E-2</v>
      </c>
      <c r="F69" s="19">
        <v>3.1055900621118002E-3</v>
      </c>
      <c r="G69" s="14">
        <f t="shared" si="1"/>
        <v>962.1180749781056</v>
      </c>
      <c r="H69" s="14">
        <f t="shared" si="2"/>
        <v>35.773229369720539</v>
      </c>
      <c r="I69" s="10">
        <f t="shared" si="3"/>
        <v>3.1086956521739117</v>
      </c>
      <c r="J69" s="20">
        <f t="shared" si="4"/>
        <v>3535171.528660621</v>
      </c>
    </row>
    <row r="70" spans="1:10" ht="15.75" customHeight="1" x14ac:dyDescent="0.15">
      <c r="A70" s="1" t="s">
        <v>215</v>
      </c>
      <c r="B70" s="16" t="s">
        <v>243</v>
      </c>
      <c r="C70" s="10">
        <v>3030</v>
      </c>
      <c r="D70" s="18">
        <f t="shared" si="0"/>
        <v>10908000</v>
      </c>
      <c r="E70" s="19">
        <v>6.91511387163561E-2</v>
      </c>
      <c r="F70" s="19">
        <v>3.9337474120082804E-3</v>
      </c>
      <c r="G70" s="14">
        <f t="shared" si="1"/>
        <v>2808.5527950310561</v>
      </c>
      <c r="H70" s="14">
        <f t="shared" si="2"/>
        <v>209.52795031055899</v>
      </c>
      <c r="I70" s="10">
        <f t="shared" si="3"/>
        <v>11.919254658385089</v>
      </c>
      <c r="J70" s="20">
        <f t="shared" si="4"/>
        <v>10529845.96273292</v>
      </c>
    </row>
    <row r="71" spans="1:10" ht="15.75" customHeight="1" x14ac:dyDescent="0.15">
      <c r="A71" s="1" t="s">
        <v>217</v>
      </c>
      <c r="B71" s="16" t="s">
        <v>243</v>
      </c>
      <c r="C71" s="10">
        <v>3398</v>
      </c>
      <c r="D71" s="18">
        <f t="shared" si="0"/>
        <v>12232800</v>
      </c>
      <c r="E71" s="19">
        <v>3.8002171552660099E-2</v>
      </c>
      <c r="F71" s="19">
        <v>1.6286644951140001E-3</v>
      </c>
      <c r="G71" s="14">
        <f t="shared" si="1"/>
        <v>3263.3344191096635</v>
      </c>
      <c r="H71" s="14">
        <f t="shared" si="2"/>
        <v>129.13137893593901</v>
      </c>
      <c r="I71" s="10">
        <f t="shared" si="3"/>
        <v>5.5342019543973722</v>
      </c>
      <c r="J71" s="20">
        <f t="shared" si="4"/>
        <v>12006266.666666666</v>
      </c>
    </row>
    <row r="72" spans="1:10" ht="15.75" customHeight="1" x14ac:dyDescent="0.15">
      <c r="A72" s="1" t="s">
        <v>219</v>
      </c>
      <c r="B72" s="16" t="s">
        <v>243</v>
      </c>
      <c r="C72" s="10">
        <v>2691</v>
      </c>
      <c r="D72" s="18">
        <f t="shared" si="0"/>
        <v>9687600</v>
      </c>
      <c r="E72" s="19">
        <v>6.4139941690962099E-2</v>
      </c>
      <c r="F72" s="19">
        <v>4.37317784256559E-3</v>
      </c>
      <c r="G72" s="14">
        <f t="shared" si="1"/>
        <v>2506.631195335277</v>
      </c>
      <c r="H72" s="14">
        <f t="shared" si="2"/>
        <v>172.60058309037902</v>
      </c>
      <c r="I72" s="10">
        <f t="shared" si="3"/>
        <v>11.768221574344002</v>
      </c>
      <c r="J72" s="20">
        <f t="shared" si="4"/>
        <v>9369073.4693877548</v>
      </c>
    </row>
    <row r="73" spans="1:10" ht="15.75" customHeight="1" x14ac:dyDescent="0.15">
      <c r="A73" s="1" t="s">
        <v>221</v>
      </c>
      <c r="B73" s="16" t="s">
        <v>243</v>
      </c>
      <c r="C73" s="10">
        <v>1236</v>
      </c>
      <c r="D73" s="18">
        <f t="shared" si="0"/>
        <v>4449600</v>
      </c>
      <c r="E73" s="19">
        <v>1.1404133998574401E-2</v>
      </c>
      <c r="F73" s="19">
        <v>7.1275837491090502E-4</v>
      </c>
      <c r="G73" s="14">
        <f t="shared" si="1"/>
        <v>1221.0235210263722</v>
      </c>
      <c r="H73" s="14">
        <f t="shared" si="2"/>
        <v>14.095509622237959</v>
      </c>
      <c r="I73" s="10">
        <f t="shared" si="3"/>
        <v>0.88096935138987864</v>
      </c>
      <c r="J73" s="20">
        <f t="shared" si="4"/>
        <v>4423875.6949394159</v>
      </c>
    </row>
    <row r="74" spans="1:10" ht="15.75" customHeight="1" x14ac:dyDescent="0.15">
      <c r="A74" s="1" t="s">
        <v>223</v>
      </c>
      <c r="B74" s="16" t="s">
        <v>243</v>
      </c>
      <c r="C74" s="10">
        <v>1689</v>
      </c>
      <c r="D74" s="18">
        <f t="shared" si="0"/>
        <v>6080400</v>
      </c>
      <c r="E74" s="19">
        <v>3.4834324553950698E-2</v>
      </c>
      <c r="F74" s="19">
        <v>3.0946065428823998E-3</v>
      </c>
      <c r="G74" s="14">
        <f t="shared" si="1"/>
        <v>1624.9380353774488</v>
      </c>
      <c r="H74" s="14">
        <f t="shared" si="2"/>
        <v>58.835174171622725</v>
      </c>
      <c r="I74" s="10">
        <f t="shared" si="3"/>
        <v>5.2267904509283731</v>
      </c>
      <c r="J74" s="20">
        <f t="shared" si="4"/>
        <v>5967447.2757020611</v>
      </c>
    </row>
    <row r="75" spans="1:10" ht="15.75" customHeight="1" x14ac:dyDescent="0.15">
      <c r="A75" s="1" t="s">
        <v>225</v>
      </c>
      <c r="B75" s="16" t="s">
        <v>243</v>
      </c>
      <c r="C75" s="10">
        <v>2325</v>
      </c>
      <c r="D75" s="18">
        <f t="shared" si="0"/>
        <v>8370000</v>
      </c>
      <c r="E75" s="19">
        <v>3.9124487004103897E-2</v>
      </c>
      <c r="F75" s="19">
        <v>2.1551724137930999E-3</v>
      </c>
      <c r="G75" s="14">
        <f t="shared" si="1"/>
        <v>2229.0247918533896</v>
      </c>
      <c r="H75" s="14">
        <f t="shared" si="2"/>
        <v>90.964432284541559</v>
      </c>
      <c r="I75" s="10">
        <f t="shared" si="3"/>
        <v>5.0107758620689573</v>
      </c>
      <c r="J75" s="20">
        <f t="shared" si="4"/>
        <v>8206418.1152412854</v>
      </c>
    </row>
    <row r="76" spans="1:10" ht="15.75" customHeight="1" x14ac:dyDescent="0.15">
      <c r="A76" s="1" t="s">
        <v>227</v>
      </c>
      <c r="B76" s="16" t="s">
        <v>243</v>
      </c>
      <c r="C76" s="10">
        <v>396</v>
      </c>
      <c r="D76" s="18">
        <f t="shared" si="0"/>
        <v>1425600</v>
      </c>
      <c r="E76" s="19">
        <v>1.8828451882845099E-2</v>
      </c>
      <c r="F76" s="19">
        <v>0</v>
      </c>
      <c r="G76" s="14">
        <f t="shared" si="1"/>
        <v>388.54393305439334</v>
      </c>
      <c r="H76" s="14">
        <f t="shared" si="2"/>
        <v>7.4560669456066595</v>
      </c>
      <c r="I76" s="10">
        <f t="shared" si="3"/>
        <v>0</v>
      </c>
      <c r="J76" s="20">
        <f t="shared" si="4"/>
        <v>1413670.2928870292</v>
      </c>
    </row>
    <row r="77" spans="1:10" ht="15.75" customHeight="1" x14ac:dyDescent="0.15">
      <c r="A77" s="1" t="s">
        <v>229</v>
      </c>
      <c r="B77" s="16" t="s">
        <v>243</v>
      </c>
      <c r="C77" s="10">
        <v>1146</v>
      </c>
      <c r="D77" s="18">
        <f t="shared" si="0"/>
        <v>4125600</v>
      </c>
      <c r="E77" s="19">
        <v>1.5789473684210499E-2</v>
      </c>
      <c r="F77" s="19">
        <v>0</v>
      </c>
      <c r="G77" s="14">
        <f t="shared" si="1"/>
        <v>1127.9052631578948</v>
      </c>
      <c r="H77" s="14">
        <f t="shared" si="2"/>
        <v>18.094736842105231</v>
      </c>
      <c r="I77" s="10">
        <f t="shared" si="3"/>
        <v>0</v>
      </c>
      <c r="J77" s="20">
        <f t="shared" si="4"/>
        <v>4096648.4210526315</v>
      </c>
    </row>
    <row r="78" spans="1:10" ht="15.75" customHeight="1" x14ac:dyDescent="0.15">
      <c r="A78" s="1" t="s">
        <v>231</v>
      </c>
      <c r="B78" s="16" t="s">
        <v>243</v>
      </c>
      <c r="C78" s="10">
        <v>1325</v>
      </c>
      <c r="D78" s="18">
        <f t="shared" si="0"/>
        <v>4770000</v>
      </c>
      <c r="E78" s="19">
        <v>1.34730538922155E-2</v>
      </c>
      <c r="F78" s="19">
        <v>0</v>
      </c>
      <c r="G78" s="14">
        <f t="shared" si="1"/>
        <v>1307.1482035928145</v>
      </c>
      <c r="H78" s="14">
        <f t="shared" si="2"/>
        <v>17.851796407185539</v>
      </c>
      <c r="I78" s="10">
        <f t="shared" si="3"/>
        <v>0</v>
      </c>
      <c r="J78" s="20">
        <f t="shared" si="4"/>
        <v>4741437.125748503</v>
      </c>
    </row>
    <row r="79" spans="1:10" ht="15.75" customHeight="1" x14ac:dyDescent="0.15">
      <c r="A79" s="1" t="s">
        <v>233</v>
      </c>
      <c r="B79" s="16" t="s">
        <v>243</v>
      </c>
      <c r="C79" s="10">
        <v>1471</v>
      </c>
      <c r="D79" s="18">
        <f t="shared" si="0"/>
        <v>5295600</v>
      </c>
      <c r="E79" s="19">
        <v>2.6516853932584201E-2</v>
      </c>
      <c r="F79" s="19">
        <v>8.9887640449438195E-4</v>
      </c>
      <c r="G79" s="14">
        <f t="shared" si="1"/>
        <v>1430.6714606741575</v>
      </c>
      <c r="H79" s="14">
        <f t="shared" si="2"/>
        <v>39.006292134831362</v>
      </c>
      <c r="I79" s="10">
        <f t="shared" si="3"/>
        <v>1.3222471910112359</v>
      </c>
      <c r="J79" s="20">
        <f t="shared" si="4"/>
        <v>5228429.8426966295</v>
      </c>
    </row>
    <row r="80" spans="1:10" ht="15.75" customHeight="1" x14ac:dyDescent="0.15">
      <c r="A80" s="1" t="s">
        <v>79</v>
      </c>
      <c r="B80" s="16" t="s">
        <v>244</v>
      </c>
      <c r="C80" s="10">
        <v>2489</v>
      </c>
      <c r="D80" s="18">
        <f t="shared" si="0"/>
        <v>7467000</v>
      </c>
      <c r="E80" s="19">
        <v>1.1820330969267099E-2</v>
      </c>
      <c r="F80" s="19">
        <v>0</v>
      </c>
      <c r="G80" s="14">
        <f t="shared" si="1"/>
        <v>2459.579196217494</v>
      </c>
      <c r="H80" s="14">
        <f t="shared" si="2"/>
        <v>29.420803782505811</v>
      </c>
      <c r="I80" s="10">
        <f t="shared" si="3"/>
        <v>0</v>
      </c>
      <c r="J80" s="20">
        <f t="shared" si="4"/>
        <v>7437579.1962174941</v>
      </c>
    </row>
    <row r="81" spans="1:10" ht="15.75" customHeight="1" x14ac:dyDescent="0.15">
      <c r="A81" s="1" t="s">
        <v>81</v>
      </c>
      <c r="B81" s="16" t="s">
        <v>244</v>
      </c>
      <c r="C81" s="10">
        <v>4608</v>
      </c>
      <c r="D81" s="18">
        <f t="shared" si="0"/>
        <v>13824000</v>
      </c>
      <c r="E81" s="19">
        <v>2.2619673855865299E-2</v>
      </c>
      <c r="F81" s="19">
        <v>5.2603892688058904E-4</v>
      </c>
      <c r="G81" s="14">
        <f t="shared" si="1"/>
        <v>4501.3445554971067</v>
      </c>
      <c r="H81" s="14">
        <f t="shared" si="2"/>
        <v>104.2314571278273</v>
      </c>
      <c r="I81" s="10">
        <f t="shared" si="3"/>
        <v>2.4239873750657543</v>
      </c>
      <c r="J81" s="20">
        <f t="shared" si="4"/>
        <v>13712496.580746975</v>
      </c>
    </row>
    <row r="82" spans="1:10" ht="15.75" customHeight="1" x14ac:dyDescent="0.15">
      <c r="A82" s="1" t="s">
        <v>83</v>
      </c>
      <c r="B82" s="16" t="s">
        <v>244</v>
      </c>
      <c r="C82" s="10">
        <v>6939</v>
      </c>
      <c r="D82" s="18">
        <f t="shared" si="0"/>
        <v>20817000</v>
      </c>
      <c r="E82" s="19">
        <v>5.2903739061256901E-2</v>
      </c>
      <c r="F82" s="19">
        <v>7.9554494828957796E-4</v>
      </c>
      <c r="G82" s="14">
        <f t="shared" si="1"/>
        <v>6566.380668257757</v>
      </c>
      <c r="H82" s="14">
        <f t="shared" si="2"/>
        <v>367.09904534606164</v>
      </c>
      <c r="I82" s="10">
        <f t="shared" si="3"/>
        <v>5.5202863961813815</v>
      </c>
      <c r="J82" s="20">
        <f t="shared" si="4"/>
        <v>20433340.095465392</v>
      </c>
    </row>
    <row r="83" spans="1:10" ht="15.75" customHeight="1" x14ac:dyDescent="0.15">
      <c r="A83" s="1" t="s">
        <v>85</v>
      </c>
      <c r="B83" s="16" t="s">
        <v>244</v>
      </c>
      <c r="C83" s="10">
        <v>3427</v>
      </c>
      <c r="D83" s="18">
        <f t="shared" si="0"/>
        <v>10281000</v>
      </c>
      <c r="E83" s="19">
        <v>1.6756433273488899E-2</v>
      </c>
      <c r="F83" s="19">
        <v>5.9844404548174701E-4</v>
      </c>
      <c r="G83" s="14">
        <f t="shared" si="1"/>
        <v>3367.5248354278874</v>
      </c>
      <c r="H83" s="14">
        <f t="shared" si="2"/>
        <v>57.424296828246455</v>
      </c>
      <c r="I83" s="10">
        <f t="shared" si="3"/>
        <v>2.0508677438659468</v>
      </c>
      <c r="J83" s="20">
        <f t="shared" si="4"/>
        <v>10217423.099940155</v>
      </c>
    </row>
    <row r="84" spans="1:10" ht="15.75" customHeight="1" x14ac:dyDescent="0.15">
      <c r="A84" s="1" t="s">
        <v>87</v>
      </c>
      <c r="B84" s="16" t="s">
        <v>244</v>
      </c>
      <c r="C84" s="10">
        <v>2894</v>
      </c>
      <c r="D84" s="18">
        <f t="shared" si="0"/>
        <v>8682000</v>
      </c>
      <c r="E84" s="19">
        <v>2.0031628887717399E-2</v>
      </c>
      <c r="F84" s="19">
        <v>5.2714812862414298E-4</v>
      </c>
      <c r="G84" s="14">
        <f t="shared" si="1"/>
        <v>2834.5028993147075</v>
      </c>
      <c r="H84" s="14">
        <f t="shared" si="2"/>
        <v>57.971534001054152</v>
      </c>
      <c r="I84" s="10">
        <f t="shared" si="3"/>
        <v>1.5255666842382698</v>
      </c>
      <c r="J84" s="20">
        <f t="shared" si="4"/>
        <v>8619451.7659462318</v>
      </c>
    </row>
    <row r="85" spans="1:10" ht="15.75" customHeight="1" x14ac:dyDescent="0.15">
      <c r="A85" s="1" t="s">
        <v>89</v>
      </c>
      <c r="B85" s="16" t="s">
        <v>244</v>
      </c>
      <c r="C85" s="10">
        <v>3442</v>
      </c>
      <c r="D85" s="18">
        <f t="shared" si="0"/>
        <v>10326000</v>
      </c>
      <c r="E85" s="19">
        <v>1.7170329670329599E-2</v>
      </c>
      <c r="F85" s="19">
        <v>0</v>
      </c>
      <c r="G85" s="14">
        <f t="shared" si="1"/>
        <v>3382.8997252747254</v>
      </c>
      <c r="H85" s="14">
        <f t="shared" si="2"/>
        <v>59.100274725274481</v>
      </c>
      <c r="I85" s="10">
        <f t="shared" si="3"/>
        <v>0</v>
      </c>
      <c r="J85" s="20">
        <f t="shared" si="4"/>
        <v>10266899.725274725</v>
      </c>
    </row>
    <row r="86" spans="1:10" ht="15.75" customHeight="1" x14ac:dyDescent="0.15">
      <c r="A86" s="1" t="s">
        <v>91</v>
      </c>
      <c r="B86" s="16" t="s">
        <v>244</v>
      </c>
      <c r="C86" s="10">
        <v>10696</v>
      </c>
      <c r="D86" s="18">
        <f t="shared" si="0"/>
        <v>32088000</v>
      </c>
      <c r="E86" s="19">
        <v>3.5934509887305899E-2</v>
      </c>
      <c r="F86" s="19">
        <v>1.38840680319333E-3</v>
      </c>
      <c r="G86" s="14">
        <f t="shared" si="1"/>
        <v>10296.794083078421</v>
      </c>
      <c r="H86" s="14">
        <f t="shared" si="2"/>
        <v>384.35551775462392</v>
      </c>
      <c r="I86" s="10">
        <f t="shared" si="3"/>
        <v>14.850399166955858</v>
      </c>
      <c r="J86" s="20">
        <f t="shared" si="4"/>
        <v>31659093.284744509</v>
      </c>
    </row>
    <row r="87" spans="1:10" ht="15.75" customHeight="1" x14ac:dyDescent="0.15">
      <c r="A87" s="1" t="s">
        <v>93</v>
      </c>
      <c r="B87" s="16" t="s">
        <v>244</v>
      </c>
      <c r="C87" s="10">
        <v>2683</v>
      </c>
      <c r="D87" s="18">
        <f t="shared" si="0"/>
        <v>8049000</v>
      </c>
      <c r="E87" s="19">
        <v>1.8181818181818101E-2</v>
      </c>
      <c r="F87" s="19">
        <v>9.0909090909090898E-4</v>
      </c>
      <c r="G87" s="14">
        <f t="shared" si="1"/>
        <v>2631.7790909090913</v>
      </c>
      <c r="H87" s="14">
        <f t="shared" si="2"/>
        <v>48.781818181817968</v>
      </c>
      <c r="I87" s="10">
        <f t="shared" si="3"/>
        <v>2.439090909090909</v>
      </c>
      <c r="J87" s="20">
        <f t="shared" si="4"/>
        <v>7992900.9090909101</v>
      </c>
    </row>
    <row r="88" spans="1:10" ht="15.75" customHeight="1" x14ac:dyDescent="0.15">
      <c r="A88" s="1" t="s">
        <v>95</v>
      </c>
      <c r="B88" s="16" t="s">
        <v>244</v>
      </c>
      <c r="C88" s="10">
        <v>3250</v>
      </c>
      <c r="D88" s="18">
        <f t="shared" si="0"/>
        <v>9750000</v>
      </c>
      <c r="E88" s="19">
        <v>3.7460317460317402E-2</v>
      </c>
      <c r="F88" s="19">
        <v>0</v>
      </c>
      <c r="G88" s="14">
        <f t="shared" si="1"/>
        <v>3128.2539682539687</v>
      </c>
      <c r="H88" s="14">
        <f t="shared" si="2"/>
        <v>121.74603174603156</v>
      </c>
      <c r="I88" s="10">
        <f t="shared" si="3"/>
        <v>0</v>
      </c>
      <c r="J88" s="20">
        <f t="shared" si="4"/>
        <v>9628253.9682539701</v>
      </c>
    </row>
    <row r="89" spans="1:10" ht="15.75" customHeight="1" x14ac:dyDescent="0.15">
      <c r="A89" s="1" t="s">
        <v>97</v>
      </c>
      <c r="B89" s="16" t="s">
        <v>244</v>
      </c>
      <c r="C89" s="10">
        <v>4311</v>
      </c>
      <c r="D89" s="18">
        <f t="shared" si="0"/>
        <v>12933000</v>
      </c>
      <c r="E89" s="19">
        <v>1.5090543259557301E-2</v>
      </c>
      <c r="F89" s="19">
        <v>1.1173184357541801E-3</v>
      </c>
      <c r="G89" s="14">
        <f t="shared" si="1"/>
        <v>4241.1279082315123</v>
      </c>
      <c r="H89" s="14">
        <f t="shared" si="2"/>
        <v>65.055331991951519</v>
      </c>
      <c r="I89" s="10">
        <f t="shared" si="3"/>
        <v>4.8167597765362702</v>
      </c>
      <c r="J89" s="20">
        <f t="shared" si="4"/>
        <v>12853494.388678441</v>
      </c>
    </row>
    <row r="90" spans="1:10" ht="15.75" customHeight="1" x14ac:dyDescent="0.15">
      <c r="A90" s="1" t="s">
        <v>99</v>
      </c>
      <c r="B90" s="16" t="s">
        <v>244</v>
      </c>
      <c r="C90" s="10">
        <v>21102</v>
      </c>
      <c r="D90" s="18">
        <f t="shared" si="0"/>
        <v>63306000</v>
      </c>
      <c r="E90" s="19">
        <v>3.8887204366282499E-2</v>
      </c>
      <c r="F90" s="19">
        <v>1.21285627653123E-3</v>
      </c>
      <c r="G90" s="14">
        <f t="shared" si="1"/>
        <v>20255.808520315346</v>
      </c>
      <c r="H90" s="14">
        <f t="shared" si="2"/>
        <v>820.59778653729325</v>
      </c>
      <c r="I90" s="10">
        <f t="shared" si="3"/>
        <v>25.593693147362014</v>
      </c>
      <c r="J90" s="20">
        <f t="shared" si="4"/>
        <v>62408621.134020627</v>
      </c>
    </row>
    <row r="91" spans="1:10" ht="15.75" customHeight="1" x14ac:dyDescent="0.15">
      <c r="A91" s="1" t="s">
        <v>101</v>
      </c>
      <c r="B91" s="16" t="s">
        <v>244</v>
      </c>
      <c r="C91" s="10">
        <v>6184</v>
      </c>
      <c r="D91" s="18">
        <f t="shared" si="0"/>
        <v>18552000</v>
      </c>
      <c r="E91" s="19">
        <v>3.4466911764705802E-2</v>
      </c>
      <c r="F91" s="19">
        <v>1.4367816091953999E-3</v>
      </c>
      <c r="G91" s="14">
        <f t="shared" si="1"/>
        <v>5961.9715601757953</v>
      </c>
      <c r="H91" s="14">
        <f t="shared" si="2"/>
        <v>213.14338235294068</v>
      </c>
      <c r="I91" s="10">
        <f t="shared" si="3"/>
        <v>8.8850574712643535</v>
      </c>
      <c r="J91" s="20">
        <f t="shared" si="4"/>
        <v>18312201.445233267</v>
      </c>
    </row>
    <row r="92" spans="1:10" ht="15.75" customHeight="1" x14ac:dyDescent="0.15">
      <c r="A92" s="1" t="s">
        <v>103</v>
      </c>
      <c r="B92" s="16" t="s">
        <v>244</v>
      </c>
      <c r="C92" s="10">
        <v>16894</v>
      </c>
      <c r="D92" s="18">
        <f t="shared" si="0"/>
        <v>50682000</v>
      </c>
      <c r="E92" s="19">
        <v>6.15384615384615E-2</v>
      </c>
      <c r="F92" s="19">
        <v>3.3444816053511701E-3</v>
      </c>
      <c r="G92" s="14">
        <f t="shared" si="1"/>
        <v>15797.867558528429</v>
      </c>
      <c r="H92" s="14">
        <f t="shared" si="2"/>
        <v>1039.6307692307687</v>
      </c>
      <c r="I92" s="10">
        <f t="shared" si="3"/>
        <v>56.501672240802669</v>
      </c>
      <c r="J92" s="20">
        <f t="shared" si="4"/>
        <v>49472864.214046821</v>
      </c>
    </row>
    <row r="93" spans="1:10" ht="15.75" customHeight="1" x14ac:dyDescent="0.15">
      <c r="A93" s="1" t="s">
        <v>105</v>
      </c>
      <c r="B93" s="16" t="s">
        <v>244</v>
      </c>
      <c r="C93" s="10">
        <v>3970</v>
      </c>
      <c r="D93" s="18">
        <f t="shared" si="0"/>
        <v>11910000</v>
      </c>
      <c r="E93" s="19">
        <v>2.51647693229478E-2</v>
      </c>
      <c r="F93" s="19">
        <v>1.5267175572518999E-3</v>
      </c>
      <c r="G93" s="14">
        <f t="shared" si="1"/>
        <v>3864.0347970856074</v>
      </c>
      <c r="H93" s="14">
        <f t="shared" si="2"/>
        <v>99.904134212102761</v>
      </c>
      <c r="I93" s="10">
        <f t="shared" si="3"/>
        <v>6.0610687022900427</v>
      </c>
      <c r="J93" s="20">
        <f t="shared" si="4"/>
        <v>11791912.659681028</v>
      </c>
    </row>
    <row r="94" spans="1:10" ht="15.75" customHeight="1" x14ac:dyDescent="0.15">
      <c r="A94" s="1" t="s">
        <v>107</v>
      </c>
      <c r="B94" s="16" t="s">
        <v>244</v>
      </c>
      <c r="C94" s="10">
        <v>6453</v>
      </c>
      <c r="D94" s="18">
        <f t="shared" si="0"/>
        <v>19359000</v>
      </c>
      <c r="E94" s="19">
        <v>4.2757417102966801E-2</v>
      </c>
      <c r="F94" s="19">
        <v>1.45433391506689E-3</v>
      </c>
      <c r="G94" s="14">
        <f t="shared" si="1"/>
        <v>6167.7015706806287</v>
      </c>
      <c r="H94" s="14">
        <f t="shared" si="2"/>
        <v>275.91361256544474</v>
      </c>
      <c r="I94" s="10">
        <f t="shared" si="3"/>
        <v>9.3848167539266409</v>
      </c>
      <c r="J94" s="20">
        <f t="shared" si="4"/>
        <v>19054931.937172774</v>
      </c>
    </row>
    <row r="95" spans="1:10" ht="15.75" customHeight="1" x14ac:dyDescent="0.15">
      <c r="A95" s="1" t="s">
        <v>109</v>
      </c>
      <c r="B95" s="16" t="s">
        <v>244</v>
      </c>
      <c r="C95" s="10">
        <v>18620</v>
      </c>
      <c r="D95" s="18">
        <f t="shared" si="0"/>
        <v>55860000</v>
      </c>
      <c r="E95" s="19">
        <v>4.3196362411586302E-2</v>
      </c>
      <c r="F95" s="19">
        <v>2.1050858875042099E-3</v>
      </c>
      <c r="G95" s="14">
        <f t="shared" si="1"/>
        <v>17776.487032670935</v>
      </c>
      <c r="H95" s="14">
        <f t="shared" si="2"/>
        <v>804.31626810373689</v>
      </c>
      <c r="I95" s="10">
        <f t="shared" si="3"/>
        <v>39.196699225328388</v>
      </c>
      <c r="J95" s="20">
        <f t="shared" si="4"/>
        <v>54938093.63422028</v>
      </c>
    </row>
    <row r="96" spans="1:10" ht="15.75" customHeight="1" x14ac:dyDescent="0.15">
      <c r="A96" s="1" t="s">
        <v>111</v>
      </c>
      <c r="B96" s="16" t="s">
        <v>244</v>
      </c>
      <c r="C96" s="10">
        <v>3210</v>
      </c>
      <c r="D96" s="18">
        <f t="shared" si="0"/>
        <v>9630000</v>
      </c>
      <c r="E96" s="19">
        <v>2.2222222222222199E-2</v>
      </c>
      <c r="F96" s="19">
        <v>1.85185185185185E-3</v>
      </c>
      <c r="G96" s="14">
        <f t="shared" si="1"/>
        <v>3132.7222222222222</v>
      </c>
      <c r="H96" s="14">
        <f t="shared" si="2"/>
        <v>71.333333333333258</v>
      </c>
      <c r="I96" s="10">
        <f t="shared" si="3"/>
        <v>5.9444444444444384</v>
      </c>
      <c r="J96" s="20">
        <f t="shared" si="4"/>
        <v>9540833.3333333321</v>
      </c>
    </row>
    <row r="97" spans="1:10" ht="15.75" customHeight="1" x14ac:dyDescent="0.15">
      <c r="A97" s="1" t="s">
        <v>113</v>
      </c>
      <c r="B97" s="16" t="s">
        <v>244</v>
      </c>
      <c r="C97" s="10">
        <v>5558</v>
      </c>
      <c r="D97" s="18">
        <f t="shared" si="0"/>
        <v>16674000</v>
      </c>
      <c r="E97" s="19">
        <v>3.6920435031482499E-2</v>
      </c>
      <c r="F97" s="19">
        <v>1.7172295363480201E-3</v>
      </c>
      <c r="G97" s="14">
        <f t="shared" si="1"/>
        <v>5343.2518603319977</v>
      </c>
      <c r="H97" s="14">
        <f t="shared" si="2"/>
        <v>205.20377790497972</v>
      </c>
      <c r="I97" s="10">
        <f t="shared" si="3"/>
        <v>9.5443617630222963</v>
      </c>
      <c r="J97" s="20">
        <f t="shared" si="4"/>
        <v>16440163.136805953</v>
      </c>
    </row>
    <row r="98" spans="1:10" ht="15.75" customHeight="1" x14ac:dyDescent="0.15">
      <c r="A98" s="1" t="s">
        <v>115</v>
      </c>
      <c r="B98" s="16" t="s">
        <v>244</v>
      </c>
      <c r="C98" s="10">
        <v>1349</v>
      </c>
      <c r="D98" s="18">
        <f t="shared" si="0"/>
        <v>4047000</v>
      </c>
      <c r="E98" s="19">
        <v>1.4326647564469899E-2</v>
      </c>
      <c r="F98" s="19">
        <v>1.4326647564469901E-3</v>
      </c>
      <c r="G98" s="14">
        <f t="shared" si="1"/>
        <v>1327.7406876790831</v>
      </c>
      <c r="H98" s="14">
        <f t="shared" si="2"/>
        <v>19.326647564469894</v>
      </c>
      <c r="I98" s="10">
        <f t="shared" si="3"/>
        <v>1.9326647564469897</v>
      </c>
      <c r="J98" s="20">
        <f t="shared" si="4"/>
        <v>4021875.3581661889</v>
      </c>
    </row>
    <row r="99" spans="1:10" ht="15.75" customHeight="1" x14ac:dyDescent="0.15">
      <c r="A99" s="1" t="s">
        <v>117</v>
      </c>
      <c r="B99" s="16" t="s">
        <v>244</v>
      </c>
      <c r="C99" s="10">
        <v>2106</v>
      </c>
      <c r="D99" s="18">
        <f t="shared" si="0"/>
        <v>6318000</v>
      </c>
      <c r="E99" s="19">
        <v>1.79948586118251E-2</v>
      </c>
      <c r="F99" s="19">
        <v>0</v>
      </c>
      <c r="G99" s="14">
        <f t="shared" si="1"/>
        <v>2068.1028277634964</v>
      </c>
      <c r="H99" s="14">
        <f t="shared" si="2"/>
        <v>37.897172236503664</v>
      </c>
      <c r="I99" s="10">
        <f t="shared" si="3"/>
        <v>0</v>
      </c>
      <c r="J99" s="20">
        <f t="shared" si="4"/>
        <v>6280102.827763496</v>
      </c>
    </row>
    <row r="100" spans="1:10" ht="15.75" customHeight="1" x14ac:dyDescent="0.15">
      <c r="A100" s="1" t="s">
        <v>119</v>
      </c>
      <c r="B100" s="16" t="s">
        <v>244</v>
      </c>
      <c r="C100" s="10">
        <v>5381</v>
      </c>
      <c r="D100" s="18">
        <f t="shared" si="0"/>
        <v>16143000</v>
      </c>
      <c r="E100" s="19">
        <v>3.4011090573012902E-2</v>
      </c>
      <c r="F100" s="19">
        <v>2.5878003696857602E-3</v>
      </c>
      <c r="G100" s="14">
        <f t="shared" si="1"/>
        <v>5184.0613678373384</v>
      </c>
      <c r="H100" s="14">
        <f t="shared" si="2"/>
        <v>183.01367837338242</v>
      </c>
      <c r="I100" s="10">
        <f t="shared" si="3"/>
        <v>13.924953789279076</v>
      </c>
      <c r="J100" s="20">
        <f t="shared" si="4"/>
        <v>15918211.46025878</v>
      </c>
    </row>
    <row r="101" spans="1:10" ht="15.75" customHeight="1" x14ac:dyDescent="0.15">
      <c r="A101" s="1" t="s">
        <v>121</v>
      </c>
      <c r="B101" s="16" t="s">
        <v>244</v>
      </c>
      <c r="C101" s="10">
        <v>5459</v>
      </c>
      <c r="D101" s="18">
        <f t="shared" si="0"/>
        <v>16377000</v>
      </c>
      <c r="E101" s="19">
        <v>2.6315789473684199E-2</v>
      </c>
      <c r="F101" s="19">
        <v>9.2850510677808696E-4</v>
      </c>
      <c r="G101" s="14">
        <f t="shared" si="1"/>
        <v>5310.2733958852568</v>
      </c>
      <c r="H101" s="14">
        <f t="shared" si="2"/>
        <v>143.65789473684205</v>
      </c>
      <c r="I101" s="10">
        <f t="shared" si="3"/>
        <v>5.0687093779015768</v>
      </c>
      <c r="J101" s="20">
        <f t="shared" si="4"/>
        <v>16218135.977129456</v>
      </c>
    </row>
    <row r="102" spans="1:10" ht="15.75" customHeight="1" x14ac:dyDescent="0.15">
      <c r="A102" s="1" t="s">
        <v>123</v>
      </c>
      <c r="B102" s="16" t="s">
        <v>244</v>
      </c>
      <c r="C102" s="10">
        <v>2666</v>
      </c>
      <c r="D102" s="18">
        <f t="shared" si="0"/>
        <v>7998000</v>
      </c>
      <c r="E102" s="19">
        <v>1.12089671737389E-2</v>
      </c>
      <c r="F102" s="19">
        <v>8.0064051240992702E-4</v>
      </c>
      <c r="G102" s="14">
        <f t="shared" si="1"/>
        <v>2633.9823859087273</v>
      </c>
      <c r="H102" s="14">
        <f t="shared" si="2"/>
        <v>29.883106485187909</v>
      </c>
      <c r="I102" s="10">
        <f t="shared" si="3"/>
        <v>2.1345076060848656</v>
      </c>
      <c r="J102" s="20">
        <f t="shared" si="4"/>
        <v>7961713.3706965577</v>
      </c>
    </row>
    <row r="103" spans="1:10" ht="15.75" customHeight="1" x14ac:dyDescent="0.15">
      <c r="A103" s="1" t="s">
        <v>125</v>
      </c>
      <c r="B103" s="16" t="s">
        <v>244</v>
      </c>
      <c r="C103" s="10">
        <v>4729</v>
      </c>
      <c r="D103" s="18">
        <f t="shared" si="0"/>
        <v>14187000</v>
      </c>
      <c r="E103" s="19">
        <v>2.1416083916083899E-2</v>
      </c>
      <c r="F103" s="19">
        <v>4.3706293706293701E-4</v>
      </c>
      <c r="G103" s="14">
        <f t="shared" si="1"/>
        <v>4625.6564685314688</v>
      </c>
      <c r="H103" s="14">
        <f t="shared" si="2"/>
        <v>101.27666083916075</v>
      </c>
      <c r="I103" s="10">
        <f t="shared" si="3"/>
        <v>2.0668706293706292</v>
      </c>
      <c r="J103" s="20">
        <f t="shared" si="4"/>
        <v>14079522.727272728</v>
      </c>
    </row>
    <row r="104" spans="1:10" ht="15.75" customHeight="1" x14ac:dyDescent="0.15">
      <c r="A104" s="1" t="s">
        <v>127</v>
      </c>
      <c r="B104" s="16" t="s">
        <v>244</v>
      </c>
      <c r="C104" s="10">
        <v>257</v>
      </c>
      <c r="D104" s="18">
        <f t="shared" si="0"/>
        <v>771000</v>
      </c>
      <c r="E104" s="19">
        <v>1.7543859649122799E-2</v>
      </c>
      <c r="F104" s="19">
        <v>0</v>
      </c>
      <c r="G104" s="14">
        <f t="shared" si="1"/>
        <v>252.49122807017545</v>
      </c>
      <c r="H104" s="14">
        <f t="shared" si="2"/>
        <v>4.508771929824559</v>
      </c>
      <c r="I104" s="10">
        <f t="shared" si="3"/>
        <v>0</v>
      </c>
      <c r="J104" s="20">
        <f t="shared" si="4"/>
        <v>766491.22807017551</v>
      </c>
    </row>
    <row r="105" spans="1:10" ht="15.75" customHeight="1" x14ac:dyDescent="0.15">
      <c r="A105" s="1" t="s">
        <v>129</v>
      </c>
      <c r="B105" s="16" t="s">
        <v>244</v>
      </c>
      <c r="C105" s="10">
        <v>5506</v>
      </c>
      <c r="D105" s="18">
        <f t="shared" si="0"/>
        <v>16518000</v>
      </c>
      <c r="E105" s="19">
        <v>0.10230632761679399</v>
      </c>
      <c r="F105" s="19">
        <v>1.18273211117681E-2</v>
      </c>
      <c r="G105" s="14">
        <f t="shared" si="1"/>
        <v>4877.5801301005376</v>
      </c>
      <c r="H105" s="14">
        <f t="shared" si="2"/>
        <v>563.29863985806776</v>
      </c>
      <c r="I105" s="10">
        <f t="shared" si="3"/>
        <v>65.121230041395165</v>
      </c>
      <c r="J105" s="20">
        <f t="shared" si="4"/>
        <v>15759337.670017749</v>
      </c>
    </row>
    <row r="106" spans="1:10" ht="15.75" customHeight="1" x14ac:dyDescent="0.15">
      <c r="A106" s="1" t="s">
        <v>131</v>
      </c>
      <c r="B106" s="16" t="s">
        <v>244</v>
      </c>
      <c r="C106" s="10">
        <v>3965</v>
      </c>
      <c r="D106" s="18">
        <f t="shared" si="0"/>
        <v>11895000</v>
      </c>
      <c r="E106" s="19">
        <v>2.7619047619047599E-2</v>
      </c>
      <c r="F106" s="19">
        <v>1.4285714285714199E-3</v>
      </c>
      <c r="G106" s="14">
        <f t="shared" si="1"/>
        <v>3849.8261904761907</v>
      </c>
      <c r="H106" s="14">
        <f t="shared" si="2"/>
        <v>109.50952380952373</v>
      </c>
      <c r="I106" s="10">
        <f t="shared" si="3"/>
        <v>5.66428571428568</v>
      </c>
      <c r="J106" s="20">
        <f t="shared" si="4"/>
        <v>11768497.619047619</v>
      </c>
    </row>
    <row r="107" spans="1:10" ht="15.75" customHeight="1" x14ac:dyDescent="0.15">
      <c r="A107" s="1" t="s">
        <v>133</v>
      </c>
      <c r="B107" s="16" t="s">
        <v>244</v>
      </c>
      <c r="C107" s="10">
        <v>1594</v>
      </c>
      <c r="D107" s="18">
        <f t="shared" si="0"/>
        <v>4782000</v>
      </c>
      <c r="E107" s="19">
        <v>1.8599562363238498E-2</v>
      </c>
      <c r="F107" s="19">
        <v>1.9960079840319299E-3</v>
      </c>
      <c r="G107" s="14">
        <f t="shared" si="1"/>
        <v>1561.170660866451</v>
      </c>
      <c r="H107" s="14">
        <f t="shared" si="2"/>
        <v>29.647702407002168</v>
      </c>
      <c r="I107" s="10">
        <f t="shared" si="3"/>
        <v>3.1816367265468961</v>
      </c>
      <c r="J107" s="20">
        <f t="shared" si="4"/>
        <v>4742807.3874133574</v>
      </c>
    </row>
    <row r="108" spans="1:10" ht="15.75" customHeight="1" x14ac:dyDescent="0.15">
      <c r="A108" s="1" t="s">
        <v>135</v>
      </c>
      <c r="B108" s="16" t="s">
        <v>244</v>
      </c>
      <c r="C108" s="10">
        <v>2112</v>
      </c>
      <c r="D108" s="18">
        <f t="shared" si="0"/>
        <v>6336000</v>
      </c>
      <c r="E108" s="19">
        <v>1.3664596273291901E-2</v>
      </c>
      <c r="F108" s="19">
        <v>0</v>
      </c>
      <c r="G108" s="14">
        <f t="shared" si="1"/>
        <v>2083.1403726708077</v>
      </c>
      <c r="H108" s="14">
        <f t="shared" si="2"/>
        <v>28.859627329192495</v>
      </c>
      <c r="I108" s="10">
        <f t="shared" si="3"/>
        <v>0</v>
      </c>
      <c r="J108" s="20">
        <f t="shared" si="4"/>
        <v>6307140.3726708079</v>
      </c>
    </row>
    <row r="109" spans="1:10" ht="15.75" customHeight="1" x14ac:dyDescent="0.15">
      <c r="A109" s="1" t="s">
        <v>137</v>
      </c>
      <c r="B109" s="16" t="s">
        <v>244</v>
      </c>
      <c r="C109" s="10">
        <v>5650</v>
      </c>
      <c r="D109" s="18">
        <f t="shared" si="0"/>
        <v>16950000</v>
      </c>
      <c r="E109" s="19">
        <v>3.3678756476683898E-2</v>
      </c>
      <c r="F109" s="19">
        <v>9.2081031307550605E-4</v>
      </c>
      <c r="G109" s="14">
        <f t="shared" si="1"/>
        <v>5454.5124476378596</v>
      </c>
      <c r="H109" s="14">
        <f t="shared" si="2"/>
        <v>190.28497409326403</v>
      </c>
      <c r="I109" s="10">
        <f t="shared" si="3"/>
        <v>5.2025782688766089</v>
      </c>
      <c r="J109" s="20">
        <f t="shared" si="4"/>
        <v>16744107.291100107</v>
      </c>
    </row>
    <row r="110" spans="1:10" ht="15.75" customHeight="1" x14ac:dyDescent="0.15">
      <c r="A110" s="1" t="s">
        <v>139</v>
      </c>
      <c r="B110" s="16" t="s">
        <v>244</v>
      </c>
      <c r="C110" s="10">
        <v>2551</v>
      </c>
      <c r="D110" s="18">
        <f t="shared" si="0"/>
        <v>7653000</v>
      </c>
      <c r="E110" s="19">
        <v>2.06953642384105E-2</v>
      </c>
      <c r="F110" s="19">
        <v>1.6556291390728401E-3</v>
      </c>
      <c r="G110" s="14">
        <f t="shared" si="1"/>
        <v>2493.98261589404</v>
      </c>
      <c r="H110" s="14">
        <f t="shared" si="2"/>
        <v>52.793874172185184</v>
      </c>
      <c r="I110" s="10">
        <f t="shared" si="3"/>
        <v>4.2235099337748148</v>
      </c>
      <c r="J110" s="20">
        <f t="shared" si="4"/>
        <v>7587535.5960264904</v>
      </c>
    </row>
    <row r="111" spans="1:10" ht="15.75" customHeight="1" x14ac:dyDescent="0.15">
      <c r="A111" s="1" t="s">
        <v>141</v>
      </c>
      <c r="B111" s="16" t="s">
        <v>244</v>
      </c>
      <c r="C111" s="10">
        <v>9601</v>
      </c>
      <c r="D111" s="18">
        <f t="shared" si="0"/>
        <v>28803000</v>
      </c>
      <c r="E111" s="19">
        <v>0.15160427807486601</v>
      </c>
      <c r="F111" s="19">
        <v>2.2994652406417099E-2</v>
      </c>
      <c r="G111" s="14">
        <f t="shared" si="1"/>
        <v>7924.6756684492011</v>
      </c>
      <c r="H111" s="14">
        <f t="shared" si="2"/>
        <v>1455.5526737967887</v>
      </c>
      <c r="I111" s="10">
        <f t="shared" si="3"/>
        <v>220.77165775401056</v>
      </c>
      <c r="J111" s="20">
        <f t="shared" si="4"/>
        <v>26685132.352941178</v>
      </c>
    </row>
    <row r="112" spans="1:10" ht="15.75" customHeight="1" x14ac:dyDescent="0.15">
      <c r="A112" s="1" t="s">
        <v>143</v>
      </c>
      <c r="B112" s="16" t="s">
        <v>244</v>
      </c>
      <c r="C112" s="10">
        <v>6944</v>
      </c>
      <c r="D112" s="18">
        <f t="shared" si="0"/>
        <v>20832000</v>
      </c>
      <c r="E112" s="19">
        <v>8.203125E-2</v>
      </c>
      <c r="F112" s="19">
        <v>2.9673590504451001E-3</v>
      </c>
      <c r="G112" s="14">
        <f t="shared" si="1"/>
        <v>6353.7696587537093</v>
      </c>
      <c r="H112" s="14">
        <f t="shared" si="2"/>
        <v>569.625</v>
      </c>
      <c r="I112" s="10">
        <f t="shared" si="3"/>
        <v>20.605341246290774</v>
      </c>
      <c r="J112" s="20">
        <f t="shared" si="4"/>
        <v>20200558.976261128</v>
      </c>
    </row>
    <row r="113" spans="1:10" ht="15.75" customHeight="1" x14ac:dyDescent="0.15">
      <c r="A113" s="1" t="s">
        <v>145</v>
      </c>
      <c r="B113" s="16" t="s">
        <v>244</v>
      </c>
      <c r="C113" s="10">
        <v>5200</v>
      </c>
      <c r="D113" s="18">
        <f t="shared" si="0"/>
        <v>15600000</v>
      </c>
      <c r="E113" s="19">
        <v>1.9931662870159399E-2</v>
      </c>
      <c r="F113" s="19">
        <v>1.7084282460136601E-3</v>
      </c>
      <c r="G113" s="14">
        <f t="shared" si="1"/>
        <v>5087.4715261959</v>
      </c>
      <c r="H113" s="14">
        <f t="shared" si="2"/>
        <v>103.64464692482888</v>
      </c>
      <c r="I113" s="10">
        <f t="shared" si="3"/>
        <v>8.883826879271032</v>
      </c>
      <c r="J113" s="20">
        <f t="shared" si="4"/>
        <v>15469703.872437358</v>
      </c>
    </row>
    <row r="114" spans="1:10" ht="15.75" customHeight="1" x14ac:dyDescent="0.15">
      <c r="A114" s="1" t="s">
        <v>147</v>
      </c>
      <c r="B114" s="16" t="s">
        <v>244</v>
      </c>
      <c r="C114" s="10">
        <v>1848</v>
      </c>
      <c r="D114" s="18">
        <f t="shared" si="0"/>
        <v>5544000</v>
      </c>
      <c r="E114" s="19">
        <v>2.53998118532455E-2</v>
      </c>
      <c r="F114" s="19">
        <v>1.5948963317384301E-3</v>
      </c>
      <c r="G114" s="14">
        <f t="shared" si="1"/>
        <v>1798.1137792741497</v>
      </c>
      <c r="H114" s="14">
        <f t="shared" si="2"/>
        <v>46.938852304797685</v>
      </c>
      <c r="I114" s="10">
        <f t="shared" si="3"/>
        <v>2.947368421052619</v>
      </c>
      <c r="J114" s="20">
        <f t="shared" si="4"/>
        <v>5488219.0424320446</v>
      </c>
    </row>
    <row r="115" spans="1:10" ht="15.75" customHeight="1" x14ac:dyDescent="0.15">
      <c r="A115" s="1" t="s">
        <v>149</v>
      </c>
      <c r="B115" s="16" t="s">
        <v>244</v>
      </c>
      <c r="C115" s="10">
        <v>6548</v>
      </c>
      <c r="D115" s="18">
        <f t="shared" si="0"/>
        <v>19644000</v>
      </c>
      <c r="E115" s="19">
        <v>3.8784370477568698E-2</v>
      </c>
      <c r="F115" s="19">
        <v>2.27272727272727E-3</v>
      </c>
      <c r="G115" s="14">
        <f t="shared" si="1"/>
        <v>6279.1581239310617</v>
      </c>
      <c r="H115" s="14">
        <f t="shared" si="2"/>
        <v>253.96005788711983</v>
      </c>
      <c r="I115" s="10">
        <f t="shared" si="3"/>
        <v>14.881818181818163</v>
      </c>
      <c r="J115" s="20">
        <f t="shared" si="4"/>
        <v>19345394.487567425</v>
      </c>
    </row>
    <row r="116" spans="1:10" ht="15.75" customHeight="1" x14ac:dyDescent="0.15">
      <c r="A116" s="1" t="s">
        <v>151</v>
      </c>
      <c r="B116" s="16" t="s">
        <v>244</v>
      </c>
      <c r="C116" s="10">
        <v>5344</v>
      </c>
      <c r="D116" s="18">
        <f t="shared" si="0"/>
        <v>16032000</v>
      </c>
      <c r="E116" s="19">
        <v>3.3401849948612498E-2</v>
      </c>
      <c r="F116" s="19">
        <v>0</v>
      </c>
      <c r="G116" s="14">
        <f t="shared" si="1"/>
        <v>5165.5005138746146</v>
      </c>
      <c r="H116" s="14">
        <f t="shared" si="2"/>
        <v>178.4994861253852</v>
      </c>
      <c r="I116" s="10">
        <f t="shared" si="3"/>
        <v>0</v>
      </c>
      <c r="J116" s="20">
        <f t="shared" si="4"/>
        <v>15853500.513874615</v>
      </c>
    </row>
    <row r="117" spans="1:10" ht="15.75" customHeight="1" x14ac:dyDescent="0.15">
      <c r="A117" s="1" t="s">
        <v>153</v>
      </c>
      <c r="B117" s="16" t="s">
        <v>244</v>
      </c>
      <c r="C117" s="10">
        <v>2140</v>
      </c>
      <c r="D117" s="18">
        <f t="shared" si="0"/>
        <v>6420000</v>
      </c>
      <c r="E117" s="19">
        <v>2.1505376344085999E-2</v>
      </c>
      <c r="F117" s="19">
        <v>1.0752688172043E-3</v>
      </c>
      <c r="G117" s="14">
        <f t="shared" si="1"/>
        <v>2091.6774193548385</v>
      </c>
      <c r="H117" s="14">
        <f t="shared" si="2"/>
        <v>46.021505376344038</v>
      </c>
      <c r="I117" s="10">
        <f t="shared" si="3"/>
        <v>2.3010752688172018</v>
      </c>
      <c r="J117" s="20">
        <f t="shared" si="4"/>
        <v>6367075.2688172041</v>
      </c>
    </row>
    <row r="118" spans="1:10" ht="15.75" customHeight="1" x14ac:dyDescent="0.15">
      <c r="A118" s="1" t="s">
        <v>155</v>
      </c>
      <c r="B118" s="16" t="s">
        <v>244</v>
      </c>
      <c r="C118" s="10">
        <v>6651</v>
      </c>
      <c r="D118" s="18">
        <f t="shared" si="0"/>
        <v>19953000</v>
      </c>
      <c r="E118" s="19">
        <v>2.90185849364199E-2</v>
      </c>
      <c r="F118" s="19">
        <v>6.78426051560379E-4</v>
      </c>
      <c r="G118" s="14">
        <f t="shared" si="1"/>
        <v>6453.4851799189428</v>
      </c>
      <c r="H118" s="14">
        <f t="shared" si="2"/>
        <v>193.00260841212875</v>
      </c>
      <c r="I118" s="10">
        <f t="shared" si="3"/>
        <v>4.5122116689280807</v>
      </c>
      <c r="J118" s="20">
        <f t="shared" si="4"/>
        <v>19746460.756581083</v>
      </c>
    </row>
    <row r="119" spans="1:10" ht="15.75" customHeight="1" x14ac:dyDescent="0.15">
      <c r="A119" s="1" t="s">
        <v>157</v>
      </c>
      <c r="B119" s="16" t="s">
        <v>244</v>
      </c>
      <c r="C119" s="10">
        <v>5758</v>
      </c>
      <c r="D119" s="18">
        <f t="shared" si="0"/>
        <v>17274000</v>
      </c>
      <c r="E119" s="19">
        <v>3.6015325670497998E-2</v>
      </c>
      <c r="F119" s="19">
        <v>0</v>
      </c>
      <c r="G119" s="14">
        <f t="shared" si="1"/>
        <v>5550.6237547892724</v>
      </c>
      <c r="H119" s="14">
        <f t="shared" si="2"/>
        <v>207.37624521072746</v>
      </c>
      <c r="I119" s="10">
        <f t="shared" si="3"/>
        <v>0</v>
      </c>
      <c r="J119" s="20">
        <f t="shared" si="4"/>
        <v>17066623.75478927</v>
      </c>
    </row>
    <row r="120" spans="1:10" ht="15.75" customHeight="1" x14ac:dyDescent="0.15">
      <c r="A120" s="1" t="s">
        <v>159</v>
      </c>
      <c r="B120" s="16" t="s">
        <v>244</v>
      </c>
      <c r="C120" s="10">
        <v>2780</v>
      </c>
      <c r="D120" s="18">
        <f t="shared" si="0"/>
        <v>8340000</v>
      </c>
      <c r="E120" s="19">
        <v>1.4367816091954E-2</v>
      </c>
      <c r="F120" s="19">
        <v>0</v>
      </c>
      <c r="G120" s="14">
        <f t="shared" si="1"/>
        <v>2740.0574712643679</v>
      </c>
      <c r="H120" s="14">
        <f t="shared" si="2"/>
        <v>39.942528735632123</v>
      </c>
      <c r="I120" s="10">
        <f t="shared" si="3"/>
        <v>0</v>
      </c>
      <c r="J120" s="20">
        <f t="shared" si="4"/>
        <v>8300057.4712643679</v>
      </c>
    </row>
    <row r="121" spans="1:10" ht="15.75" customHeight="1" x14ac:dyDescent="0.15">
      <c r="A121" s="1" t="s">
        <v>161</v>
      </c>
      <c r="B121" s="16" t="s">
        <v>244</v>
      </c>
      <c r="C121" s="10">
        <v>3136</v>
      </c>
      <c r="D121" s="18">
        <f t="shared" si="0"/>
        <v>9408000</v>
      </c>
      <c r="E121" s="19">
        <v>1.8168054504163499E-2</v>
      </c>
      <c r="F121" s="19">
        <v>8.3822296730930396E-4</v>
      </c>
      <c r="G121" s="14">
        <f t="shared" si="1"/>
        <v>3076.3963138494614</v>
      </c>
      <c r="H121" s="14">
        <f t="shared" si="2"/>
        <v>56.97501892505673</v>
      </c>
      <c r="I121" s="10">
        <f t="shared" si="3"/>
        <v>2.6286672254819772</v>
      </c>
      <c r="J121" s="20">
        <f t="shared" si="4"/>
        <v>9343138.9793984983</v>
      </c>
    </row>
    <row r="122" spans="1:10" ht="15.75" customHeight="1" x14ac:dyDescent="0.15">
      <c r="A122" s="1" t="s">
        <v>163</v>
      </c>
      <c r="B122" s="16" t="s">
        <v>244</v>
      </c>
      <c r="C122" s="10">
        <v>1290</v>
      </c>
      <c r="D122" s="18">
        <f t="shared" si="0"/>
        <v>3870000</v>
      </c>
      <c r="E122" s="19">
        <v>4.4345898004434503E-3</v>
      </c>
      <c r="F122" s="19">
        <v>0</v>
      </c>
      <c r="G122" s="14">
        <f t="shared" si="1"/>
        <v>1284.2793791574279</v>
      </c>
      <c r="H122" s="14">
        <f t="shared" si="2"/>
        <v>5.7206208425720506</v>
      </c>
      <c r="I122" s="10">
        <f t="shared" si="3"/>
        <v>0</v>
      </c>
      <c r="J122" s="20">
        <f t="shared" si="4"/>
        <v>3864279.3791574277</v>
      </c>
    </row>
    <row r="123" spans="1:10" ht="15.75" customHeight="1" x14ac:dyDescent="0.15">
      <c r="A123" s="1" t="s">
        <v>165</v>
      </c>
      <c r="B123" s="16" t="s">
        <v>244</v>
      </c>
      <c r="C123" s="10">
        <v>5317</v>
      </c>
      <c r="D123" s="18">
        <f t="shared" si="0"/>
        <v>15951000</v>
      </c>
      <c r="E123" s="19">
        <v>4.3655650754793898E-2</v>
      </c>
      <c r="F123" s="19">
        <v>8.1599347205222304E-4</v>
      </c>
      <c r="G123" s="14">
        <f t="shared" si="1"/>
        <v>5080.5442676458588</v>
      </c>
      <c r="H123" s="14">
        <f t="shared" si="2"/>
        <v>232.11709506323916</v>
      </c>
      <c r="I123" s="10">
        <f t="shared" si="3"/>
        <v>4.3386372909016702</v>
      </c>
      <c r="J123" s="20">
        <f t="shared" si="4"/>
        <v>15705866.993064055</v>
      </c>
    </row>
    <row r="124" spans="1:10" ht="15.75" customHeight="1" x14ac:dyDescent="0.15">
      <c r="A124" s="1" t="s">
        <v>167</v>
      </c>
      <c r="B124" s="16" t="s">
        <v>244</v>
      </c>
      <c r="C124" s="10">
        <v>3629</v>
      </c>
      <c r="D124" s="18">
        <f t="shared" si="0"/>
        <v>10887000</v>
      </c>
      <c r="E124" s="19">
        <v>6.5616797900262397E-3</v>
      </c>
      <c r="F124" s="19">
        <v>0</v>
      </c>
      <c r="G124" s="14">
        <f t="shared" si="1"/>
        <v>3605.1876640419946</v>
      </c>
      <c r="H124" s="14">
        <f t="shared" si="2"/>
        <v>23.812335958005225</v>
      </c>
      <c r="I124" s="10">
        <f t="shared" si="3"/>
        <v>0</v>
      </c>
      <c r="J124" s="20">
        <f t="shared" si="4"/>
        <v>10863187.664041994</v>
      </c>
    </row>
    <row r="125" spans="1:10" ht="15.75" customHeight="1" x14ac:dyDescent="0.15">
      <c r="A125" s="1" t="s">
        <v>169</v>
      </c>
      <c r="B125" s="16" t="s">
        <v>244</v>
      </c>
      <c r="C125" s="10">
        <v>2436</v>
      </c>
      <c r="D125" s="18">
        <f t="shared" si="0"/>
        <v>7308000</v>
      </c>
      <c r="E125" s="19">
        <v>3.5957240038872601E-2</v>
      </c>
      <c r="F125" s="19">
        <v>1.94363459669582E-3</v>
      </c>
      <c r="G125" s="14">
        <f t="shared" si="1"/>
        <v>2343.6734693877552</v>
      </c>
      <c r="H125" s="14">
        <f t="shared" si="2"/>
        <v>87.591836734693658</v>
      </c>
      <c r="I125" s="10">
        <f t="shared" si="3"/>
        <v>4.7346938775510177</v>
      </c>
      <c r="J125" s="20">
        <f t="shared" si="4"/>
        <v>7206204.0816326523</v>
      </c>
    </row>
    <row r="126" spans="1:10" ht="15.75" customHeight="1" x14ac:dyDescent="0.15">
      <c r="A126" s="1" t="s">
        <v>171</v>
      </c>
      <c r="B126" s="16" t="s">
        <v>244</v>
      </c>
      <c r="C126" s="10">
        <v>5055</v>
      </c>
      <c r="D126" s="18">
        <f t="shared" si="0"/>
        <v>15165000</v>
      </c>
      <c r="E126" s="19">
        <v>3.8416307330458602E-2</v>
      </c>
      <c r="F126" s="19">
        <v>1.56801254410035E-3</v>
      </c>
      <c r="G126" s="14">
        <f t="shared" si="1"/>
        <v>4852.879263034105</v>
      </c>
      <c r="H126" s="14">
        <f t="shared" si="2"/>
        <v>194.19443355546824</v>
      </c>
      <c r="I126" s="10">
        <f t="shared" si="3"/>
        <v>7.9263034104272689</v>
      </c>
      <c r="J126" s="20">
        <f t="shared" si="4"/>
        <v>14947026.65621325</v>
      </c>
    </row>
    <row r="127" spans="1:10" ht="15.75" customHeight="1" x14ac:dyDescent="0.15">
      <c r="A127" s="1" t="s">
        <v>173</v>
      </c>
      <c r="B127" s="16" t="s">
        <v>244</v>
      </c>
      <c r="C127" s="10">
        <v>687</v>
      </c>
      <c r="D127" s="18">
        <f t="shared" si="0"/>
        <v>2061000</v>
      </c>
      <c r="E127" s="19">
        <v>3.49650349650349E-3</v>
      </c>
      <c r="F127" s="19">
        <v>0</v>
      </c>
      <c r="G127" s="14">
        <f t="shared" si="1"/>
        <v>684.59790209790208</v>
      </c>
      <c r="H127" s="14">
        <f t="shared" si="2"/>
        <v>2.4020979020978976</v>
      </c>
      <c r="I127" s="10">
        <f t="shared" si="3"/>
        <v>0</v>
      </c>
      <c r="J127" s="20">
        <f t="shared" si="4"/>
        <v>2058597.902097902</v>
      </c>
    </row>
    <row r="128" spans="1:10" ht="15.75" customHeight="1" x14ac:dyDescent="0.15">
      <c r="A128" s="1" t="s">
        <v>175</v>
      </c>
      <c r="B128" s="16" t="s">
        <v>244</v>
      </c>
      <c r="C128" s="10">
        <v>1357</v>
      </c>
      <c r="D128" s="18">
        <f t="shared" si="0"/>
        <v>4071000</v>
      </c>
      <c r="E128" s="19">
        <v>1.2539184952978E-2</v>
      </c>
      <c r="F128" s="19">
        <v>0</v>
      </c>
      <c r="G128" s="14">
        <f t="shared" si="1"/>
        <v>1339.9843260188088</v>
      </c>
      <c r="H128" s="14">
        <f t="shared" si="2"/>
        <v>17.015673981191146</v>
      </c>
      <c r="I128" s="10">
        <f t="shared" si="3"/>
        <v>0</v>
      </c>
      <c r="J128" s="20">
        <f t="shared" si="4"/>
        <v>4053984.3260188089</v>
      </c>
    </row>
    <row r="129" spans="1:10" ht="15.75" customHeight="1" x14ac:dyDescent="0.15">
      <c r="A129" s="1" t="s">
        <v>177</v>
      </c>
      <c r="B129" s="16" t="s">
        <v>244</v>
      </c>
      <c r="C129" s="10">
        <v>8965</v>
      </c>
      <c r="D129" s="18">
        <f t="shared" si="0"/>
        <v>26895000</v>
      </c>
      <c r="E129" s="19">
        <v>3.8846520495710198E-2</v>
      </c>
      <c r="F129" s="19">
        <v>3.43053173241852E-3</v>
      </c>
      <c r="G129" s="14">
        <f t="shared" si="1"/>
        <v>8585.9862267748267</v>
      </c>
      <c r="H129" s="14">
        <f t="shared" si="2"/>
        <v>348.25905624404191</v>
      </c>
      <c r="I129" s="10">
        <f t="shared" si="3"/>
        <v>30.754716981132031</v>
      </c>
      <c r="J129" s="20">
        <f t="shared" si="4"/>
        <v>26454476.792812563</v>
      </c>
    </row>
    <row r="130" spans="1:10" ht="15.75" customHeight="1" x14ac:dyDescent="0.15">
      <c r="A130" s="1" t="s">
        <v>179</v>
      </c>
      <c r="B130" s="16" t="s">
        <v>244</v>
      </c>
      <c r="C130" s="10">
        <v>4941</v>
      </c>
      <c r="D130" s="18">
        <f t="shared" si="0"/>
        <v>14823000</v>
      </c>
      <c r="E130" s="19">
        <v>1.2380416432189E-2</v>
      </c>
      <c r="F130" s="19">
        <v>6.2774639045825404E-4</v>
      </c>
      <c r="G130" s="14">
        <f t="shared" si="1"/>
        <v>4876.7266674932998</v>
      </c>
      <c r="H130" s="14">
        <f t="shared" si="2"/>
        <v>61.171637591445851</v>
      </c>
      <c r="I130" s="10">
        <f t="shared" si="3"/>
        <v>3.101694915254233</v>
      </c>
      <c r="J130" s="20">
        <f t="shared" si="4"/>
        <v>14752523.277662791</v>
      </c>
    </row>
    <row r="131" spans="1:10" ht="15.75" customHeight="1" x14ac:dyDescent="0.15">
      <c r="A131" s="1" t="s">
        <v>181</v>
      </c>
      <c r="B131" s="16" t="s">
        <v>244</v>
      </c>
      <c r="C131" s="10">
        <v>4446</v>
      </c>
      <c r="D131" s="18">
        <f t="shared" si="0"/>
        <v>13338000</v>
      </c>
      <c r="E131" s="19">
        <v>1.6272965879265001E-2</v>
      </c>
      <c r="F131" s="19">
        <v>0</v>
      </c>
      <c r="G131" s="14">
        <f t="shared" si="1"/>
        <v>4373.6503937007874</v>
      </c>
      <c r="H131" s="14">
        <f t="shared" si="2"/>
        <v>72.349606299212198</v>
      </c>
      <c r="I131" s="10">
        <f t="shared" si="3"/>
        <v>0</v>
      </c>
      <c r="J131" s="20">
        <f t="shared" si="4"/>
        <v>13265650.393700786</v>
      </c>
    </row>
    <row r="132" spans="1:10" ht="15.75" customHeight="1" x14ac:dyDescent="0.15">
      <c r="A132" s="1" t="s">
        <v>183</v>
      </c>
      <c r="B132" s="16" t="s">
        <v>244</v>
      </c>
      <c r="C132" s="10">
        <v>4183</v>
      </c>
      <c r="D132" s="18">
        <f t="shared" si="0"/>
        <v>12549000</v>
      </c>
      <c r="E132" s="19">
        <v>1.3986013986013899E-2</v>
      </c>
      <c r="F132" s="19">
        <v>0</v>
      </c>
      <c r="G132" s="14">
        <f t="shared" si="1"/>
        <v>4124.4965034965035</v>
      </c>
      <c r="H132" s="14">
        <f t="shared" si="2"/>
        <v>58.503496503496137</v>
      </c>
      <c r="I132" s="10">
        <f t="shared" si="3"/>
        <v>0</v>
      </c>
      <c r="J132" s="20">
        <f t="shared" si="4"/>
        <v>12490496.503496503</v>
      </c>
    </row>
    <row r="133" spans="1:10" ht="15.75" customHeight="1" x14ac:dyDescent="0.15">
      <c r="A133" s="1" t="s">
        <v>185</v>
      </c>
      <c r="B133" s="16" t="s">
        <v>244</v>
      </c>
      <c r="C133" s="10">
        <v>3730</v>
      </c>
      <c r="D133" s="18">
        <f t="shared" si="0"/>
        <v>11190000</v>
      </c>
      <c r="E133" s="19">
        <v>1.4249363867684399E-2</v>
      </c>
      <c r="F133" s="19">
        <v>1.5267175572518999E-3</v>
      </c>
      <c r="G133" s="14">
        <f t="shared" si="1"/>
        <v>3671.1552162849875</v>
      </c>
      <c r="H133" s="14">
        <f t="shared" si="2"/>
        <v>53.150127226462807</v>
      </c>
      <c r="I133" s="10">
        <f t="shared" si="3"/>
        <v>5.6946564885495867</v>
      </c>
      <c r="J133" s="20">
        <f t="shared" si="4"/>
        <v>11119765.903307889</v>
      </c>
    </row>
    <row r="134" spans="1:10" ht="15.75" customHeight="1" x14ac:dyDescent="0.15">
      <c r="A134" s="1" t="s">
        <v>187</v>
      </c>
      <c r="B134" s="16" t="s">
        <v>244</v>
      </c>
      <c r="C134" s="10">
        <v>2892</v>
      </c>
      <c r="D134" s="18">
        <f t="shared" si="0"/>
        <v>8676000</v>
      </c>
      <c r="E134" s="19">
        <v>1.3168086754453899E-2</v>
      </c>
      <c r="F134" s="19">
        <v>7.7459333849728897E-4</v>
      </c>
      <c r="G134" s="14">
        <f t="shared" si="1"/>
        <v>2851.677769171185</v>
      </c>
      <c r="H134" s="14">
        <f t="shared" si="2"/>
        <v>38.082106893880677</v>
      </c>
      <c r="I134" s="10">
        <f t="shared" si="3"/>
        <v>2.2401239349341595</v>
      </c>
      <c r="J134" s="20">
        <f t="shared" si="4"/>
        <v>8631197.5213013161</v>
      </c>
    </row>
    <row r="135" spans="1:10" ht="15.75" customHeight="1" x14ac:dyDescent="0.15">
      <c r="A135" s="1" t="s">
        <v>189</v>
      </c>
      <c r="B135" s="16" t="s">
        <v>244</v>
      </c>
      <c r="C135" s="10">
        <v>2087</v>
      </c>
      <c r="D135" s="18">
        <f t="shared" si="0"/>
        <v>6261000</v>
      </c>
      <c r="E135" s="19">
        <v>2.06185567010309E-2</v>
      </c>
      <c r="F135" s="19">
        <v>9.37207122774133E-4</v>
      </c>
      <c r="G135" s="14">
        <f t="shared" si="1"/>
        <v>2042.0131208997188</v>
      </c>
      <c r="H135" s="14">
        <f t="shared" si="2"/>
        <v>43.030927835051486</v>
      </c>
      <c r="I135" s="10">
        <f t="shared" si="3"/>
        <v>1.9559512652296156</v>
      </c>
      <c r="J135" s="20">
        <f t="shared" si="4"/>
        <v>6212101.2183692595</v>
      </c>
    </row>
    <row r="136" spans="1:10" ht="15.75" customHeight="1" x14ac:dyDescent="0.15">
      <c r="A136" s="1" t="s">
        <v>191</v>
      </c>
      <c r="B136" s="16" t="s">
        <v>244</v>
      </c>
      <c r="C136" s="10">
        <v>2986</v>
      </c>
      <c r="D136" s="18">
        <f t="shared" si="0"/>
        <v>8958000</v>
      </c>
      <c r="E136" s="19">
        <v>1.0645375914836899E-2</v>
      </c>
      <c r="F136" s="19">
        <v>0</v>
      </c>
      <c r="G136" s="14">
        <f t="shared" si="1"/>
        <v>2954.212907518297</v>
      </c>
      <c r="H136" s="14">
        <f t="shared" si="2"/>
        <v>31.787092481702981</v>
      </c>
      <c r="I136" s="10">
        <f t="shared" si="3"/>
        <v>0</v>
      </c>
      <c r="J136" s="20">
        <f t="shared" si="4"/>
        <v>8926212.9075182956</v>
      </c>
    </row>
    <row r="137" spans="1:10" ht="15.75" customHeight="1" x14ac:dyDescent="0.15">
      <c r="A137" s="1" t="s">
        <v>193</v>
      </c>
      <c r="B137" s="16" t="s">
        <v>244</v>
      </c>
      <c r="C137" s="10">
        <v>17829</v>
      </c>
      <c r="D137" s="18">
        <f t="shared" si="0"/>
        <v>53487000</v>
      </c>
      <c r="E137" s="19">
        <v>3.01192219201003E-2</v>
      </c>
      <c r="F137" s="19">
        <v>1.6732901066722401E-3</v>
      </c>
      <c r="G137" s="14">
        <f t="shared" si="1"/>
        <v>17262.171303074672</v>
      </c>
      <c r="H137" s="14">
        <f t="shared" si="2"/>
        <v>536.99560761346822</v>
      </c>
      <c r="I137" s="10">
        <f t="shared" si="3"/>
        <v>29.833089311859368</v>
      </c>
      <c r="J137" s="20">
        <f t="shared" si="4"/>
        <v>52860505.124450952</v>
      </c>
    </row>
    <row r="138" spans="1:10" ht="15.75" customHeight="1" x14ac:dyDescent="0.15">
      <c r="A138" s="1" t="s">
        <v>195</v>
      </c>
      <c r="B138" s="16" t="s">
        <v>244</v>
      </c>
      <c r="C138" s="10">
        <v>3135</v>
      </c>
      <c r="D138" s="18">
        <f t="shared" si="0"/>
        <v>9405000</v>
      </c>
      <c r="E138" s="19">
        <v>2.3130300693908999E-2</v>
      </c>
      <c r="F138" s="19">
        <v>7.7101002313030001E-4</v>
      </c>
      <c r="G138" s="14">
        <f t="shared" si="1"/>
        <v>3060.069390902082</v>
      </c>
      <c r="H138" s="14">
        <f t="shared" si="2"/>
        <v>72.513492675404706</v>
      </c>
      <c r="I138" s="10">
        <f t="shared" si="3"/>
        <v>2.4171164225134905</v>
      </c>
      <c r="J138" s="20">
        <f t="shared" si="4"/>
        <v>9325235.1580570564</v>
      </c>
    </row>
    <row r="139" spans="1:10" ht="15.75" customHeight="1" x14ac:dyDescent="0.15">
      <c r="A139" s="1" t="s">
        <v>197</v>
      </c>
      <c r="B139" s="16" t="s">
        <v>244</v>
      </c>
      <c r="C139" s="10">
        <v>1603</v>
      </c>
      <c r="D139" s="18">
        <f t="shared" si="0"/>
        <v>4809000</v>
      </c>
      <c r="E139" s="19">
        <v>2.47813411078717E-2</v>
      </c>
      <c r="F139" s="19">
        <v>2.91545189504373E-3</v>
      </c>
      <c r="G139" s="14">
        <f t="shared" si="1"/>
        <v>1558.6020408163265</v>
      </c>
      <c r="H139" s="14">
        <f t="shared" si="2"/>
        <v>39.724489795918338</v>
      </c>
      <c r="I139" s="10">
        <f t="shared" si="3"/>
        <v>4.673469387755099</v>
      </c>
      <c r="J139" s="20">
        <f t="shared" si="4"/>
        <v>4755255.1020408161</v>
      </c>
    </row>
    <row r="140" spans="1:10" ht="15.75" customHeight="1" x14ac:dyDescent="0.15">
      <c r="A140" s="1" t="s">
        <v>199</v>
      </c>
      <c r="B140" s="16" t="s">
        <v>244</v>
      </c>
      <c r="C140" s="10">
        <v>6457</v>
      </c>
      <c r="D140" s="18">
        <f t="shared" si="0"/>
        <v>19371000</v>
      </c>
      <c r="E140" s="19">
        <v>3.2248157248157203E-2</v>
      </c>
      <c r="F140" s="19">
        <v>0</v>
      </c>
      <c r="G140" s="14">
        <f t="shared" si="1"/>
        <v>6248.7736486486492</v>
      </c>
      <c r="H140" s="14">
        <f t="shared" si="2"/>
        <v>208.22635135135107</v>
      </c>
      <c r="I140" s="10">
        <f t="shared" si="3"/>
        <v>0</v>
      </c>
      <c r="J140" s="20">
        <f t="shared" si="4"/>
        <v>19162773.648648649</v>
      </c>
    </row>
    <row r="141" spans="1:10" ht="15.75" customHeight="1" x14ac:dyDescent="0.15">
      <c r="A141" s="1" t="s">
        <v>201</v>
      </c>
      <c r="B141" s="16" t="s">
        <v>244</v>
      </c>
      <c r="C141" s="10">
        <v>2954</v>
      </c>
      <c r="D141" s="18">
        <f t="shared" si="0"/>
        <v>8862000</v>
      </c>
      <c r="E141" s="19">
        <v>1.3818181818181801E-2</v>
      </c>
      <c r="F141" s="19">
        <v>2.2935779816513702E-3</v>
      </c>
      <c r="G141" s="14">
        <f t="shared" si="1"/>
        <v>2906.4058615512927</v>
      </c>
      <c r="H141" s="14">
        <f t="shared" si="2"/>
        <v>40.818909090909038</v>
      </c>
      <c r="I141" s="10">
        <f t="shared" si="3"/>
        <v>6.7752293577981479</v>
      </c>
      <c r="J141" s="20">
        <f t="shared" si="4"/>
        <v>8800855.4028356969</v>
      </c>
    </row>
    <row r="142" spans="1:10" ht="15.75" customHeight="1" x14ac:dyDescent="0.15">
      <c r="A142" s="1" t="s">
        <v>203</v>
      </c>
      <c r="B142" s="16" t="s">
        <v>244</v>
      </c>
      <c r="C142" s="10">
        <v>4185</v>
      </c>
      <c r="D142" s="18">
        <f t="shared" si="0"/>
        <v>12555000</v>
      </c>
      <c r="E142" s="19">
        <v>2.5094102885821801E-2</v>
      </c>
      <c r="F142" s="19">
        <v>1.25470514429109E-3</v>
      </c>
      <c r="G142" s="14">
        <f t="shared" si="1"/>
        <v>4074.7302383939777</v>
      </c>
      <c r="H142" s="14">
        <f t="shared" si="2"/>
        <v>105.01882057716423</v>
      </c>
      <c r="I142" s="10">
        <f t="shared" si="3"/>
        <v>5.2509410288582119</v>
      </c>
      <c r="J142" s="20">
        <f t="shared" si="4"/>
        <v>12434228.356336262</v>
      </c>
    </row>
    <row r="143" spans="1:10" ht="15.75" customHeight="1" x14ac:dyDescent="0.15">
      <c r="A143" s="1" t="s">
        <v>205</v>
      </c>
      <c r="B143" s="16" t="s">
        <v>244</v>
      </c>
      <c r="C143" s="10">
        <v>3972</v>
      </c>
      <c r="D143" s="18">
        <f t="shared" si="0"/>
        <v>11916000</v>
      </c>
      <c r="E143" s="19">
        <v>2.2927689594356201E-2</v>
      </c>
      <c r="F143" s="19">
        <v>1.76366843033509E-3</v>
      </c>
      <c r="G143" s="14">
        <f t="shared" si="1"/>
        <v>3873.9259259259261</v>
      </c>
      <c r="H143" s="14">
        <f t="shared" si="2"/>
        <v>91.068783068782835</v>
      </c>
      <c r="I143" s="10">
        <f t="shared" si="3"/>
        <v>7.0052910052909771</v>
      </c>
      <c r="J143" s="20">
        <f t="shared" si="4"/>
        <v>11803915.343915343</v>
      </c>
    </row>
    <row r="144" spans="1:10" ht="15.75" customHeight="1" x14ac:dyDescent="0.15">
      <c r="A144" s="1" t="s">
        <v>207</v>
      </c>
      <c r="B144" s="16" t="s">
        <v>244</v>
      </c>
      <c r="C144" s="10">
        <v>38928</v>
      </c>
      <c r="D144" s="18">
        <f t="shared" si="0"/>
        <v>116784000</v>
      </c>
      <c r="E144" s="19">
        <v>9.0512844291940994E-2</v>
      </c>
      <c r="F144" s="19">
        <v>1.54873411851989E-2</v>
      </c>
      <c r="G144" s="14">
        <f t="shared" si="1"/>
        <v>34801.6247797459</v>
      </c>
      <c r="H144" s="14">
        <f t="shared" si="2"/>
        <v>3523.4840025966791</v>
      </c>
      <c r="I144" s="10">
        <f t="shared" si="3"/>
        <v>602.89121765742277</v>
      </c>
      <c r="J144" s="20">
        <f t="shared" si="4"/>
        <v>111451842.34443106</v>
      </c>
    </row>
    <row r="145" spans="1:10" ht="15.75" customHeight="1" x14ac:dyDescent="0.15">
      <c r="A145" s="1" t="s">
        <v>209</v>
      </c>
      <c r="B145" s="16" t="s">
        <v>244</v>
      </c>
      <c r="C145" s="10">
        <v>4763</v>
      </c>
      <c r="D145" s="18">
        <f t="shared" si="0"/>
        <v>14289000</v>
      </c>
      <c r="E145" s="19">
        <v>2.6388341866876702E-2</v>
      </c>
      <c r="F145" s="19">
        <v>0</v>
      </c>
      <c r="G145" s="14">
        <f t="shared" si="1"/>
        <v>4637.312327688066</v>
      </c>
      <c r="H145" s="14">
        <f t="shared" si="2"/>
        <v>125.68767231193372</v>
      </c>
      <c r="I145" s="10">
        <f t="shared" si="3"/>
        <v>0</v>
      </c>
      <c r="J145" s="20">
        <f t="shared" si="4"/>
        <v>14163312.327688066</v>
      </c>
    </row>
    <row r="146" spans="1:10" ht="15.75" customHeight="1" x14ac:dyDescent="0.15">
      <c r="A146" s="1" t="s">
        <v>211</v>
      </c>
      <c r="B146" s="16" t="s">
        <v>244</v>
      </c>
      <c r="C146" s="10">
        <v>4763</v>
      </c>
      <c r="D146" s="18">
        <f t="shared" si="0"/>
        <v>14289000</v>
      </c>
      <c r="E146" s="19">
        <v>1.70575692963752E-2</v>
      </c>
      <c r="F146" s="19">
        <v>1.06609808102345E-3</v>
      </c>
      <c r="G146" s="14">
        <f t="shared" si="1"/>
        <v>4676.6769722814506</v>
      </c>
      <c r="H146" s="14">
        <f t="shared" si="2"/>
        <v>81.245202558635086</v>
      </c>
      <c r="I146" s="10">
        <f t="shared" si="3"/>
        <v>5.0778251599146929</v>
      </c>
      <c r="J146" s="20">
        <f t="shared" si="4"/>
        <v>14192521.321961621</v>
      </c>
    </row>
    <row r="147" spans="1:10" ht="15.75" customHeight="1" x14ac:dyDescent="0.15">
      <c r="A147" s="1" t="s">
        <v>213</v>
      </c>
      <c r="B147" s="16" t="s">
        <v>244</v>
      </c>
      <c r="C147" s="10">
        <v>3238</v>
      </c>
      <c r="D147" s="18">
        <f t="shared" si="0"/>
        <v>9714000</v>
      </c>
      <c r="E147" s="19">
        <v>3.5737491877842698E-2</v>
      </c>
      <c r="F147" s="19">
        <v>3.1055900621118002E-3</v>
      </c>
      <c r="G147" s="14">
        <f t="shared" si="1"/>
        <v>3112.2261006784274</v>
      </c>
      <c r="H147" s="14">
        <f t="shared" si="2"/>
        <v>115.71799870045466</v>
      </c>
      <c r="I147" s="10">
        <f t="shared" si="3"/>
        <v>10.05590062111801</v>
      </c>
      <c r="J147" s="20">
        <f t="shared" si="4"/>
        <v>9568114.2994361911</v>
      </c>
    </row>
    <row r="148" spans="1:10" ht="15.75" customHeight="1" x14ac:dyDescent="0.15">
      <c r="A148" s="1" t="s">
        <v>215</v>
      </c>
      <c r="B148" s="16" t="s">
        <v>244</v>
      </c>
      <c r="C148" s="10">
        <v>10599</v>
      </c>
      <c r="D148" s="18">
        <f t="shared" si="0"/>
        <v>31797000</v>
      </c>
      <c r="E148" s="19">
        <v>6.91511387163561E-2</v>
      </c>
      <c r="F148" s="19">
        <v>3.9337474120082804E-3</v>
      </c>
      <c r="G148" s="14">
        <f t="shared" si="1"/>
        <v>9824.3732919254653</v>
      </c>
      <c r="H148" s="14">
        <f t="shared" si="2"/>
        <v>732.93291925465826</v>
      </c>
      <c r="I148" s="10">
        <f t="shared" si="3"/>
        <v>41.693788819875763</v>
      </c>
      <c r="J148" s="20">
        <f t="shared" si="4"/>
        <v>30938985.714285713</v>
      </c>
    </row>
    <row r="149" spans="1:10" ht="15.75" customHeight="1" x14ac:dyDescent="0.15">
      <c r="A149" s="1" t="s">
        <v>217</v>
      </c>
      <c r="B149" s="16" t="s">
        <v>244</v>
      </c>
      <c r="C149" s="10">
        <v>9934</v>
      </c>
      <c r="D149" s="18">
        <f t="shared" si="0"/>
        <v>29802000</v>
      </c>
      <c r="E149" s="19">
        <v>3.8002171552660099E-2</v>
      </c>
      <c r="F149" s="19">
        <v>1.6286644951140001E-3</v>
      </c>
      <c r="G149" s="14">
        <f t="shared" si="1"/>
        <v>9540.3072747014121</v>
      </c>
      <c r="H149" s="14">
        <f t="shared" si="2"/>
        <v>377.51357220412541</v>
      </c>
      <c r="I149" s="10">
        <f t="shared" si="3"/>
        <v>16.179153094462478</v>
      </c>
      <c r="J149" s="20">
        <f t="shared" si="4"/>
        <v>29375948.968512487</v>
      </c>
    </row>
    <row r="150" spans="1:10" ht="15.75" customHeight="1" x14ac:dyDescent="0.15">
      <c r="A150" s="1" t="s">
        <v>219</v>
      </c>
      <c r="B150" s="16" t="s">
        <v>244</v>
      </c>
      <c r="C150" s="10">
        <v>8793</v>
      </c>
      <c r="D150" s="18">
        <f t="shared" si="0"/>
        <v>26379000</v>
      </c>
      <c r="E150" s="19">
        <v>6.4139941690962099E-2</v>
      </c>
      <c r="F150" s="19">
        <v>4.37317784256559E-3</v>
      </c>
      <c r="G150" s="14">
        <f t="shared" si="1"/>
        <v>8190.5641399416909</v>
      </c>
      <c r="H150" s="14">
        <f t="shared" si="2"/>
        <v>563.98250728862979</v>
      </c>
      <c r="I150" s="10">
        <f t="shared" si="3"/>
        <v>38.453352769679235</v>
      </c>
      <c r="J150" s="20">
        <f t="shared" si="4"/>
        <v>25699657.434402332</v>
      </c>
    </row>
    <row r="151" spans="1:10" ht="15.75" customHeight="1" x14ac:dyDescent="0.15">
      <c r="A151" s="1" t="s">
        <v>221</v>
      </c>
      <c r="B151" s="16" t="s">
        <v>244</v>
      </c>
      <c r="C151" s="10">
        <v>3708</v>
      </c>
      <c r="D151" s="18">
        <f t="shared" si="0"/>
        <v>11124000</v>
      </c>
      <c r="E151" s="19">
        <v>1.1404133998574401E-2</v>
      </c>
      <c r="F151" s="19">
        <v>7.1275837491090502E-4</v>
      </c>
      <c r="G151" s="14">
        <f t="shared" si="1"/>
        <v>3663.0705630791167</v>
      </c>
      <c r="H151" s="14">
        <f t="shared" si="2"/>
        <v>42.28652886671388</v>
      </c>
      <c r="I151" s="10">
        <f t="shared" si="3"/>
        <v>2.6429080541696357</v>
      </c>
      <c r="J151" s="20">
        <f t="shared" si="4"/>
        <v>11073784.746970778</v>
      </c>
    </row>
    <row r="152" spans="1:10" ht="15.75" customHeight="1" x14ac:dyDescent="0.15">
      <c r="A152" s="1" t="s">
        <v>223</v>
      </c>
      <c r="B152" s="16" t="s">
        <v>244</v>
      </c>
      <c r="C152" s="10">
        <v>5363</v>
      </c>
      <c r="D152" s="18">
        <f t="shared" si="0"/>
        <v>16089000</v>
      </c>
      <c r="E152" s="19">
        <v>3.4834324553950698E-2</v>
      </c>
      <c r="F152" s="19">
        <v>3.0946065428823998E-3</v>
      </c>
      <c r="G152" s="14">
        <f t="shared" si="1"/>
        <v>5159.5871425276837</v>
      </c>
      <c r="H152" s="14">
        <f t="shared" si="2"/>
        <v>186.81648258283758</v>
      </c>
      <c r="I152" s="10">
        <f t="shared" si="3"/>
        <v>16.596374889478309</v>
      </c>
      <c r="J152" s="20">
        <f t="shared" si="4"/>
        <v>15852394.392748727</v>
      </c>
    </row>
    <row r="153" spans="1:10" ht="15.75" customHeight="1" x14ac:dyDescent="0.15">
      <c r="A153" s="1" t="s">
        <v>225</v>
      </c>
      <c r="B153" s="16" t="s">
        <v>244</v>
      </c>
      <c r="C153" s="10">
        <v>6711</v>
      </c>
      <c r="D153" s="18">
        <f t="shared" si="0"/>
        <v>20133000</v>
      </c>
      <c r="E153" s="19">
        <v>3.9124487004103897E-2</v>
      </c>
      <c r="F153" s="19">
        <v>2.1551724137930999E-3</v>
      </c>
      <c r="G153" s="14">
        <f t="shared" si="1"/>
        <v>6433.9722056464934</v>
      </c>
      <c r="H153" s="14">
        <f t="shared" si="2"/>
        <v>262.56443228454123</v>
      </c>
      <c r="I153" s="10">
        <f t="shared" si="3"/>
        <v>14.463362068965493</v>
      </c>
      <c r="J153" s="20">
        <f t="shared" si="4"/>
        <v>19827045.481508564</v>
      </c>
    </row>
    <row r="154" spans="1:10" ht="15.75" customHeight="1" x14ac:dyDescent="0.15">
      <c r="A154" s="1" t="s">
        <v>227</v>
      </c>
      <c r="B154" s="16" t="s">
        <v>244</v>
      </c>
      <c r="C154" s="10">
        <v>1146</v>
      </c>
      <c r="D154" s="18">
        <f t="shared" si="0"/>
        <v>3438000</v>
      </c>
      <c r="E154" s="19">
        <v>1.8828451882845099E-2</v>
      </c>
      <c r="F154" s="19">
        <v>0</v>
      </c>
      <c r="G154" s="14">
        <f t="shared" si="1"/>
        <v>1124.4225941422594</v>
      </c>
      <c r="H154" s="14">
        <f t="shared" si="2"/>
        <v>21.577405857740484</v>
      </c>
      <c r="I154" s="10">
        <f t="shared" si="3"/>
        <v>0</v>
      </c>
      <c r="J154" s="20">
        <f t="shared" si="4"/>
        <v>3416422.5941422591</v>
      </c>
    </row>
    <row r="155" spans="1:10" ht="15.75" customHeight="1" x14ac:dyDescent="0.15">
      <c r="A155" s="1" t="s">
        <v>229</v>
      </c>
      <c r="B155" s="16" t="s">
        <v>244</v>
      </c>
      <c r="C155" s="10">
        <v>3106</v>
      </c>
      <c r="D155" s="18">
        <f t="shared" si="0"/>
        <v>9318000</v>
      </c>
      <c r="E155" s="19">
        <v>1.5789473684210499E-2</v>
      </c>
      <c r="F155" s="19">
        <v>0</v>
      </c>
      <c r="G155" s="14">
        <f t="shared" si="1"/>
        <v>3056.9578947368423</v>
      </c>
      <c r="H155" s="14">
        <f t="shared" si="2"/>
        <v>49.042105263157808</v>
      </c>
      <c r="I155" s="10">
        <f t="shared" si="3"/>
        <v>0</v>
      </c>
      <c r="J155" s="20">
        <f t="shared" si="4"/>
        <v>9268957.8947368432</v>
      </c>
    </row>
    <row r="156" spans="1:10" ht="15.75" customHeight="1" x14ac:dyDescent="0.15">
      <c r="A156" s="1" t="s">
        <v>231</v>
      </c>
      <c r="B156" s="16" t="s">
        <v>244</v>
      </c>
      <c r="C156" s="10">
        <v>4303</v>
      </c>
      <c r="D156" s="18">
        <f t="shared" si="0"/>
        <v>12909000</v>
      </c>
      <c r="E156" s="19">
        <v>1.34730538922155E-2</v>
      </c>
      <c r="F156" s="19">
        <v>0</v>
      </c>
      <c r="G156" s="14">
        <f t="shared" si="1"/>
        <v>4245.0254491017968</v>
      </c>
      <c r="H156" s="14">
        <f t="shared" si="2"/>
        <v>57.974550898203297</v>
      </c>
      <c r="I156" s="10">
        <f t="shared" si="3"/>
        <v>0</v>
      </c>
      <c r="J156" s="20">
        <f t="shared" si="4"/>
        <v>12851025.449101798</v>
      </c>
    </row>
    <row r="157" spans="1:10" ht="15.75" customHeight="1" x14ac:dyDescent="0.15">
      <c r="A157" s="1" t="s">
        <v>233</v>
      </c>
      <c r="B157" s="16" t="s">
        <v>244</v>
      </c>
      <c r="C157" s="10">
        <v>4379</v>
      </c>
      <c r="D157" s="18">
        <f t="shared" si="0"/>
        <v>13137000</v>
      </c>
      <c r="E157" s="19">
        <v>2.6516853932584201E-2</v>
      </c>
      <c r="F157" s="19">
        <v>8.9887640449438195E-4</v>
      </c>
      <c r="G157" s="14">
        <f t="shared" si="1"/>
        <v>4258.9465168539327</v>
      </c>
      <c r="H157" s="14">
        <f t="shared" si="2"/>
        <v>116.11730337078622</v>
      </c>
      <c r="I157" s="10">
        <f t="shared" si="3"/>
        <v>3.9361797752808987</v>
      </c>
      <c r="J157" s="20">
        <f t="shared" si="4"/>
        <v>13009074.157303371</v>
      </c>
    </row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S79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2.6640625" defaultRowHeight="15" customHeight="1" x14ac:dyDescent="0.15"/>
  <cols>
    <col min="1" max="1" width="12.6640625" customWidth="1"/>
    <col min="2" max="2" width="8" customWidth="1"/>
    <col min="3" max="3" width="10.1640625" customWidth="1"/>
    <col min="4" max="4" width="7.5" customWidth="1"/>
    <col min="5" max="5" width="17.5" customWidth="1"/>
    <col min="6" max="6" width="21.1640625" customWidth="1"/>
    <col min="7" max="7" width="14.6640625" customWidth="1"/>
    <col min="8" max="8" width="15.1640625" customWidth="1"/>
    <col min="9" max="9" width="27.1640625" customWidth="1"/>
    <col min="10" max="10" width="12.6640625" customWidth="1"/>
    <col min="11" max="11" width="11.6640625" customWidth="1"/>
    <col min="12" max="12" width="14.1640625" customWidth="1"/>
    <col min="13" max="13" width="17.83203125" customWidth="1"/>
    <col min="14" max="14" width="15.33203125" customWidth="1"/>
    <col min="15" max="15" width="17.6640625" customWidth="1"/>
    <col min="16" max="16" width="16.33203125" customWidth="1"/>
    <col min="17" max="17" width="18.6640625" customWidth="1"/>
    <col min="18" max="18" width="15.5" customWidth="1"/>
    <col min="19" max="19" width="13" customWidth="1"/>
  </cols>
  <sheetData>
    <row r="1" spans="1:19" ht="13" x14ac:dyDescent="0.15">
      <c r="A1" s="15" t="s">
        <v>71</v>
      </c>
      <c r="B1" s="11" t="s">
        <v>257</v>
      </c>
      <c r="C1" s="11" t="s">
        <v>258</v>
      </c>
      <c r="D1" s="30" t="s">
        <v>259</v>
      </c>
      <c r="E1" s="4" t="s">
        <v>260</v>
      </c>
      <c r="F1" s="31" t="s">
        <v>261</v>
      </c>
      <c r="G1" s="4" t="s">
        <v>242</v>
      </c>
      <c r="H1" s="32" t="s">
        <v>262</v>
      </c>
      <c r="I1" s="33" t="s">
        <v>263</v>
      </c>
      <c r="J1" s="11" t="s">
        <v>264</v>
      </c>
      <c r="K1" s="34" t="s">
        <v>265</v>
      </c>
      <c r="L1" s="35" t="s">
        <v>266</v>
      </c>
      <c r="M1" s="33" t="s">
        <v>267</v>
      </c>
      <c r="N1" s="11" t="s">
        <v>268</v>
      </c>
      <c r="O1" s="11" t="s">
        <v>269</v>
      </c>
      <c r="P1" s="11" t="s">
        <v>270</v>
      </c>
      <c r="Q1" s="11" t="s">
        <v>271</v>
      </c>
      <c r="R1" s="11" t="s">
        <v>272</v>
      </c>
      <c r="S1" s="36" t="s">
        <v>273</v>
      </c>
    </row>
    <row r="2" spans="1:19" ht="13" x14ac:dyDescent="0.15">
      <c r="A2" s="1" t="s">
        <v>79</v>
      </c>
      <c r="B2" s="10">
        <f t="shared" ref="B2:B79" si="0">K2/L2</f>
        <v>802.41935483870964</v>
      </c>
      <c r="C2" s="14">
        <f t="shared" ref="C2:C79" si="1">D2-B2</f>
        <v>2488.5806451612902</v>
      </c>
      <c r="D2" s="10">
        <v>3291</v>
      </c>
      <c r="E2" s="5">
        <f t="shared" ref="E2:E79" si="2">B2*3600</f>
        <v>2888709.6774193547</v>
      </c>
      <c r="F2" s="10">
        <f t="shared" ref="F2:F79" si="3">C2*3000</f>
        <v>7465741.935483871</v>
      </c>
      <c r="G2" s="5">
        <f t="shared" ref="G2:G79" si="4">SUM(E2,F2)</f>
        <v>10354451.612903226</v>
      </c>
      <c r="H2" s="3">
        <v>0.73799999999999999</v>
      </c>
      <c r="I2" s="37"/>
      <c r="J2" s="14">
        <f t="shared" ref="J2:J79" si="5">(B2+C2)*H2</f>
        <v>2428.7579999999998</v>
      </c>
      <c r="K2" s="14">
        <v>597</v>
      </c>
      <c r="L2" s="38">
        <v>0.74399999999999999</v>
      </c>
      <c r="M2" s="39"/>
      <c r="N2" s="10">
        <v>1105</v>
      </c>
      <c r="O2" s="40">
        <v>0.71699999999999997</v>
      </c>
      <c r="P2" s="10">
        <v>1608</v>
      </c>
      <c r="Q2" s="40">
        <v>0.72899999999999998</v>
      </c>
      <c r="R2" s="14">
        <f t="shared" ref="R2:R79" si="6">SUM(N2,P2)</f>
        <v>2713</v>
      </c>
      <c r="S2" s="41">
        <f t="shared" ref="S2:S79" si="7">(N2/O2)+(P2/Q2)</f>
        <v>3746.9049709867932</v>
      </c>
    </row>
    <row r="3" spans="1:19" ht="13" x14ac:dyDescent="0.15">
      <c r="A3" s="1" t="s">
        <v>81</v>
      </c>
      <c r="B3" s="10">
        <f t="shared" si="0"/>
        <v>1506.0240963855422</v>
      </c>
      <c r="C3" s="14">
        <f t="shared" si="1"/>
        <v>4607.9759036144578</v>
      </c>
      <c r="D3" s="10">
        <v>6114</v>
      </c>
      <c r="E3" s="5">
        <f t="shared" si="2"/>
        <v>5421686.7469879519</v>
      </c>
      <c r="F3" s="10">
        <f t="shared" si="3"/>
        <v>13823927.710843373</v>
      </c>
      <c r="G3" s="5">
        <f t="shared" si="4"/>
        <v>19245614.457831323</v>
      </c>
      <c r="H3" s="3">
        <v>0.56899999999999995</v>
      </c>
      <c r="I3" s="37"/>
      <c r="J3" s="14">
        <f t="shared" si="5"/>
        <v>3478.8659999999995</v>
      </c>
      <c r="K3" s="14">
        <v>1000</v>
      </c>
      <c r="L3" s="38">
        <v>0.66400000000000003</v>
      </c>
      <c r="M3" s="39"/>
      <c r="N3" s="10">
        <v>2338</v>
      </c>
      <c r="O3" s="40">
        <v>0.53</v>
      </c>
      <c r="P3" s="10">
        <v>2629</v>
      </c>
      <c r="Q3" s="40">
        <v>0.52200000000000002</v>
      </c>
      <c r="R3" s="14">
        <f t="shared" si="6"/>
        <v>4967</v>
      </c>
      <c r="S3" s="41">
        <f t="shared" si="7"/>
        <v>9447.7192221499317</v>
      </c>
    </row>
    <row r="4" spans="1:19" ht="13" x14ac:dyDescent="0.15">
      <c r="A4" s="1" t="s">
        <v>83</v>
      </c>
      <c r="B4" s="10">
        <f t="shared" si="0"/>
        <v>2218.9586114819758</v>
      </c>
      <c r="C4" s="14">
        <f t="shared" si="1"/>
        <v>6939.0413885180242</v>
      </c>
      <c r="D4" s="10">
        <v>9158</v>
      </c>
      <c r="E4" s="5">
        <f t="shared" si="2"/>
        <v>7988251.0013351133</v>
      </c>
      <c r="F4" s="10">
        <f t="shared" si="3"/>
        <v>20817124.165554073</v>
      </c>
      <c r="G4" s="5">
        <f t="shared" si="4"/>
        <v>28805375.166889187</v>
      </c>
      <c r="H4" s="3">
        <v>0.63500000000000001</v>
      </c>
      <c r="I4" s="37"/>
      <c r="J4" s="14">
        <f t="shared" si="5"/>
        <v>5815.33</v>
      </c>
      <c r="K4" s="14">
        <v>1662</v>
      </c>
      <c r="L4" s="38">
        <v>0.749</v>
      </c>
      <c r="M4" s="39"/>
      <c r="N4" s="10">
        <v>3231</v>
      </c>
      <c r="O4" s="40">
        <v>0.60199999999999998</v>
      </c>
      <c r="P4" s="10">
        <v>4343</v>
      </c>
      <c r="Q4" s="40">
        <v>0.58399999999999996</v>
      </c>
      <c r="R4" s="14">
        <f t="shared" si="6"/>
        <v>7574</v>
      </c>
      <c r="S4" s="41">
        <f t="shared" si="7"/>
        <v>12803.753470167934</v>
      </c>
    </row>
    <row r="5" spans="1:19" ht="13" x14ac:dyDescent="0.15">
      <c r="A5" s="1" t="s">
        <v>85</v>
      </c>
      <c r="B5" s="10">
        <f t="shared" si="0"/>
        <v>1012.7388535031847</v>
      </c>
      <c r="C5" s="14">
        <f t="shared" si="1"/>
        <v>3427.2611464968154</v>
      </c>
      <c r="D5" s="10">
        <v>4440</v>
      </c>
      <c r="E5" s="5">
        <f t="shared" si="2"/>
        <v>3645859.8726114649</v>
      </c>
      <c r="F5" s="10">
        <f t="shared" si="3"/>
        <v>10281783.439490447</v>
      </c>
      <c r="G5" s="5">
        <f t="shared" si="4"/>
        <v>13927643.312101912</v>
      </c>
      <c r="H5" s="3">
        <v>0.66</v>
      </c>
      <c r="I5" s="37"/>
      <c r="J5" s="14">
        <f t="shared" si="5"/>
        <v>2930.4</v>
      </c>
      <c r="K5" s="14">
        <v>795</v>
      </c>
      <c r="L5" s="38">
        <v>0.78500000000000003</v>
      </c>
      <c r="M5" s="39"/>
      <c r="N5" s="10">
        <v>1492</v>
      </c>
      <c r="O5" s="40">
        <v>0.71499999999999997</v>
      </c>
      <c r="P5" s="10">
        <v>2276</v>
      </c>
      <c r="Q5" s="40">
        <v>0.56100000000000005</v>
      </c>
      <c r="R5" s="14">
        <f t="shared" si="6"/>
        <v>3768</v>
      </c>
      <c r="S5" s="41">
        <f t="shared" si="7"/>
        <v>6143.7542849307556</v>
      </c>
    </row>
    <row r="6" spans="1:19" ht="13" x14ac:dyDescent="0.15">
      <c r="A6" s="1" t="s">
        <v>87</v>
      </c>
      <c r="B6" s="10">
        <f t="shared" si="0"/>
        <v>1047.6190476190477</v>
      </c>
      <c r="C6" s="14">
        <f t="shared" si="1"/>
        <v>2894.3809523809523</v>
      </c>
      <c r="D6" s="10">
        <v>3942</v>
      </c>
      <c r="E6" s="5">
        <f t="shared" si="2"/>
        <v>3771428.5714285718</v>
      </c>
      <c r="F6" s="10">
        <f t="shared" si="3"/>
        <v>8683142.8571428563</v>
      </c>
      <c r="G6" s="5">
        <f t="shared" si="4"/>
        <v>12454571.428571429</v>
      </c>
      <c r="H6" s="3">
        <v>0.60899999999999999</v>
      </c>
      <c r="I6" s="37"/>
      <c r="J6" s="14">
        <f t="shared" si="5"/>
        <v>2400.6779999999999</v>
      </c>
      <c r="K6" s="14">
        <v>594</v>
      </c>
      <c r="L6" s="38">
        <v>0.56699999999999995</v>
      </c>
      <c r="M6" s="39"/>
      <c r="N6" s="10">
        <v>1565</v>
      </c>
      <c r="O6" s="40">
        <v>0.67400000000000004</v>
      </c>
      <c r="P6" s="10">
        <v>1645</v>
      </c>
      <c r="Q6" s="40">
        <v>0.59499999999999997</v>
      </c>
      <c r="R6" s="14">
        <f t="shared" si="6"/>
        <v>3210</v>
      </c>
      <c r="S6" s="41">
        <f t="shared" si="7"/>
        <v>5086.6643393262348</v>
      </c>
    </row>
    <row r="7" spans="1:19" ht="13" x14ac:dyDescent="0.15">
      <c r="A7" s="1" t="s">
        <v>89</v>
      </c>
      <c r="B7" s="10">
        <f t="shared" si="0"/>
        <v>964.17445482866037</v>
      </c>
      <c r="C7" s="14">
        <f t="shared" si="1"/>
        <v>3441.8255451713394</v>
      </c>
      <c r="D7" s="10">
        <v>4406</v>
      </c>
      <c r="E7" s="5">
        <f t="shared" si="2"/>
        <v>3471028.0373831773</v>
      </c>
      <c r="F7" s="10">
        <f t="shared" si="3"/>
        <v>10325476.635514019</v>
      </c>
      <c r="G7" s="5">
        <f t="shared" si="4"/>
        <v>13796504.672897197</v>
      </c>
      <c r="H7" s="3">
        <v>0.55300000000000005</v>
      </c>
      <c r="I7" s="37"/>
      <c r="J7" s="14">
        <f t="shared" si="5"/>
        <v>2436.518</v>
      </c>
      <c r="K7" s="14">
        <v>619</v>
      </c>
      <c r="L7" s="38">
        <v>0.64200000000000002</v>
      </c>
      <c r="M7" s="39"/>
      <c r="N7" s="10">
        <v>1839</v>
      </c>
      <c r="O7" s="40">
        <v>0.48599999999999999</v>
      </c>
      <c r="P7" s="10">
        <v>1953</v>
      </c>
      <c r="Q7" s="40">
        <v>0.55000000000000004</v>
      </c>
      <c r="R7" s="14">
        <f t="shared" si="6"/>
        <v>3792</v>
      </c>
      <c r="S7" s="41">
        <f t="shared" si="7"/>
        <v>7334.8597081930411</v>
      </c>
    </row>
    <row r="8" spans="1:19" ht="13" x14ac:dyDescent="0.15">
      <c r="A8" s="1" t="s">
        <v>91</v>
      </c>
      <c r="B8" s="10">
        <f t="shared" si="0"/>
        <v>3633.4310850439879</v>
      </c>
      <c r="C8" s="14">
        <f t="shared" si="1"/>
        <v>10695.568914956013</v>
      </c>
      <c r="D8" s="10">
        <v>14329</v>
      </c>
      <c r="E8" s="5">
        <f t="shared" si="2"/>
        <v>13080351.906158356</v>
      </c>
      <c r="F8" s="10">
        <f t="shared" si="3"/>
        <v>32086706.74486804</v>
      </c>
      <c r="G8" s="5">
        <f t="shared" si="4"/>
        <v>45167058.651026398</v>
      </c>
      <c r="H8" s="3">
        <v>0.60799999999999998</v>
      </c>
      <c r="I8" s="37"/>
      <c r="J8" s="14">
        <f t="shared" si="5"/>
        <v>8712.0319999999992</v>
      </c>
      <c r="K8" s="14">
        <v>2478</v>
      </c>
      <c r="L8" s="38">
        <v>0.68200000000000005</v>
      </c>
      <c r="M8" s="39"/>
      <c r="N8" s="10">
        <v>5168</v>
      </c>
      <c r="O8" s="40">
        <v>0.58399999999999996</v>
      </c>
      <c r="P8" s="10">
        <v>6481</v>
      </c>
      <c r="Q8" s="40">
        <v>0.57699999999999996</v>
      </c>
      <c r="R8" s="14">
        <f t="shared" si="6"/>
        <v>11649</v>
      </c>
      <c r="S8" s="41">
        <f t="shared" si="7"/>
        <v>20081.550770399564</v>
      </c>
    </row>
    <row r="9" spans="1:19" ht="13" x14ac:dyDescent="0.15">
      <c r="A9" s="1" t="s">
        <v>93</v>
      </c>
      <c r="B9" s="10">
        <f t="shared" si="0"/>
        <v>795.86563307493543</v>
      </c>
      <c r="C9" s="14">
        <f t="shared" si="1"/>
        <v>2683.1343669250646</v>
      </c>
      <c r="D9" s="10">
        <v>3479</v>
      </c>
      <c r="E9" s="5">
        <f t="shared" si="2"/>
        <v>2865116.2790697673</v>
      </c>
      <c r="F9" s="10">
        <f t="shared" si="3"/>
        <v>8049403.1007751934</v>
      </c>
      <c r="G9" s="5">
        <f t="shared" si="4"/>
        <v>10914519.37984496</v>
      </c>
      <c r="H9" s="3">
        <v>0.75600000000000001</v>
      </c>
      <c r="I9" s="37"/>
      <c r="J9" s="14">
        <f t="shared" si="5"/>
        <v>2630.1239999999998</v>
      </c>
      <c r="K9" s="14">
        <v>616</v>
      </c>
      <c r="L9" s="38">
        <v>0.77400000000000002</v>
      </c>
      <c r="M9" s="39"/>
      <c r="N9" s="10">
        <v>1309</v>
      </c>
      <c r="O9" s="40">
        <v>0.747</v>
      </c>
      <c r="P9" s="10">
        <v>1553</v>
      </c>
      <c r="Q9" s="40">
        <v>0.72799999999999998</v>
      </c>
      <c r="R9" s="14">
        <f t="shared" si="6"/>
        <v>2862</v>
      </c>
      <c r="S9" s="41">
        <f t="shared" si="7"/>
        <v>3885.5844623916914</v>
      </c>
    </row>
    <row r="10" spans="1:19" ht="13" x14ac:dyDescent="0.15">
      <c r="A10" s="1" t="s">
        <v>95</v>
      </c>
      <c r="B10" s="10">
        <f t="shared" si="0"/>
        <v>1149.9085923217549</v>
      </c>
      <c r="C10" s="14">
        <f t="shared" si="1"/>
        <v>3250.0914076782451</v>
      </c>
      <c r="D10" s="10">
        <v>4400</v>
      </c>
      <c r="E10" s="5">
        <f t="shared" si="2"/>
        <v>4139670.9323583175</v>
      </c>
      <c r="F10" s="10">
        <f t="shared" si="3"/>
        <v>9750274.2230347358</v>
      </c>
      <c r="G10" s="5">
        <f t="shared" si="4"/>
        <v>13889945.155393053</v>
      </c>
      <c r="H10" s="3">
        <v>0.64</v>
      </c>
      <c r="I10" s="37"/>
      <c r="J10" s="14">
        <f t="shared" si="5"/>
        <v>2816</v>
      </c>
      <c r="K10" s="14">
        <v>629</v>
      </c>
      <c r="L10" s="38">
        <v>0.54700000000000004</v>
      </c>
      <c r="M10" s="39"/>
      <c r="N10" s="10">
        <v>1445</v>
      </c>
      <c r="O10" s="40">
        <v>0.77800000000000002</v>
      </c>
      <c r="P10" s="10">
        <v>2097</v>
      </c>
      <c r="Q10" s="40">
        <v>0.58699999999999997</v>
      </c>
      <c r="R10" s="14">
        <f t="shared" si="6"/>
        <v>3542</v>
      </c>
      <c r="S10" s="41">
        <f t="shared" si="7"/>
        <v>5429.7285224421157</v>
      </c>
    </row>
    <row r="11" spans="1:19" ht="13" x14ac:dyDescent="0.15">
      <c r="A11" s="1" t="s">
        <v>97</v>
      </c>
      <c r="B11" s="10">
        <f t="shared" si="0"/>
        <v>1548.3460559796438</v>
      </c>
      <c r="C11" s="14">
        <f t="shared" si="1"/>
        <v>4310.653944020356</v>
      </c>
      <c r="D11" s="10">
        <v>5859</v>
      </c>
      <c r="E11" s="5">
        <f t="shared" si="2"/>
        <v>5574045.8015267178</v>
      </c>
      <c r="F11" s="10">
        <f t="shared" si="3"/>
        <v>12931961.832061067</v>
      </c>
      <c r="G11" s="5">
        <f t="shared" si="4"/>
        <v>18506007.633587785</v>
      </c>
      <c r="H11" s="3">
        <v>0.71599999999999997</v>
      </c>
      <c r="I11" s="37"/>
      <c r="J11" s="14">
        <f t="shared" si="5"/>
        <v>4195.0439999999999</v>
      </c>
      <c r="K11" s="14">
        <v>1217</v>
      </c>
      <c r="L11" s="38">
        <v>0.78600000000000003</v>
      </c>
      <c r="M11" s="39"/>
      <c r="N11" s="10">
        <v>2040</v>
      </c>
      <c r="O11" s="40">
        <v>0.72199999999999998</v>
      </c>
      <c r="P11" s="10">
        <v>2324</v>
      </c>
      <c r="Q11" s="40">
        <v>0.66</v>
      </c>
      <c r="R11" s="14">
        <f t="shared" si="6"/>
        <v>4364</v>
      </c>
      <c r="S11" s="41">
        <f t="shared" si="7"/>
        <v>6346.6968857550573</v>
      </c>
    </row>
    <row r="12" spans="1:19" ht="13" x14ac:dyDescent="0.15">
      <c r="A12" s="1" t="s">
        <v>99</v>
      </c>
      <c r="B12" s="10">
        <f t="shared" si="0"/>
        <v>7414.2857142857138</v>
      </c>
      <c r="C12" s="14">
        <f t="shared" si="1"/>
        <v>21101.714285714286</v>
      </c>
      <c r="D12" s="10">
        <v>28516</v>
      </c>
      <c r="E12" s="5">
        <f t="shared" si="2"/>
        <v>26691428.571428571</v>
      </c>
      <c r="F12" s="10">
        <f t="shared" si="3"/>
        <v>63305142.857142858</v>
      </c>
      <c r="G12" s="5">
        <f t="shared" si="4"/>
        <v>89996571.428571433</v>
      </c>
      <c r="H12" s="3">
        <v>0.499</v>
      </c>
      <c r="I12" s="37"/>
      <c r="J12" s="14">
        <f t="shared" si="5"/>
        <v>14229.484</v>
      </c>
      <c r="K12" s="14">
        <v>4152</v>
      </c>
      <c r="L12" s="38">
        <v>0.56000000000000005</v>
      </c>
      <c r="M12" s="39"/>
      <c r="N12" s="10">
        <v>11231</v>
      </c>
      <c r="O12" s="40">
        <v>0.51500000000000001</v>
      </c>
      <c r="P12" s="10">
        <v>12015</v>
      </c>
      <c r="Q12" s="40">
        <v>0.43099999999999999</v>
      </c>
      <c r="R12" s="14">
        <f t="shared" si="6"/>
        <v>23246</v>
      </c>
      <c r="S12" s="41">
        <f t="shared" si="7"/>
        <v>49684.797152704254</v>
      </c>
    </row>
    <row r="13" spans="1:19" ht="13" x14ac:dyDescent="0.15">
      <c r="A13" s="1" t="s">
        <v>101</v>
      </c>
      <c r="B13" s="10">
        <f t="shared" si="0"/>
        <v>1772.3823975720788</v>
      </c>
      <c r="C13" s="14">
        <f t="shared" si="1"/>
        <v>6183.6176024279212</v>
      </c>
      <c r="D13" s="10">
        <v>7956</v>
      </c>
      <c r="E13" s="5">
        <f t="shared" si="2"/>
        <v>6380576.6312594842</v>
      </c>
      <c r="F13" s="10">
        <f t="shared" si="3"/>
        <v>18550852.807283763</v>
      </c>
      <c r="G13" s="5">
        <f t="shared" si="4"/>
        <v>24931429.438543245</v>
      </c>
      <c r="H13" s="3">
        <v>0.60399999999999998</v>
      </c>
      <c r="I13" s="37"/>
      <c r="J13" s="14">
        <f t="shared" si="5"/>
        <v>4805.424</v>
      </c>
      <c r="K13" s="14">
        <v>1168</v>
      </c>
      <c r="L13" s="38">
        <v>0.65900000000000003</v>
      </c>
      <c r="M13" s="39"/>
      <c r="N13" s="10">
        <v>2979</v>
      </c>
      <c r="O13" s="40">
        <v>0.56899999999999995</v>
      </c>
      <c r="P13" s="10">
        <v>3637</v>
      </c>
      <c r="Q13" s="40">
        <v>0.57299999999999995</v>
      </c>
      <c r="R13" s="14">
        <f t="shared" si="6"/>
        <v>6616</v>
      </c>
      <c r="S13" s="41">
        <f t="shared" si="7"/>
        <v>11582.795817652597</v>
      </c>
    </row>
    <row r="14" spans="1:19" ht="13" x14ac:dyDescent="0.15">
      <c r="A14" s="1" t="s">
        <v>103</v>
      </c>
      <c r="B14" s="10">
        <f t="shared" si="0"/>
        <v>5208.0808080808083</v>
      </c>
      <c r="C14" s="14">
        <f t="shared" si="1"/>
        <v>16893.919191919191</v>
      </c>
      <c r="D14" s="10">
        <v>22102</v>
      </c>
      <c r="E14" s="5">
        <f t="shared" si="2"/>
        <v>18749090.90909091</v>
      </c>
      <c r="F14" s="10">
        <f t="shared" si="3"/>
        <v>50681757.575757571</v>
      </c>
      <c r="G14" s="5">
        <f t="shared" si="4"/>
        <v>69430848.484848484</v>
      </c>
      <c r="H14" s="3">
        <v>0.48099999999999998</v>
      </c>
      <c r="I14" s="37"/>
      <c r="J14" s="14">
        <f t="shared" si="5"/>
        <v>10631.062</v>
      </c>
      <c r="K14" s="14">
        <v>2578</v>
      </c>
      <c r="L14" s="38">
        <v>0.495</v>
      </c>
      <c r="M14" s="39"/>
      <c r="N14" s="10">
        <v>8984</v>
      </c>
      <c r="O14" s="40">
        <v>0.496</v>
      </c>
      <c r="P14" s="10">
        <v>9517</v>
      </c>
      <c r="Q14" s="40">
        <v>0.45900000000000002</v>
      </c>
      <c r="R14" s="14">
        <f t="shared" si="6"/>
        <v>18501</v>
      </c>
      <c r="S14" s="41">
        <f t="shared" si="7"/>
        <v>38847.10801883477</v>
      </c>
    </row>
    <row r="15" spans="1:19" ht="13" x14ac:dyDescent="0.15">
      <c r="A15" s="1" t="s">
        <v>105</v>
      </c>
      <c r="B15" s="10">
        <f t="shared" si="0"/>
        <v>1317.2496984318457</v>
      </c>
      <c r="C15" s="14">
        <f t="shared" si="1"/>
        <v>3969.7503015681541</v>
      </c>
      <c r="D15" s="10">
        <v>5287</v>
      </c>
      <c r="E15" s="5">
        <f t="shared" si="2"/>
        <v>4742098.9143546447</v>
      </c>
      <c r="F15" s="10">
        <f t="shared" si="3"/>
        <v>11909250.904704463</v>
      </c>
      <c r="G15" s="5">
        <f t="shared" si="4"/>
        <v>16651349.819059107</v>
      </c>
      <c r="H15" s="3">
        <v>0.67700000000000005</v>
      </c>
      <c r="I15" s="37"/>
      <c r="J15" s="14">
        <f t="shared" si="5"/>
        <v>3579.2990000000004</v>
      </c>
      <c r="K15" s="14">
        <v>1092</v>
      </c>
      <c r="L15" s="38">
        <v>0.82899999999999996</v>
      </c>
      <c r="M15" s="39"/>
      <c r="N15" s="10">
        <v>1948</v>
      </c>
      <c r="O15" s="40">
        <v>0.66400000000000003</v>
      </c>
      <c r="P15" s="10">
        <v>2464</v>
      </c>
      <c r="Q15" s="40">
        <v>0.60299999999999998</v>
      </c>
      <c r="R15" s="14">
        <f t="shared" si="6"/>
        <v>4412</v>
      </c>
      <c r="S15" s="41">
        <f t="shared" si="7"/>
        <v>7019.9704289796</v>
      </c>
    </row>
    <row r="16" spans="1:19" ht="13" x14ac:dyDescent="0.15">
      <c r="A16" s="1" t="s">
        <v>107</v>
      </c>
      <c r="B16" s="10">
        <f t="shared" si="0"/>
        <v>2105.0724637681155</v>
      </c>
      <c r="C16" s="14">
        <f t="shared" si="1"/>
        <v>6452.927536231884</v>
      </c>
      <c r="D16" s="10">
        <v>8558</v>
      </c>
      <c r="E16" s="5">
        <f t="shared" si="2"/>
        <v>7578260.8695652159</v>
      </c>
      <c r="F16" s="10">
        <f t="shared" si="3"/>
        <v>19358782.608695652</v>
      </c>
      <c r="G16" s="5">
        <f t="shared" si="4"/>
        <v>26937043.478260867</v>
      </c>
      <c r="H16" s="3">
        <v>0.52800000000000002</v>
      </c>
      <c r="I16" s="37"/>
      <c r="J16" s="14">
        <f t="shared" si="5"/>
        <v>4518.6239999999998</v>
      </c>
      <c r="K16" s="14">
        <v>1162</v>
      </c>
      <c r="L16" s="38">
        <v>0.55200000000000005</v>
      </c>
      <c r="M16" s="39"/>
      <c r="N16" s="10">
        <v>3214</v>
      </c>
      <c r="O16" s="40">
        <v>0.54</v>
      </c>
      <c r="P16" s="10">
        <v>3728</v>
      </c>
      <c r="Q16" s="40">
        <v>0.48299999999999998</v>
      </c>
      <c r="R16" s="14">
        <f t="shared" si="6"/>
        <v>6942</v>
      </c>
      <c r="S16" s="41">
        <f t="shared" si="7"/>
        <v>13670.27835288705</v>
      </c>
    </row>
    <row r="17" spans="1:19" ht="13" x14ac:dyDescent="0.15">
      <c r="A17" s="1" t="s">
        <v>109</v>
      </c>
      <c r="B17" s="10">
        <f t="shared" si="0"/>
        <v>6373.4693877551017</v>
      </c>
      <c r="C17" s="14">
        <f t="shared" si="1"/>
        <v>18619.530612244896</v>
      </c>
      <c r="D17" s="10">
        <v>24993</v>
      </c>
      <c r="E17" s="5">
        <f t="shared" si="2"/>
        <v>22944489.795918368</v>
      </c>
      <c r="F17" s="10">
        <f t="shared" si="3"/>
        <v>55858591.83673469</v>
      </c>
      <c r="G17" s="5">
        <f t="shared" si="4"/>
        <v>78803081.632653058</v>
      </c>
      <c r="H17" s="3">
        <v>0.44800000000000001</v>
      </c>
      <c r="I17" s="37"/>
      <c r="J17" s="14">
        <f t="shared" si="5"/>
        <v>11196.864</v>
      </c>
      <c r="K17" s="14">
        <v>3123</v>
      </c>
      <c r="L17" s="38">
        <v>0.49</v>
      </c>
      <c r="M17" s="39"/>
      <c r="N17" s="10">
        <v>9342</v>
      </c>
      <c r="O17" s="40">
        <v>0.443</v>
      </c>
      <c r="P17" s="10">
        <v>11643</v>
      </c>
      <c r="Q17" s="40">
        <v>0.42299999999999999</v>
      </c>
      <c r="R17" s="14">
        <f t="shared" si="6"/>
        <v>20985</v>
      </c>
      <c r="S17" s="41">
        <f t="shared" si="7"/>
        <v>48612.858812416947</v>
      </c>
    </row>
    <row r="18" spans="1:19" ht="13" x14ac:dyDescent="0.15">
      <c r="A18" s="1" t="s">
        <v>111</v>
      </c>
      <c r="B18" s="10">
        <f t="shared" si="0"/>
        <v>1103.9156626506024</v>
      </c>
      <c r="C18" s="14">
        <f t="shared" si="1"/>
        <v>3210.0843373493976</v>
      </c>
      <c r="D18" s="10">
        <v>4314</v>
      </c>
      <c r="E18" s="5">
        <f t="shared" si="2"/>
        <v>3974096.3855421687</v>
      </c>
      <c r="F18" s="10">
        <f t="shared" si="3"/>
        <v>9630253.0120481923</v>
      </c>
      <c r="G18" s="5">
        <f t="shared" si="4"/>
        <v>13604349.397590362</v>
      </c>
      <c r="H18" s="3">
        <v>0.625</v>
      </c>
      <c r="I18" s="37"/>
      <c r="J18" s="14">
        <f t="shared" si="5"/>
        <v>2696.25</v>
      </c>
      <c r="K18" s="14">
        <v>733</v>
      </c>
      <c r="L18" s="38">
        <v>0.66400000000000003</v>
      </c>
      <c r="M18" s="39"/>
      <c r="N18" s="10">
        <v>1730</v>
      </c>
      <c r="O18" s="40">
        <v>0.65700000000000003</v>
      </c>
      <c r="P18" s="10">
        <v>1785</v>
      </c>
      <c r="Q18" s="40">
        <v>0.55400000000000005</v>
      </c>
      <c r="R18" s="14">
        <f t="shared" si="6"/>
        <v>3515</v>
      </c>
      <c r="S18" s="41">
        <f t="shared" si="7"/>
        <v>5855.2027869816302</v>
      </c>
    </row>
    <row r="19" spans="1:19" ht="13" x14ac:dyDescent="0.15">
      <c r="A19" s="1" t="s">
        <v>113</v>
      </c>
      <c r="B19" s="10">
        <f t="shared" si="0"/>
        <v>1786.7078825347758</v>
      </c>
      <c r="C19" s="14">
        <f t="shared" si="1"/>
        <v>5558.2921174652238</v>
      </c>
      <c r="D19" s="10">
        <v>7345</v>
      </c>
      <c r="E19" s="5">
        <f t="shared" si="2"/>
        <v>6432148.3771251924</v>
      </c>
      <c r="F19" s="10">
        <f t="shared" si="3"/>
        <v>16674876.35239567</v>
      </c>
      <c r="G19" s="5">
        <f t="shared" si="4"/>
        <v>23107024.729520865</v>
      </c>
      <c r="H19" s="3">
        <v>0.55700000000000005</v>
      </c>
      <c r="I19" s="37"/>
      <c r="J19" s="14">
        <f t="shared" si="5"/>
        <v>4091.1650000000004</v>
      </c>
      <c r="K19" s="14">
        <v>1156</v>
      </c>
      <c r="L19" s="38">
        <v>0.64700000000000002</v>
      </c>
      <c r="M19" s="39"/>
      <c r="N19" s="10">
        <v>2779</v>
      </c>
      <c r="O19" s="40">
        <v>0.61399999999999999</v>
      </c>
      <c r="P19" s="10">
        <v>3122</v>
      </c>
      <c r="Q19" s="40">
        <v>0.44</v>
      </c>
      <c r="R19" s="14">
        <f t="shared" si="6"/>
        <v>5901</v>
      </c>
      <c r="S19" s="41">
        <f t="shared" si="7"/>
        <v>11621.51317737637</v>
      </c>
    </row>
    <row r="20" spans="1:19" ht="13" x14ac:dyDescent="0.15">
      <c r="A20" s="1" t="s">
        <v>115</v>
      </c>
      <c r="B20" s="10">
        <f t="shared" si="0"/>
        <v>477.20797720797725</v>
      </c>
      <c r="C20" s="14">
        <f t="shared" si="1"/>
        <v>1348.7920227920226</v>
      </c>
      <c r="D20" s="10">
        <v>1826</v>
      </c>
      <c r="E20" s="5">
        <f t="shared" si="2"/>
        <v>1717948.717948718</v>
      </c>
      <c r="F20" s="10">
        <f t="shared" si="3"/>
        <v>4046376.068376068</v>
      </c>
      <c r="G20" s="5">
        <f t="shared" si="4"/>
        <v>5764324.786324786</v>
      </c>
      <c r="H20" s="3">
        <v>0.54</v>
      </c>
      <c r="I20" s="37"/>
      <c r="J20" s="14">
        <f t="shared" si="5"/>
        <v>986.04000000000008</v>
      </c>
      <c r="K20" s="14">
        <v>335</v>
      </c>
      <c r="L20" s="38">
        <v>0.70199999999999996</v>
      </c>
      <c r="M20" s="39"/>
      <c r="N20" s="10">
        <v>714</v>
      </c>
      <c r="O20" s="40">
        <v>0.54100000000000004</v>
      </c>
      <c r="P20" s="1">
        <v>866</v>
      </c>
      <c r="Q20" s="40">
        <v>0.44700000000000001</v>
      </c>
      <c r="R20" s="14">
        <f t="shared" si="6"/>
        <v>1580</v>
      </c>
      <c r="S20" s="41">
        <f t="shared" si="7"/>
        <v>3257.1383675106581</v>
      </c>
    </row>
    <row r="21" spans="1:19" ht="15.75" customHeight="1" x14ac:dyDescent="0.15">
      <c r="A21" s="1" t="s">
        <v>117</v>
      </c>
      <c r="B21" s="10">
        <f t="shared" si="0"/>
        <v>799.41860465116281</v>
      </c>
      <c r="C21" s="14">
        <f t="shared" si="1"/>
        <v>2105.5813953488373</v>
      </c>
      <c r="D21" s="10">
        <v>2905</v>
      </c>
      <c r="E21" s="5">
        <f t="shared" si="2"/>
        <v>2877906.9767441861</v>
      </c>
      <c r="F21" s="10">
        <f t="shared" si="3"/>
        <v>6316744.1860465119</v>
      </c>
      <c r="G21" s="5">
        <f t="shared" si="4"/>
        <v>9194651.1627906971</v>
      </c>
      <c r="H21" s="3">
        <v>0.63700000000000001</v>
      </c>
      <c r="I21" s="37"/>
      <c r="J21" s="14">
        <f t="shared" si="5"/>
        <v>1850.4850000000001</v>
      </c>
      <c r="K21" s="14">
        <v>550</v>
      </c>
      <c r="L21" s="38">
        <v>0.68799999999999994</v>
      </c>
      <c r="M21" s="39"/>
      <c r="N21" s="10">
        <v>1125</v>
      </c>
      <c r="O21" s="40">
        <v>0.70299999999999996</v>
      </c>
      <c r="P21" s="10">
        <v>1084</v>
      </c>
      <c r="Q21" s="40">
        <v>0.54200000000000004</v>
      </c>
      <c r="R21" s="14">
        <f t="shared" si="6"/>
        <v>2209</v>
      </c>
      <c r="S21" s="41">
        <f t="shared" si="7"/>
        <v>3600.2844950213371</v>
      </c>
    </row>
    <row r="22" spans="1:19" ht="15.75" customHeight="1" x14ac:dyDescent="0.15">
      <c r="A22" s="1" t="s">
        <v>119</v>
      </c>
      <c r="B22" s="10">
        <f t="shared" si="0"/>
        <v>1823.4295415959255</v>
      </c>
      <c r="C22" s="14">
        <f t="shared" si="1"/>
        <v>5380.5704584040741</v>
      </c>
      <c r="D22" s="10">
        <v>7204</v>
      </c>
      <c r="E22" s="5">
        <f t="shared" si="2"/>
        <v>6564346.3497453313</v>
      </c>
      <c r="F22" s="10">
        <f t="shared" si="3"/>
        <v>16141711.375212222</v>
      </c>
      <c r="G22" s="5">
        <f t="shared" si="4"/>
        <v>22706057.724957556</v>
      </c>
      <c r="H22" s="3">
        <v>0.54300000000000004</v>
      </c>
      <c r="I22" s="37"/>
      <c r="J22" s="14">
        <f t="shared" si="5"/>
        <v>3911.7720000000004</v>
      </c>
      <c r="K22" s="14">
        <v>1074</v>
      </c>
      <c r="L22" s="38">
        <v>0.58899999999999997</v>
      </c>
      <c r="M22" s="39"/>
      <c r="N22" s="10">
        <v>2490</v>
      </c>
      <c r="O22" s="40">
        <v>0.59099999999999997</v>
      </c>
      <c r="P22" s="10">
        <v>3133</v>
      </c>
      <c r="Q22" s="40">
        <v>0.47</v>
      </c>
      <c r="R22" s="14">
        <f t="shared" si="6"/>
        <v>5623</v>
      </c>
      <c r="S22" s="41">
        <f t="shared" si="7"/>
        <v>10879.155416351659</v>
      </c>
    </row>
    <row r="23" spans="1:19" ht="15.75" customHeight="1" x14ac:dyDescent="0.15">
      <c r="A23" s="1" t="s">
        <v>121</v>
      </c>
      <c r="B23" s="10">
        <f t="shared" si="0"/>
        <v>1640.8094435075886</v>
      </c>
      <c r="C23" s="14">
        <f t="shared" si="1"/>
        <v>5459.1905564924109</v>
      </c>
      <c r="D23" s="10">
        <v>7100</v>
      </c>
      <c r="E23" s="5">
        <f t="shared" si="2"/>
        <v>5906913.9966273187</v>
      </c>
      <c r="F23" s="10">
        <f t="shared" si="3"/>
        <v>16377571.669477232</v>
      </c>
      <c r="G23" s="5">
        <f t="shared" si="4"/>
        <v>22284485.666104551</v>
      </c>
      <c r="H23" s="3">
        <v>0.56299999999999994</v>
      </c>
      <c r="I23" s="37"/>
      <c r="J23" s="14">
        <f t="shared" si="5"/>
        <v>3997.2999999999997</v>
      </c>
      <c r="K23" s="14">
        <v>973</v>
      </c>
      <c r="L23" s="38">
        <v>0.59299999999999997</v>
      </c>
      <c r="M23" s="39"/>
      <c r="N23" s="10">
        <v>2841</v>
      </c>
      <c r="O23" s="40">
        <v>0.55100000000000005</v>
      </c>
      <c r="P23" s="10">
        <v>3114</v>
      </c>
      <c r="Q23" s="40">
        <v>0.54900000000000004</v>
      </c>
      <c r="R23" s="14">
        <f t="shared" si="6"/>
        <v>5955</v>
      </c>
      <c r="S23" s="41">
        <f t="shared" si="7"/>
        <v>10828.211002350421</v>
      </c>
    </row>
    <row r="24" spans="1:19" ht="15.75" customHeight="1" x14ac:dyDescent="0.15">
      <c r="A24" s="1" t="s">
        <v>123</v>
      </c>
      <c r="B24" s="10">
        <f t="shared" si="0"/>
        <v>869.63696369636966</v>
      </c>
      <c r="C24" s="14">
        <f t="shared" si="1"/>
        <v>2666.3630363036305</v>
      </c>
      <c r="D24" s="10">
        <v>3536</v>
      </c>
      <c r="E24" s="5">
        <f t="shared" si="2"/>
        <v>3130693.069306931</v>
      </c>
      <c r="F24" s="10">
        <f t="shared" si="3"/>
        <v>7999089.1089108912</v>
      </c>
      <c r="G24" s="5">
        <f t="shared" si="4"/>
        <v>11129782.178217823</v>
      </c>
      <c r="H24" s="3">
        <v>0.69399999999999995</v>
      </c>
      <c r="I24" s="37"/>
      <c r="J24" s="14">
        <f t="shared" si="5"/>
        <v>2453.9839999999999</v>
      </c>
      <c r="K24" s="14">
        <v>527</v>
      </c>
      <c r="L24" s="38">
        <v>0.60599999999999998</v>
      </c>
      <c r="M24" s="39"/>
      <c r="N24" s="10">
        <v>988</v>
      </c>
      <c r="O24" s="40">
        <v>0.66400000000000003</v>
      </c>
      <c r="P24" s="10">
        <v>1831</v>
      </c>
      <c r="Q24" s="40">
        <v>0.73799999999999999</v>
      </c>
      <c r="R24" s="14">
        <f t="shared" si="6"/>
        <v>2819</v>
      </c>
      <c r="S24" s="41">
        <f t="shared" si="7"/>
        <v>3968.9816175270184</v>
      </c>
    </row>
    <row r="25" spans="1:19" ht="15.75" customHeight="1" x14ac:dyDescent="0.15">
      <c r="A25" s="1" t="s">
        <v>125</v>
      </c>
      <c r="B25" s="10">
        <f t="shared" si="0"/>
        <v>1607.5949367088606</v>
      </c>
      <c r="C25" s="14">
        <f t="shared" si="1"/>
        <v>4729.4050632911394</v>
      </c>
      <c r="D25" s="10">
        <v>6337</v>
      </c>
      <c r="E25" s="5">
        <f t="shared" si="2"/>
        <v>5787341.7721518977</v>
      </c>
      <c r="F25" s="10">
        <f t="shared" si="3"/>
        <v>14188215.189873418</v>
      </c>
      <c r="G25" s="5">
        <f t="shared" si="4"/>
        <v>19975556.962025315</v>
      </c>
      <c r="H25" s="3">
        <v>0.68200000000000005</v>
      </c>
      <c r="I25" s="37"/>
      <c r="J25" s="14">
        <f t="shared" si="5"/>
        <v>4321.8340000000007</v>
      </c>
      <c r="K25" s="14">
        <v>1270</v>
      </c>
      <c r="L25" s="38">
        <v>0.79</v>
      </c>
      <c r="M25" s="39"/>
      <c r="N25" s="10">
        <v>2525</v>
      </c>
      <c r="O25" s="40">
        <v>0.69399999999999995</v>
      </c>
      <c r="P25" s="10">
        <v>2644</v>
      </c>
      <c r="Q25" s="40">
        <v>0.58699999999999997</v>
      </c>
      <c r="R25" s="14">
        <f t="shared" si="6"/>
        <v>5169</v>
      </c>
      <c r="S25" s="41">
        <f t="shared" si="7"/>
        <v>8142.5874740413092</v>
      </c>
    </row>
    <row r="26" spans="1:19" ht="15.75" customHeight="1" x14ac:dyDescent="0.15">
      <c r="A26" s="1" t="s">
        <v>127</v>
      </c>
      <c r="B26" s="10">
        <f t="shared" si="0"/>
        <v>46.035805626598467</v>
      </c>
      <c r="C26" s="14">
        <f t="shared" si="1"/>
        <v>256.96419437340154</v>
      </c>
      <c r="D26" s="1">
        <v>303</v>
      </c>
      <c r="E26" s="5">
        <f t="shared" si="2"/>
        <v>165728.90025575447</v>
      </c>
      <c r="F26" s="10">
        <f t="shared" si="3"/>
        <v>770892.58312020462</v>
      </c>
      <c r="G26" s="5">
        <f t="shared" si="4"/>
        <v>936621.4833759591</v>
      </c>
      <c r="H26" s="3">
        <v>0.45100000000000001</v>
      </c>
      <c r="I26" s="37"/>
      <c r="J26" s="14">
        <f t="shared" si="5"/>
        <v>136.65299999999999</v>
      </c>
      <c r="K26" s="14">
        <v>18</v>
      </c>
      <c r="L26" s="38">
        <v>0.39100000000000001</v>
      </c>
      <c r="M26" s="39"/>
      <c r="N26" s="1">
        <v>117</v>
      </c>
      <c r="O26" s="40">
        <v>0.40200000000000002</v>
      </c>
      <c r="P26" s="1">
        <v>64</v>
      </c>
      <c r="Q26" s="40">
        <v>0.64100000000000001</v>
      </c>
      <c r="R26" s="42">
        <f t="shared" si="6"/>
        <v>181</v>
      </c>
      <c r="S26" s="41">
        <f t="shared" si="7"/>
        <v>390.88876987915336</v>
      </c>
    </row>
    <row r="27" spans="1:19" ht="15.75" customHeight="1" x14ac:dyDescent="0.15">
      <c r="A27" s="1" t="s">
        <v>129</v>
      </c>
      <c r="B27" s="10">
        <f t="shared" si="0"/>
        <v>1682.5396825396824</v>
      </c>
      <c r="C27" s="14">
        <f t="shared" si="1"/>
        <v>5506.460317460318</v>
      </c>
      <c r="D27" s="10">
        <v>7189</v>
      </c>
      <c r="E27" s="5">
        <f t="shared" si="2"/>
        <v>6057142.8571428563</v>
      </c>
      <c r="F27" s="10">
        <f t="shared" si="3"/>
        <v>16519380.952380953</v>
      </c>
      <c r="G27" s="5">
        <f t="shared" si="4"/>
        <v>22576523.80952381</v>
      </c>
      <c r="H27" s="3">
        <v>0.34699999999999998</v>
      </c>
      <c r="I27" s="37"/>
      <c r="J27" s="14">
        <f t="shared" si="5"/>
        <v>2494.5829999999996</v>
      </c>
      <c r="K27" s="14">
        <v>636</v>
      </c>
      <c r="L27" s="38">
        <v>0.378</v>
      </c>
      <c r="M27" s="39"/>
      <c r="N27" s="10">
        <v>2773</v>
      </c>
      <c r="O27" s="40">
        <v>0.39400000000000002</v>
      </c>
      <c r="P27" s="10">
        <v>3203</v>
      </c>
      <c r="Q27" s="40">
        <v>0.29399999999999998</v>
      </c>
      <c r="R27" s="14">
        <f t="shared" si="6"/>
        <v>5976</v>
      </c>
      <c r="S27" s="41">
        <f t="shared" si="7"/>
        <v>17932.6288891191</v>
      </c>
    </row>
    <row r="28" spans="1:19" ht="15.75" customHeight="1" x14ac:dyDescent="0.15">
      <c r="A28" s="1" t="s">
        <v>131</v>
      </c>
      <c r="B28" s="10">
        <f t="shared" si="0"/>
        <v>1465.7320872274142</v>
      </c>
      <c r="C28" s="14">
        <f t="shared" si="1"/>
        <v>3965.267912772586</v>
      </c>
      <c r="D28" s="10">
        <v>5431</v>
      </c>
      <c r="E28" s="5">
        <f t="shared" si="2"/>
        <v>5276635.5140186911</v>
      </c>
      <c r="F28" s="10">
        <f t="shared" si="3"/>
        <v>11895803.738317758</v>
      </c>
      <c r="G28" s="5">
        <f t="shared" si="4"/>
        <v>17172439.25233645</v>
      </c>
      <c r="H28" s="3">
        <v>0.60499999999999998</v>
      </c>
      <c r="I28" s="37"/>
      <c r="J28" s="14">
        <f t="shared" si="5"/>
        <v>3285.7550000000001</v>
      </c>
      <c r="K28" s="14">
        <v>941</v>
      </c>
      <c r="L28" s="38">
        <v>0.64200000000000002</v>
      </c>
      <c r="M28" s="39"/>
      <c r="N28" s="10">
        <v>2012</v>
      </c>
      <c r="O28" s="40">
        <v>0.63800000000000001</v>
      </c>
      <c r="P28" s="10">
        <v>2484</v>
      </c>
      <c r="Q28" s="40">
        <v>0.54300000000000004</v>
      </c>
      <c r="R28" s="14">
        <f t="shared" si="6"/>
        <v>4496</v>
      </c>
      <c r="S28" s="41">
        <f t="shared" si="7"/>
        <v>7728.1906510330964</v>
      </c>
    </row>
    <row r="29" spans="1:19" ht="15.75" customHeight="1" x14ac:dyDescent="0.15">
      <c r="A29" s="1" t="s">
        <v>133</v>
      </c>
      <c r="B29" s="10">
        <f t="shared" si="0"/>
        <v>574.34052757793768</v>
      </c>
      <c r="C29" s="14">
        <f t="shared" si="1"/>
        <v>1593.6594724220622</v>
      </c>
      <c r="D29" s="10">
        <v>2168</v>
      </c>
      <c r="E29" s="5">
        <f t="shared" si="2"/>
        <v>2067625.8992805756</v>
      </c>
      <c r="F29" s="10">
        <f t="shared" si="3"/>
        <v>4780978.4172661863</v>
      </c>
      <c r="G29" s="5">
        <f t="shared" si="4"/>
        <v>6848604.3165467624</v>
      </c>
      <c r="H29" s="3">
        <v>0.72299999999999998</v>
      </c>
      <c r="I29" s="37"/>
      <c r="J29" s="14">
        <f t="shared" si="5"/>
        <v>1567.4639999999999</v>
      </c>
      <c r="K29" s="14">
        <v>479</v>
      </c>
      <c r="L29" s="38">
        <v>0.83399999999999996</v>
      </c>
      <c r="M29" s="39"/>
      <c r="N29" s="10">
        <v>676</v>
      </c>
      <c r="O29" s="40">
        <v>0.72599999999999998</v>
      </c>
      <c r="P29" s="10">
        <v>1010</v>
      </c>
      <c r="Q29" s="40">
        <v>0.64100000000000001</v>
      </c>
      <c r="R29" s="14">
        <f t="shared" si="6"/>
        <v>1686</v>
      </c>
      <c r="S29" s="41">
        <f t="shared" si="7"/>
        <v>2506.7925031050827</v>
      </c>
    </row>
    <row r="30" spans="1:19" ht="15.75" customHeight="1" x14ac:dyDescent="0.15">
      <c r="A30" s="1" t="s">
        <v>135</v>
      </c>
      <c r="B30" s="10">
        <f t="shared" si="0"/>
        <v>810.22727272727275</v>
      </c>
      <c r="C30" s="14">
        <f t="shared" si="1"/>
        <v>2111.772727272727</v>
      </c>
      <c r="D30" s="10">
        <v>2922</v>
      </c>
      <c r="E30" s="5">
        <f t="shared" si="2"/>
        <v>2916818.1818181821</v>
      </c>
      <c r="F30" s="10">
        <f t="shared" si="3"/>
        <v>6335318.1818181807</v>
      </c>
      <c r="G30" s="5">
        <f t="shared" si="4"/>
        <v>9252136.3636363633</v>
      </c>
      <c r="H30" s="3">
        <v>0.76400000000000001</v>
      </c>
      <c r="I30" s="37"/>
      <c r="J30" s="14">
        <f t="shared" si="5"/>
        <v>2232.4079999999999</v>
      </c>
      <c r="K30" s="14">
        <v>713</v>
      </c>
      <c r="L30" s="38">
        <v>0.88</v>
      </c>
      <c r="M30" s="39"/>
      <c r="N30" s="10">
        <v>1015</v>
      </c>
      <c r="O30" s="40">
        <v>0.76600000000000001</v>
      </c>
      <c r="P30" s="10">
        <v>1429</v>
      </c>
      <c r="Q30" s="40">
        <v>0.68700000000000006</v>
      </c>
      <c r="R30" s="14">
        <f t="shared" si="6"/>
        <v>2444</v>
      </c>
      <c r="S30" s="41">
        <f t="shared" si="7"/>
        <v>3405.1234983144636</v>
      </c>
    </row>
    <row r="31" spans="1:19" ht="15.75" customHeight="1" x14ac:dyDescent="0.15">
      <c r="A31" s="1" t="s">
        <v>137</v>
      </c>
      <c r="B31" s="10">
        <f t="shared" si="0"/>
        <v>1725.6267409470752</v>
      </c>
      <c r="C31" s="14">
        <f t="shared" si="1"/>
        <v>5650.3732590529253</v>
      </c>
      <c r="D31" s="10">
        <v>7376</v>
      </c>
      <c r="E31" s="5">
        <f t="shared" si="2"/>
        <v>6212256.2674094709</v>
      </c>
      <c r="F31" s="10">
        <f t="shared" si="3"/>
        <v>16951119.777158774</v>
      </c>
      <c r="G31" s="5">
        <f t="shared" si="4"/>
        <v>23163376.044568244</v>
      </c>
      <c r="H31" s="3">
        <v>0.65800000000000003</v>
      </c>
      <c r="I31" s="37"/>
      <c r="J31" s="14">
        <f t="shared" si="5"/>
        <v>4853.4080000000004</v>
      </c>
      <c r="K31" s="14">
        <v>1239</v>
      </c>
      <c r="L31" s="38">
        <v>0.71799999999999997</v>
      </c>
      <c r="M31" s="39"/>
      <c r="N31" s="10">
        <v>3116</v>
      </c>
      <c r="O31" s="40">
        <v>0.68899999999999995</v>
      </c>
      <c r="P31" s="10">
        <v>3066</v>
      </c>
      <c r="Q31" s="40">
        <v>0.58299999999999996</v>
      </c>
      <c r="R31" s="14">
        <f t="shared" si="6"/>
        <v>6182</v>
      </c>
      <c r="S31" s="41">
        <f t="shared" si="7"/>
        <v>9781.5015173505744</v>
      </c>
    </row>
    <row r="32" spans="1:19" ht="15.75" customHeight="1" x14ac:dyDescent="0.15">
      <c r="A32" s="1" t="s">
        <v>139</v>
      </c>
      <c r="B32" s="10">
        <f t="shared" si="0"/>
        <v>854.52162516382703</v>
      </c>
      <c r="C32" s="14">
        <f t="shared" si="1"/>
        <v>2551.4783748361729</v>
      </c>
      <c r="D32" s="10">
        <v>3406</v>
      </c>
      <c r="E32" s="5">
        <f t="shared" si="2"/>
        <v>3076277.8505897773</v>
      </c>
      <c r="F32" s="10">
        <f t="shared" si="3"/>
        <v>7654435.1245085187</v>
      </c>
      <c r="G32" s="5">
        <f t="shared" si="4"/>
        <v>10730712.975098297</v>
      </c>
      <c r="H32" s="3">
        <v>0.73699999999999999</v>
      </c>
      <c r="I32" s="37"/>
      <c r="J32" s="14">
        <f t="shared" si="5"/>
        <v>2510.2219999999998</v>
      </c>
      <c r="K32" s="14">
        <v>652</v>
      </c>
      <c r="L32" s="38">
        <v>0.76300000000000001</v>
      </c>
      <c r="M32" s="39"/>
      <c r="N32" s="10">
        <v>1181</v>
      </c>
      <c r="O32" s="40">
        <v>0.76600000000000001</v>
      </c>
      <c r="P32" s="10">
        <v>1619</v>
      </c>
      <c r="Q32" s="40">
        <v>0.69</v>
      </c>
      <c r="R32" s="14">
        <f t="shared" si="6"/>
        <v>2800</v>
      </c>
      <c r="S32" s="41">
        <f t="shared" si="7"/>
        <v>3888.1522685132632</v>
      </c>
    </row>
    <row r="33" spans="1:19" ht="15.75" customHeight="1" x14ac:dyDescent="0.15">
      <c r="A33" s="1" t="s">
        <v>141</v>
      </c>
      <c r="B33" s="10">
        <f t="shared" si="0"/>
        <v>3237.4429223744291</v>
      </c>
      <c r="C33" s="14">
        <f t="shared" si="1"/>
        <v>9600.5570776255699</v>
      </c>
      <c r="D33" s="10">
        <v>12838</v>
      </c>
      <c r="E33" s="5">
        <f t="shared" si="2"/>
        <v>11654794.520547945</v>
      </c>
      <c r="F33" s="10">
        <f t="shared" si="3"/>
        <v>28801671.232876711</v>
      </c>
      <c r="G33" s="5">
        <f t="shared" si="4"/>
        <v>40456465.753424659</v>
      </c>
      <c r="H33" s="3">
        <v>0.35299999999999998</v>
      </c>
      <c r="I33" s="37"/>
      <c r="J33" s="14">
        <f t="shared" si="5"/>
        <v>4531.8139999999994</v>
      </c>
      <c r="K33" s="14">
        <v>1418</v>
      </c>
      <c r="L33" s="38">
        <v>0.438</v>
      </c>
      <c r="M33" s="39"/>
      <c r="N33" s="10">
        <v>5027</v>
      </c>
      <c r="O33" s="40">
        <v>0.32100000000000001</v>
      </c>
      <c r="P33" s="10">
        <v>5438</v>
      </c>
      <c r="Q33" s="40">
        <v>0.33200000000000002</v>
      </c>
      <c r="R33" s="14">
        <f t="shared" si="6"/>
        <v>10465</v>
      </c>
      <c r="S33" s="41">
        <f t="shared" si="7"/>
        <v>32039.954209360807</v>
      </c>
    </row>
    <row r="34" spans="1:19" ht="15.75" customHeight="1" x14ac:dyDescent="0.15">
      <c r="A34" s="1" t="s">
        <v>143</v>
      </c>
      <c r="B34" s="10">
        <f t="shared" si="0"/>
        <v>1866.6666666666667</v>
      </c>
      <c r="C34" s="14">
        <f t="shared" si="1"/>
        <v>6944.333333333333</v>
      </c>
      <c r="D34" s="10">
        <v>8811</v>
      </c>
      <c r="E34" s="5">
        <f t="shared" si="2"/>
        <v>6720000</v>
      </c>
      <c r="F34" s="10">
        <f t="shared" si="3"/>
        <v>20833000</v>
      </c>
      <c r="G34" s="5">
        <f t="shared" si="4"/>
        <v>27553000</v>
      </c>
      <c r="H34" s="3">
        <v>0.34499999999999997</v>
      </c>
      <c r="I34" s="37"/>
      <c r="J34" s="14">
        <f t="shared" si="5"/>
        <v>3039.7949999999996</v>
      </c>
      <c r="K34" s="14">
        <v>812</v>
      </c>
      <c r="L34" s="38">
        <v>0.435</v>
      </c>
      <c r="M34" s="39"/>
      <c r="N34" s="10">
        <v>3170</v>
      </c>
      <c r="O34" s="40">
        <v>0.374</v>
      </c>
      <c r="P34" s="10">
        <v>4029</v>
      </c>
      <c r="Q34" s="40">
        <v>0.29499999999999998</v>
      </c>
      <c r="R34" s="14">
        <f t="shared" si="6"/>
        <v>7199</v>
      </c>
      <c r="S34" s="41">
        <f t="shared" si="7"/>
        <v>22133.562947521074</v>
      </c>
    </row>
    <row r="35" spans="1:19" ht="15.75" customHeight="1" x14ac:dyDescent="0.15">
      <c r="A35" s="1" t="s">
        <v>145</v>
      </c>
      <c r="B35" s="10">
        <f t="shared" si="0"/>
        <v>1513.5593220338983</v>
      </c>
      <c r="C35" s="14">
        <f t="shared" si="1"/>
        <v>5200.4406779661022</v>
      </c>
      <c r="D35" s="10">
        <v>6714</v>
      </c>
      <c r="E35" s="5">
        <f t="shared" si="2"/>
        <v>5448813.559322034</v>
      </c>
      <c r="F35" s="10">
        <f t="shared" si="3"/>
        <v>15601322.033898307</v>
      </c>
      <c r="G35" s="5">
        <f t="shared" si="4"/>
        <v>21050135.593220342</v>
      </c>
      <c r="H35" s="3">
        <v>0.48899999999999999</v>
      </c>
      <c r="I35" s="37"/>
      <c r="J35" s="14">
        <f t="shared" si="5"/>
        <v>3283.1459999999997</v>
      </c>
      <c r="K35" s="14">
        <v>893</v>
      </c>
      <c r="L35" s="38">
        <v>0.59</v>
      </c>
      <c r="M35" s="39"/>
      <c r="N35" s="10">
        <v>2467</v>
      </c>
      <c r="O35" s="40">
        <v>0.45</v>
      </c>
      <c r="P35" s="10">
        <v>3058</v>
      </c>
      <c r="Q35" s="40">
        <v>0.46</v>
      </c>
      <c r="R35" s="14">
        <f t="shared" si="6"/>
        <v>5525</v>
      </c>
      <c r="S35" s="41">
        <f t="shared" si="7"/>
        <v>12130.048309178743</v>
      </c>
    </row>
    <row r="36" spans="1:19" ht="15.75" customHeight="1" x14ac:dyDescent="0.15">
      <c r="A36" s="1" t="s">
        <v>147</v>
      </c>
      <c r="B36" s="10">
        <f t="shared" si="0"/>
        <v>534.09090909090912</v>
      </c>
      <c r="C36" s="14">
        <f t="shared" si="1"/>
        <v>1847.909090909091</v>
      </c>
      <c r="D36" s="10">
        <v>2382</v>
      </c>
      <c r="E36" s="5">
        <f t="shared" si="2"/>
        <v>1922727.2727272729</v>
      </c>
      <c r="F36" s="10">
        <f t="shared" si="3"/>
        <v>5543727.2727272734</v>
      </c>
      <c r="G36" s="5">
        <f t="shared" si="4"/>
        <v>7466454.5454545468</v>
      </c>
      <c r="H36" s="3">
        <v>0.6</v>
      </c>
      <c r="I36" s="37"/>
      <c r="J36" s="14">
        <f t="shared" si="5"/>
        <v>1429.2</v>
      </c>
      <c r="K36" s="14">
        <v>329</v>
      </c>
      <c r="L36" s="38">
        <v>0.61599999999999999</v>
      </c>
      <c r="M36" s="39"/>
      <c r="N36" s="10">
        <v>866</v>
      </c>
      <c r="O36" s="40">
        <v>0.70099999999999996</v>
      </c>
      <c r="P36" s="10">
        <v>1191</v>
      </c>
      <c r="Q36" s="40">
        <v>0.53400000000000003</v>
      </c>
      <c r="R36" s="14">
        <f t="shared" si="6"/>
        <v>2057</v>
      </c>
      <c r="S36" s="41">
        <f t="shared" si="7"/>
        <v>3465.7151100354231</v>
      </c>
    </row>
    <row r="37" spans="1:19" ht="15.75" customHeight="1" x14ac:dyDescent="0.15">
      <c r="A37" s="1" t="s">
        <v>149</v>
      </c>
      <c r="B37" s="10">
        <f t="shared" si="0"/>
        <v>2274.5098039215686</v>
      </c>
      <c r="C37" s="14">
        <f t="shared" si="1"/>
        <v>6548.4901960784318</v>
      </c>
      <c r="D37" s="10">
        <v>8823</v>
      </c>
      <c r="E37" s="5">
        <f t="shared" si="2"/>
        <v>8188235.2941176472</v>
      </c>
      <c r="F37" s="10">
        <f t="shared" si="3"/>
        <v>19645470.588235296</v>
      </c>
      <c r="G37" s="5">
        <f t="shared" si="4"/>
        <v>27833705.882352944</v>
      </c>
      <c r="H37" s="3">
        <v>0.60699999999999998</v>
      </c>
      <c r="I37" s="37"/>
      <c r="J37" s="14">
        <f t="shared" si="5"/>
        <v>5355.5609999999997</v>
      </c>
      <c r="K37" s="14">
        <v>1624</v>
      </c>
      <c r="L37" s="38">
        <v>0.71399999999999997</v>
      </c>
      <c r="M37" s="39"/>
      <c r="N37" s="10">
        <v>3505</v>
      </c>
      <c r="O37" s="40">
        <v>0.57899999999999996</v>
      </c>
      <c r="P37" s="10">
        <v>3642</v>
      </c>
      <c r="Q37" s="40">
        <v>0.58599999999999997</v>
      </c>
      <c r="R37" s="14">
        <f t="shared" si="6"/>
        <v>7147</v>
      </c>
      <c r="S37" s="41">
        <f t="shared" si="7"/>
        <v>12268.55765206576</v>
      </c>
    </row>
    <row r="38" spans="1:19" ht="15.75" customHeight="1" x14ac:dyDescent="0.15">
      <c r="A38" s="1" t="s">
        <v>151</v>
      </c>
      <c r="B38" s="10">
        <f t="shared" si="0"/>
        <v>1607.9632465543643</v>
      </c>
      <c r="C38" s="14">
        <f t="shared" si="1"/>
        <v>5344.0367534456354</v>
      </c>
      <c r="D38" s="10">
        <v>6952</v>
      </c>
      <c r="E38" s="5">
        <f t="shared" si="2"/>
        <v>5788667.687595712</v>
      </c>
      <c r="F38" s="10">
        <f t="shared" si="3"/>
        <v>16032110.260336906</v>
      </c>
      <c r="G38" s="5">
        <f t="shared" si="4"/>
        <v>21820777.947932616</v>
      </c>
      <c r="H38" s="3">
        <v>0.63800000000000001</v>
      </c>
      <c r="I38" s="37"/>
      <c r="J38" s="14">
        <f t="shared" si="5"/>
        <v>4435.3760000000002</v>
      </c>
      <c r="K38" s="14">
        <v>1050</v>
      </c>
      <c r="L38" s="38">
        <v>0.65300000000000002</v>
      </c>
      <c r="M38" s="39"/>
      <c r="N38" s="10">
        <v>2830</v>
      </c>
      <c r="O38" s="40">
        <v>0.63900000000000001</v>
      </c>
      <c r="P38" s="10">
        <v>3084</v>
      </c>
      <c r="Q38" s="40">
        <v>0.64500000000000002</v>
      </c>
      <c r="R38" s="14">
        <f t="shared" si="6"/>
        <v>5914</v>
      </c>
      <c r="S38" s="41">
        <f t="shared" si="7"/>
        <v>9210.1903410124833</v>
      </c>
    </row>
    <row r="39" spans="1:19" ht="15.75" customHeight="1" x14ac:dyDescent="0.15">
      <c r="A39" s="1" t="s">
        <v>153</v>
      </c>
      <c r="B39" s="10">
        <f t="shared" si="0"/>
        <v>744.21437271619982</v>
      </c>
      <c r="C39" s="14">
        <f t="shared" si="1"/>
        <v>2139.7856272838003</v>
      </c>
      <c r="D39" s="10">
        <v>2884</v>
      </c>
      <c r="E39" s="5">
        <f t="shared" si="2"/>
        <v>2679171.7417783192</v>
      </c>
      <c r="F39" s="10">
        <f t="shared" si="3"/>
        <v>6419356.8818514012</v>
      </c>
      <c r="G39" s="5">
        <f t="shared" si="4"/>
        <v>9098528.6236297209</v>
      </c>
      <c r="H39" s="3">
        <v>0.72899999999999998</v>
      </c>
      <c r="I39" s="37"/>
      <c r="J39" s="14">
        <f t="shared" si="5"/>
        <v>2102.4360000000001</v>
      </c>
      <c r="K39" s="14">
        <v>611</v>
      </c>
      <c r="L39" s="38">
        <v>0.82099999999999995</v>
      </c>
      <c r="M39" s="39"/>
      <c r="N39" s="10">
        <v>1177</v>
      </c>
      <c r="O39" s="40">
        <v>0.874</v>
      </c>
      <c r="P39" s="10">
        <v>1281</v>
      </c>
      <c r="Q39" s="40">
        <v>0.53600000000000003</v>
      </c>
      <c r="R39" s="14">
        <f t="shared" si="6"/>
        <v>2458</v>
      </c>
      <c r="S39" s="41">
        <f t="shared" si="7"/>
        <v>3736.607295331125</v>
      </c>
    </row>
    <row r="40" spans="1:19" ht="15.75" customHeight="1" x14ac:dyDescent="0.15">
      <c r="A40" s="1" t="s">
        <v>155</v>
      </c>
      <c r="B40" s="10">
        <f t="shared" si="0"/>
        <v>2334.7826086956525</v>
      </c>
      <c r="C40" s="14">
        <f t="shared" si="1"/>
        <v>6651.217391304348</v>
      </c>
      <c r="D40" s="10">
        <v>8986</v>
      </c>
      <c r="E40" s="5">
        <f t="shared" si="2"/>
        <v>8405217.3913043495</v>
      </c>
      <c r="F40" s="10">
        <f t="shared" si="3"/>
        <v>19953652.173913043</v>
      </c>
      <c r="G40" s="5">
        <f t="shared" si="4"/>
        <v>28358869.565217391</v>
      </c>
      <c r="H40" s="3">
        <v>0.55700000000000005</v>
      </c>
      <c r="I40" s="37"/>
      <c r="J40" s="14">
        <f t="shared" si="5"/>
        <v>5005.2020000000002</v>
      </c>
      <c r="K40" s="14">
        <v>1611</v>
      </c>
      <c r="L40" s="38">
        <v>0.69</v>
      </c>
      <c r="M40" s="39"/>
      <c r="N40" s="10">
        <v>3582</v>
      </c>
      <c r="O40" s="40">
        <v>0.61499999999999999</v>
      </c>
      <c r="P40" s="10">
        <v>3469</v>
      </c>
      <c r="Q40" s="40">
        <v>0.42299999999999999</v>
      </c>
      <c r="R40" s="14">
        <f t="shared" si="6"/>
        <v>7051</v>
      </c>
      <c r="S40" s="41">
        <f t="shared" si="7"/>
        <v>14025.33587037998</v>
      </c>
    </row>
    <row r="41" spans="1:19" ht="15.75" customHeight="1" x14ac:dyDescent="0.15">
      <c r="A41" s="1" t="s">
        <v>157</v>
      </c>
      <c r="B41" s="10">
        <f t="shared" si="0"/>
        <v>1811.9402985074626</v>
      </c>
      <c r="C41" s="14">
        <f t="shared" si="1"/>
        <v>5758.059701492537</v>
      </c>
      <c r="D41" s="10">
        <v>7570</v>
      </c>
      <c r="E41" s="5">
        <f t="shared" si="2"/>
        <v>6522985.0746268649</v>
      </c>
      <c r="F41" s="10">
        <f t="shared" si="3"/>
        <v>17274179.10447761</v>
      </c>
      <c r="G41" s="5">
        <f t="shared" si="4"/>
        <v>23797164.179104477</v>
      </c>
      <c r="H41" s="3">
        <v>0.56399999999999995</v>
      </c>
      <c r="I41" s="37"/>
      <c r="J41" s="14">
        <f t="shared" si="5"/>
        <v>4269.4799999999996</v>
      </c>
      <c r="K41" s="14">
        <v>1214</v>
      </c>
      <c r="L41" s="38">
        <v>0.67</v>
      </c>
      <c r="M41" s="39"/>
      <c r="N41" s="10">
        <v>2867</v>
      </c>
      <c r="O41" s="40">
        <v>0.52200000000000002</v>
      </c>
      <c r="P41" s="10">
        <v>3207</v>
      </c>
      <c r="Q41" s="40">
        <v>0.502</v>
      </c>
      <c r="R41" s="14">
        <f t="shared" si="6"/>
        <v>6074</v>
      </c>
      <c r="S41" s="41">
        <f t="shared" si="7"/>
        <v>11880.783379890399</v>
      </c>
    </row>
    <row r="42" spans="1:19" ht="15.75" customHeight="1" x14ac:dyDescent="0.15">
      <c r="A42" s="1" t="s">
        <v>159</v>
      </c>
      <c r="B42" s="10">
        <f t="shared" si="0"/>
        <v>887.61467889908261</v>
      </c>
      <c r="C42" s="14">
        <f t="shared" si="1"/>
        <v>2780.3853211009173</v>
      </c>
      <c r="D42" s="10">
        <v>3668</v>
      </c>
      <c r="E42" s="5">
        <f t="shared" si="2"/>
        <v>3195412.8440366974</v>
      </c>
      <c r="F42" s="10">
        <f t="shared" si="3"/>
        <v>8341155.963302752</v>
      </c>
      <c r="G42" s="5">
        <f t="shared" si="4"/>
        <v>11536568.807339448</v>
      </c>
      <c r="H42" s="3">
        <v>0.82699999999999996</v>
      </c>
      <c r="I42" s="37"/>
      <c r="J42" s="14">
        <f t="shared" si="5"/>
        <v>3033.4359999999997</v>
      </c>
      <c r="K42" s="14">
        <v>774</v>
      </c>
      <c r="L42" s="38">
        <v>0.872</v>
      </c>
      <c r="M42" s="39"/>
      <c r="N42" s="10">
        <v>1548</v>
      </c>
      <c r="O42" s="40">
        <v>0.82199999999999995</v>
      </c>
      <c r="P42" s="10">
        <v>1519</v>
      </c>
      <c r="Q42" s="40">
        <v>0.84499999999999997</v>
      </c>
      <c r="R42" s="14">
        <f t="shared" si="6"/>
        <v>3067</v>
      </c>
      <c r="S42" s="41">
        <f t="shared" si="7"/>
        <v>3680.8448149267915</v>
      </c>
    </row>
    <row r="43" spans="1:19" ht="15.75" customHeight="1" x14ac:dyDescent="0.15">
      <c r="A43" s="1" t="s">
        <v>161</v>
      </c>
      <c r="B43" s="10">
        <f t="shared" si="0"/>
        <v>1152.5179856115108</v>
      </c>
      <c r="C43" s="14">
        <f t="shared" si="1"/>
        <v>3136.482014388489</v>
      </c>
      <c r="D43" s="10">
        <v>4289</v>
      </c>
      <c r="E43" s="5">
        <f t="shared" si="2"/>
        <v>4149064.7482014387</v>
      </c>
      <c r="F43" s="10">
        <f t="shared" si="3"/>
        <v>9409446.0431654677</v>
      </c>
      <c r="G43" s="5">
        <f t="shared" si="4"/>
        <v>13558510.791366907</v>
      </c>
      <c r="H43" s="3">
        <v>0.63700000000000001</v>
      </c>
      <c r="I43" s="37"/>
      <c r="J43" s="14">
        <f t="shared" si="5"/>
        <v>2732.0929999999998</v>
      </c>
      <c r="K43" s="14">
        <v>801</v>
      </c>
      <c r="L43" s="38">
        <v>0.69499999999999995</v>
      </c>
      <c r="M43" s="39"/>
      <c r="N43" s="10">
        <v>1454</v>
      </c>
      <c r="O43" s="40">
        <v>0.623</v>
      </c>
      <c r="P43" s="10">
        <v>2085</v>
      </c>
      <c r="Q43" s="40">
        <v>0.60399999999999998</v>
      </c>
      <c r="R43" s="14">
        <f t="shared" si="6"/>
        <v>3539</v>
      </c>
      <c r="S43" s="41">
        <f t="shared" si="7"/>
        <v>5785.8551337790868</v>
      </c>
    </row>
    <row r="44" spans="1:19" ht="15.75" customHeight="1" x14ac:dyDescent="0.15">
      <c r="A44" s="1" t="s">
        <v>163</v>
      </c>
      <c r="B44" s="10">
        <f t="shared" si="0"/>
        <v>235.95505617977526</v>
      </c>
      <c r="C44" s="14">
        <f t="shared" si="1"/>
        <v>1290.0449438202247</v>
      </c>
      <c r="D44" s="10">
        <v>1526</v>
      </c>
      <c r="E44" s="5">
        <f t="shared" si="2"/>
        <v>849438.20224719087</v>
      </c>
      <c r="F44" s="10">
        <f t="shared" si="3"/>
        <v>3870134.8314606743</v>
      </c>
      <c r="G44" s="5">
        <f t="shared" si="4"/>
        <v>4719573.0337078655</v>
      </c>
      <c r="H44" s="3">
        <v>0.63900000000000001</v>
      </c>
      <c r="I44" s="37"/>
      <c r="J44" s="14">
        <f t="shared" si="5"/>
        <v>975.11400000000003</v>
      </c>
      <c r="K44" s="14">
        <v>189</v>
      </c>
      <c r="L44" s="38">
        <v>0.80100000000000005</v>
      </c>
      <c r="M44" s="39"/>
      <c r="N44" s="10">
        <v>686</v>
      </c>
      <c r="O44" s="40">
        <v>0.50900000000000001</v>
      </c>
      <c r="P44" s="1">
        <v>731</v>
      </c>
      <c r="Q44" s="40">
        <v>0.69599999999999995</v>
      </c>
      <c r="R44" s="14">
        <f t="shared" si="6"/>
        <v>1417</v>
      </c>
      <c r="S44" s="41">
        <f t="shared" si="7"/>
        <v>2398.0280242982635</v>
      </c>
    </row>
    <row r="45" spans="1:19" ht="15.75" customHeight="1" x14ac:dyDescent="0.15">
      <c r="A45" s="1" t="s">
        <v>165</v>
      </c>
      <c r="B45" s="10">
        <f t="shared" si="0"/>
        <v>1569.1823899371068</v>
      </c>
      <c r="C45" s="14">
        <f t="shared" si="1"/>
        <v>5316.8176100628934</v>
      </c>
      <c r="D45" s="10">
        <v>6886</v>
      </c>
      <c r="E45" s="5">
        <f t="shared" si="2"/>
        <v>5649056.6037735846</v>
      </c>
      <c r="F45" s="10">
        <f t="shared" si="3"/>
        <v>15950452.83018868</v>
      </c>
      <c r="G45" s="5">
        <f t="shared" si="4"/>
        <v>21599509.433962263</v>
      </c>
      <c r="H45" s="3">
        <v>0.50900000000000001</v>
      </c>
      <c r="I45" s="37"/>
      <c r="J45" s="14">
        <f t="shared" si="5"/>
        <v>3504.9740000000002</v>
      </c>
      <c r="K45" s="14">
        <v>998</v>
      </c>
      <c r="L45" s="38">
        <v>0.63600000000000001</v>
      </c>
      <c r="M45" s="39"/>
      <c r="N45" s="10">
        <v>2887</v>
      </c>
      <c r="O45" s="40">
        <v>0.48799999999999999</v>
      </c>
      <c r="P45" s="10">
        <v>2858</v>
      </c>
      <c r="Q45" s="40">
        <v>0.45700000000000002</v>
      </c>
      <c r="R45" s="14">
        <f t="shared" si="6"/>
        <v>5745</v>
      </c>
      <c r="S45" s="41">
        <f t="shared" si="7"/>
        <v>12169.812928220395</v>
      </c>
    </row>
    <row r="46" spans="1:19" ht="15.75" customHeight="1" x14ac:dyDescent="0.15">
      <c r="A46" s="1" t="s">
        <v>167</v>
      </c>
      <c r="B46" s="10">
        <f t="shared" si="0"/>
        <v>1110.8071135430916</v>
      </c>
      <c r="C46" s="14">
        <f t="shared" si="1"/>
        <v>3629.1928864569081</v>
      </c>
      <c r="D46" s="10">
        <v>4740</v>
      </c>
      <c r="E46" s="5">
        <f t="shared" si="2"/>
        <v>3998905.6087551299</v>
      </c>
      <c r="F46" s="10">
        <f t="shared" si="3"/>
        <v>10887578.659370724</v>
      </c>
      <c r="G46" s="5">
        <f t="shared" si="4"/>
        <v>14886484.268125854</v>
      </c>
      <c r="H46" s="3">
        <v>0.66700000000000004</v>
      </c>
      <c r="I46" s="37"/>
      <c r="J46" s="14">
        <f t="shared" si="5"/>
        <v>3161.5800000000004</v>
      </c>
      <c r="K46" s="14">
        <v>812</v>
      </c>
      <c r="L46" s="38">
        <v>0.73099999999999998</v>
      </c>
      <c r="M46" s="39"/>
      <c r="N46" s="10">
        <v>2100</v>
      </c>
      <c r="O46" s="40">
        <v>0.66800000000000004</v>
      </c>
      <c r="P46" s="10">
        <v>1904</v>
      </c>
      <c r="Q46" s="40">
        <v>0.61</v>
      </c>
      <c r="R46" s="14">
        <f t="shared" si="6"/>
        <v>4004</v>
      </c>
      <c r="S46" s="41">
        <f t="shared" si="7"/>
        <v>6265.0240502601355</v>
      </c>
    </row>
    <row r="47" spans="1:19" ht="15.75" customHeight="1" x14ac:dyDescent="0.15">
      <c r="A47" s="1" t="s">
        <v>169</v>
      </c>
      <c r="B47" s="10">
        <f t="shared" si="0"/>
        <v>711.7794486215538</v>
      </c>
      <c r="C47" s="14">
        <f t="shared" si="1"/>
        <v>2436.2205513784461</v>
      </c>
      <c r="D47" s="10">
        <v>3148</v>
      </c>
      <c r="E47" s="5">
        <f t="shared" si="2"/>
        <v>2562406.0150375939</v>
      </c>
      <c r="F47" s="10">
        <f t="shared" si="3"/>
        <v>7308661.654135338</v>
      </c>
      <c r="G47" s="5">
        <f t="shared" si="4"/>
        <v>9871067.6691729315</v>
      </c>
      <c r="H47" s="3">
        <v>0.56599999999999995</v>
      </c>
      <c r="I47" s="37"/>
      <c r="J47" s="14">
        <f t="shared" si="5"/>
        <v>1781.7679999999998</v>
      </c>
      <c r="K47" s="14">
        <v>568</v>
      </c>
      <c r="L47" s="38">
        <v>0.79800000000000004</v>
      </c>
      <c r="M47" s="39"/>
      <c r="N47" s="10">
        <v>1138</v>
      </c>
      <c r="O47" s="40">
        <v>0.61899999999999999</v>
      </c>
      <c r="P47" s="10">
        <v>1449</v>
      </c>
      <c r="Q47" s="40">
        <v>0.41699999999999998</v>
      </c>
      <c r="R47" s="14">
        <f t="shared" si="6"/>
        <v>2587</v>
      </c>
      <c r="S47" s="41">
        <f t="shared" si="7"/>
        <v>5313.269255355006</v>
      </c>
    </row>
    <row r="48" spans="1:19" ht="15.75" customHeight="1" x14ac:dyDescent="0.15">
      <c r="A48" s="1" t="s">
        <v>171</v>
      </c>
      <c r="B48" s="10">
        <f t="shared" si="0"/>
        <v>1787.5</v>
      </c>
      <c r="C48" s="14">
        <f t="shared" si="1"/>
        <v>5054.5</v>
      </c>
      <c r="D48" s="10">
        <v>6842</v>
      </c>
      <c r="E48" s="5">
        <f t="shared" si="2"/>
        <v>6435000</v>
      </c>
      <c r="F48" s="10">
        <f t="shared" si="3"/>
        <v>15163500</v>
      </c>
      <c r="G48" s="5">
        <f t="shared" si="4"/>
        <v>21598500</v>
      </c>
      <c r="H48" s="3">
        <v>0.57499999999999996</v>
      </c>
      <c r="I48" s="37"/>
      <c r="J48" s="14">
        <f t="shared" si="5"/>
        <v>3934.1499999999996</v>
      </c>
      <c r="K48" s="14">
        <v>1144</v>
      </c>
      <c r="L48" s="38">
        <v>0.64</v>
      </c>
      <c r="M48" s="39"/>
      <c r="N48" s="10">
        <v>2454</v>
      </c>
      <c r="O48" s="40">
        <v>0.59</v>
      </c>
      <c r="P48" s="10">
        <v>3093</v>
      </c>
      <c r="Q48" s="40">
        <v>0.53400000000000003</v>
      </c>
      <c r="R48" s="14">
        <f t="shared" si="6"/>
        <v>5547</v>
      </c>
      <c r="S48" s="41">
        <f t="shared" si="7"/>
        <v>9951.4568653589795</v>
      </c>
    </row>
    <row r="49" spans="1:19" ht="15.75" customHeight="1" x14ac:dyDescent="0.15">
      <c r="A49" s="1" t="s">
        <v>173</v>
      </c>
      <c r="B49" s="10">
        <f t="shared" si="0"/>
        <v>274.88151658767771</v>
      </c>
      <c r="C49" s="14">
        <f t="shared" si="1"/>
        <v>687.11848341232235</v>
      </c>
      <c r="D49" s="1">
        <v>962</v>
      </c>
      <c r="E49" s="5">
        <f t="shared" si="2"/>
        <v>989573.45971563971</v>
      </c>
      <c r="F49" s="10">
        <f t="shared" si="3"/>
        <v>2061355.4502369671</v>
      </c>
      <c r="G49" s="5">
        <f t="shared" si="4"/>
        <v>3050928.909952607</v>
      </c>
      <c r="H49" s="3">
        <v>0.82</v>
      </c>
      <c r="I49" s="37"/>
      <c r="J49" s="14">
        <f t="shared" si="5"/>
        <v>788.83999999999992</v>
      </c>
      <c r="K49" s="14">
        <v>232</v>
      </c>
      <c r="L49" s="38">
        <v>0.84399999999999997</v>
      </c>
      <c r="M49" s="39"/>
      <c r="N49" s="1">
        <v>357</v>
      </c>
      <c r="O49" s="40">
        <v>0.89900000000000002</v>
      </c>
      <c r="P49" s="1">
        <v>431</v>
      </c>
      <c r="Q49" s="40">
        <v>0.69799999999999995</v>
      </c>
      <c r="R49" s="42">
        <f t="shared" si="6"/>
        <v>788</v>
      </c>
      <c r="S49" s="41">
        <f t="shared" si="7"/>
        <v>1014.5864076927245</v>
      </c>
    </row>
    <row r="50" spans="1:19" ht="15.75" customHeight="1" x14ac:dyDescent="0.15">
      <c r="A50" s="1" t="s">
        <v>175</v>
      </c>
      <c r="B50" s="10">
        <f t="shared" si="0"/>
        <v>460.85672082717872</v>
      </c>
      <c r="C50" s="14">
        <f t="shared" si="1"/>
        <v>1357.1432791728212</v>
      </c>
      <c r="D50" s="10">
        <v>1818</v>
      </c>
      <c r="E50" s="5">
        <f t="shared" si="2"/>
        <v>1659084.1949778434</v>
      </c>
      <c r="F50" s="10">
        <f t="shared" si="3"/>
        <v>4071429.8375184634</v>
      </c>
      <c r="G50" s="5">
        <f t="shared" si="4"/>
        <v>5730514.032496307</v>
      </c>
      <c r="H50" s="3">
        <v>0.56100000000000005</v>
      </c>
      <c r="I50" s="37"/>
      <c r="J50" s="14">
        <f t="shared" si="5"/>
        <v>1019.8980000000001</v>
      </c>
      <c r="K50" s="14">
        <v>312</v>
      </c>
      <c r="L50" s="38">
        <v>0.67700000000000005</v>
      </c>
      <c r="M50" s="39"/>
      <c r="N50" s="10">
        <v>801</v>
      </c>
      <c r="O50" s="40">
        <v>0.48899999999999999</v>
      </c>
      <c r="P50" s="1">
        <v>722</v>
      </c>
      <c r="Q50" s="40">
        <v>0.60499999999999998</v>
      </c>
      <c r="R50" s="14">
        <f t="shared" si="6"/>
        <v>1523</v>
      </c>
      <c r="S50" s="41">
        <f t="shared" si="7"/>
        <v>2831.4252395680169</v>
      </c>
    </row>
    <row r="51" spans="1:19" ht="15.75" customHeight="1" x14ac:dyDescent="0.15">
      <c r="A51" s="1" t="s">
        <v>177</v>
      </c>
      <c r="B51" s="10">
        <f t="shared" si="0"/>
        <v>2915.5672823218997</v>
      </c>
      <c r="C51" s="14">
        <f t="shared" si="1"/>
        <v>8965.4327176781007</v>
      </c>
      <c r="D51" s="10">
        <v>11881</v>
      </c>
      <c r="E51" s="5">
        <f t="shared" si="2"/>
        <v>10496042.216358839</v>
      </c>
      <c r="F51" s="10">
        <f t="shared" si="3"/>
        <v>26896298.153034303</v>
      </c>
      <c r="G51" s="5">
        <f t="shared" si="4"/>
        <v>37392340.36939314</v>
      </c>
      <c r="H51" s="3">
        <v>0.72299999999999998</v>
      </c>
      <c r="I51" s="37"/>
      <c r="J51" s="14">
        <f t="shared" si="5"/>
        <v>8589.9629999999997</v>
      </c>
      <c r="K51" s="14">
        <v>2210</v>
      </c>
      <c r="L51" s="38">
        <v>0.75800000000000001</v>
      </c>
      <c r="M51" s="39"/>
      <c r="N51" s="10">
        <v>4339</v>
      </c>
      <c r="O51" s="40">
        <v>0.73299999999999998</v>
      </c>
      <c r="P51" s="10">
        <v>4936</v>
      </c>
      <c r="Q51" s="40">
        <v>0.66100000000000003</v>
      </c>
      <c r="R51" s="14">
        <f t="shared" si="6"/>
        <v>9275</v>
      </c>
      <c r="S51" s="41">
        <f t="shared" si="7"/>
        <v>13386.982392629299</v>
      </c>
    </row>
    <row r="52" spans="1:19" ht="15.75" customHeight="1" x14ac:dyDescent="0.15">
      <c r="A52" s="1" t="s">
        <v>179</v>
      </c>
      <c r="B52" s="10">
        <f t="shared" si="0"/>
        <v>1626.1682242990653</v>
      </c>
      <c r="C52" s="14">
        <f t="shared" si="1"/>
        <v>4940.8317757009345</v>
      </c>
      <c r="D52" s="10">
        <v>6567</v>
      </c>
      <c r="E52" s="5">
        <f t="shared" si="2"/>
        <v>5854205.6074766349</v>
      </c>
      <c r="F52" s="10">
        <f t="shared" si="3"/>
        <v>14822495.327102803</v>
      </c>
      <c r="G52" s="5">
        <f t="shared" si="4"/>
        <v>20676700.934579439</v>
      </c>
      <c r="H52" s="3">
        <v>0.60699999999999998</v>
      </c>
      <c r="I52" s="37"/>
      <c r="J52" s="14">
        <f t="shared" si="5"/>
        <v>3986.1689999999999</v>
      </c>
      <c r="K52" s="14">
        <v>1044</v>
      </c>
      <c r="L52" s="38">
        <v>0.64200000000000002</v>
      </c>
      <c r="M52" s="39"/>
      <c r="N52" s="10">
        <v>2631</v>
      </c>
      <c r="O52" s="40">
        <v>0.66400000000000003</v>
      </c>
      <c r="P52" s="10">
        <v>2870</v>
      </c>
      <c r="Q52" s="40">
        <v>0.51900000000000002</v>
      </c>
      <c r="R52" s="14">
        <f t="shared" si="6"/>
        <v>5501</v>
      </c>
      <c r="S52" s="41">
        <f t="shared" si="7"/>
        <v>9492.2145228312074</v>
      </c>
    </row>
    <row r="53" spans="1:19" ht="15.75" customHeight="1" x14ac:dyDescent="0.15">
      <c r="A53" s="1" t="s">
        <v>181</v>
      </c>
      <c r="B53" s="10">
        <f t="shared" si="0"/>
        <v>1389.7180762852406</v>
      </c>
      <c r="C53" s="14">
        <f t="shared" si="1"/>
        <v>4446.2819237147596</v>
      </c>
      <c r="D53" s="10">
        <v>5836</v>
      </c>
      <c r="E53" s="5">
        <f t="shared" si="2"/>
        <v>5002985.0746268658</v>
      </c>
      <c r="F53" s="10">
        <f t="shared" si="3"/>
        <v>13338845.771144278</v>
      </c>
      <c r="G53" s="5">
        <f t="shared" si="4"/>
        <v>18341830.845771145</v>
      </c>
      <c r="H53" s="3">
        <v>0.53900000000000003</v>
      </c>
      <c r="I53" s="37"/>
      <c r="J53" s="14">
        <f t="shared" si="5"/>
        <v>3145.6040000000003</v>
      </c>
      <c r="K53" s="14">
        <v>838</v>
      </c>
      <c r="L53" s="38">
        <v>0.60299999999999998</v>
      </c>
      <c r="M53" s="39"/>
      <c r="N53" s="10">
        <v>2084</v>
      </c>
      <c r="O53" s="40">
        <v>0.57699999999999996</v>
      </c>
      <c r="P53" s="10">
        <v>2856</v>
      </c>
      <c r="Q53" s="40">
        <v>0.46700000000000003</v>
      </c>
      <c r="R53" s="14">
        <f t="shared" si="6"/>
        <v>4940</v>
      </c>
      <c r="S53" s="41">
        <f t="shared" si="7"/>
        <v>9727.4167869694465</v>
      </c>
    </row>
    <row r="54" spans="1:19" ht="15.75" customHeight="1" x14ac:dyDescent="0.15">
      <c r="A54" s="1" t="s">
        <v>183</v>
      </c>
      <c r="B54" s="10">
        <f t="shared" si="0"/>
        <v>1158.5204755614266</v>
      </c>
      <c r="C54" s="14">
        <f t="shared" si="1"/>
        <v>4183.4795244385732</v>
      </c>
      <c r="D54" s="10">
        <v>5342</v>
      </c>
      <c r="E54" s="5">
        <f t="shared" si="2"/>
        <v>4170673.7120211357</v>
      </c>
      <c r="F54" s="10">
        <f t="shared" si="3"/>
        <v>12550438.573315719</v>
      </c>
      <c r="G54" s="5">
        <f t="shared" si="4"/>
        <v>16721112.285336856</v>
      </c>
      <c r="H54" s="3">
        <v>0.69699999999999995</v>
      </c>
      <c r="I54" s="37"/>
      <c r="J54" s="14">
        <f t="shared" si="5"/>
        <v>3723.3739999999998</v>
      </c>
      <c r="K54" s="14">
        <v>877</v>
      </c>
      <c r="L54" s="38">
        <v>0.75700000000000001</v>
      </c>
      <c r="M54" s="39"/>
      <c r="N54" s="10">
        <v>2134</v>
      </c>
      <c r="O54" s="40">
        <v>0.64200000000000002</v>
      </c>
      <c r="P54" s="10">
        <v>1980</v>
      </c>
      <c r="Q54" s="40">
        <v>0.66800000000000004</v>
      </c>
      <c r="R54" s="14">
        <f t="shared" si="6"/>
        <v>4114</v>
      </c>
      <c r="S54" s="41">
        <f t="shared" si="7"/>
        <v>6288.0593952282343</v>
      </c>
    </row>
    <row r="55" spans="1:19" ht="15.75" customHeight="1" x14ac:dyDescent="0.15">
      <c r="A55" s="1" t="s">
        <v>185</v>
      </c>
      <c r="B55" s="10">
        <f t="shared" si="0"/>
        <v>1382.5966850828729</v>
      </c>
      <c r="C55" s="14">
        <f t="shared" si="1"/>
        <v>3730.4033149171273</v>
      </c>
      <c r="D55" s="10">
        <v>5113</v>
      </c>
      <c r="E55" s="5">
        <f t="shared" si="2"/>
        <v>4977348.0662983423</v>
      </c>
      <c r="F55" s="10">
        <f t="shared" si="3"/>
        <v>11191209.944751382</v>
      </c>
      <c r="G55" s="5">
        <f t="shared" si="4"/>
        <v>16168558.011049725</v>
      </c>
      <c r="H55" s="3">
        <v>0.55500000000000005</v>
      </c>
      <c r="I55" s="37"/>
      <c r="J55" s="14">
        <f t="shared" si="5"/>
        <v>2837.7150000000001</v>
      </c>
      <c r="K55" s="14">
        <v>1001</v>
      </c>
      <c r="L55" s="38">
        <v>0.72399999999999998</v>
      </c>
      <c r="M55" s="39"/>
      <c r="N55" s="10">
        <v>1526</v>
      </c>
      <c r="O55" s="40">
        <v>0.495</v>
      </c>
      <c r="P55" s="10">
        <v>2362</v>
      </c>
      <c r="Q55" s="40">
        <v>0.497</v>
      </c>
      <c r="R55" s="14">
        <f t="shared" si="6"/>
        <v>3888</v>
      </c>
      <c r="S55" s="41">
        <f t="shared" si="7"/>
        <v>7835.3433733715419</v>
      </c>
    </row>
    <row r="56" spans="1:19" ht="15.75" customHeight="1" x14ac:dyDescent="0.15">
      <c r="A56" s="1" t="s">
        <v>187</v>
      </c>
      <c r="B56" s="10">
        <f t="shared" si="0"/>
        <v>1077.4278215223096</v>
      </c>
      <c r="C56" s="14">
        <f t="shared" si="1"/>
        <v>2891.5721784776906</v>
      </c>
      <c r="D56" s="10">
        <v>3969</v>
      </c>
      <c r="E56" s="5">
        <f t="shared" si="2"/>
        <v>3878740.1574803148</v>
      </c>
      <c r="F56" s="10">
        <f t="shared" si="3"/>
        <v>8674716.5354330726</v>
      </c>
      <c r="G56" s="5">
        <f t="shared" si="4"/>
        <v>12553456.692913387</v>
      </c>
      <c r="H56" s="3">
        <v>0.68</v>
      </c>
      <c r="I56" s="37"/>
      <c r="J56" s="14">
        <f t="shared" si="5"/>
        <v>2698.92</v>
      </c>
      <c r="K56" s="14">
        <v>821</v>
      </c>
      <c r="L56" s="38">
        <v>0.76200000000000001</v>
      </c>
      <c r="M56" s="39"/>
      <c r="N56" s="10">
        <v>1556</v>
      </c>
      <c r="O56" s="40">
        <v>0.70799999999999996</v>
      </c>
      <c r="P56" s="10">
        <v>1687</v>
      </c>
      <c r="Q56" s="40">
        <v>0.60799999999999998</v>
      </c>
      <c r="R56" s="14">
        <f t="shared" si="6"/>
        <v>3243</v>
      </c>
      <c r="S56" s="41">
        <f t="shared" si="7"/>
        <v>4972.4111656259302</v>
      </c>
    </row>
    <row r="57" spans="1:19" ht="15.75" customHeight="1" x14ac:dyDescent="0.15">
      <c r="A57" s="1" t="s">
        <v>189</v>
      </c>
      <c r="B57" s="10">
        <f t="shared" si="0"/>
        <v>675.35545023696682</v>
      </c>
      <c r="C57" s="14">
        <f t="shared" si="1"/>
        <v>2086.644549763033</v>
      </c>
      <c r="D57" s="10">
        <v>2762</v>
      </c>
      <c r="E57" s="5">
        <f t="shared" si="2"/>
        <v>2431279.6208530804</v>
      </c>
      <c r="F57" s="10">
        <f t="shared" si="3"/>
        <v>6259933.6492890986</v>
      </c>
      <c r="G57" s="5">
        <f t="shared" si="4"/>
        <v>8691213.270142179</v>
      </c>
      <c r="H57" s="3">
        <v>0.64200000000000002</v>
      </c>
      <c r="I57" s="37"/>
      <c r="J57" s="14">
        <f t="shared" si="5"/>
        <v>1773.204</v>
      </c>
      <c r="K57" s="14">
        <v>570</v>
      </c>
      <c r="L57" s="38">
        <v>0.84399999999999997</v>
      </c>
      <c r="M57" s="39"/>
      <c r="N57" s="10">
        <v>868</v>
      </c>
      <c r="O57" s="40">
        <v>0.56499999999999995</v>
      </c>
      <c r="P57" s="10">
        <v>1373</v>
      </c>
      <c r="Q57" s="40">
        <v>0.58599999999999997</v>
      </c>
      <c r="R57" s="14">
        <f t="shared" si="6"/>
        <v>2241</v>
      </c>
      <c r="S57" s="41">
        <f t="shared" si="7"/>
        <v>3879.2865988099916</v>
      </c>
    </row>
    <row r="58" spans="1:19" ht="15.75" customHeight="1" x14ac:dyDescent="0.15">
      <c r="A58" s="1" t="s">
        <v>191</v>
      </c>
      <c r="B58" s="10">
        <f t="shared" si="0"/>
        <v>1105.6701030927834</v>
      </c>
      <c r="C58" s="14">
        <f t="shared" si="1"/>
        <v>2986.3298969072166</v>
      </c>
      <c r="D58" s="10">
        <v>4092</v>
      </c>
      <c r="E58" s="5">
        <f t="shared" si="2"/>
        <v>3980412.3711340204</v>
      </c>
      <c r="F58" s="10">
        <f t="shared" si="3"/>
        <v>8958989.6907216497</v>
      </c>
      <c r="G58" s="5">
        <f t="shared" si="4"/>
        <v>12939402.06185567</v>
      </c>
      <c r="H58" s="3">
        <v>0.71799999999999997</v>
      </c>
      <c r="I58" s="37"/>
      <c r="J58" s="14">
        <f t="shared" si="5"/>
        <v>2938.056</v>
      </c>
      <c r="K58" s="14">
        <v>858</v>
      </c>
      <c r="L58" s="38">
        <v>0.77600000000000002</v>
      </c>
      <c r="M58" s="39"/>
      <c r="N58" s="10">
        <v>1550</v>
      </c>
      <c r="O58" s="40">
        <v>0.73699999999999999</v>
      </c>
      <c r="P58" s="10">
        <v>1805</v>
      </c>
      <c r="Q58" s="40">
        <v>0.67</v>
      </c>
      <c r="R58" s="14">
        <f t="shared" si="6"/>
        <v>3355</v>
      </c>
      <c r="S58" s="41">
        <f t="shared" si="7"/>
        <v>4797.1506105834469</v>
      </c>
    </row>
    <row r="59" spans="1:19" ht="15.75" customHeight="1" x14ac:dyDescent="0.15">
      <c r="A59" s="1" t="s">
        <v>193</v>
      </c>
      <c r="B59" s="10">
        <f t="shared" si="0"/>
        <v>6691.7900403768508</v>
      </c>
      <c r="C59" s="14">
        <f t="shared" si="1"/>
        <v>17829.209959623149</v>
      </c>
      <c r="D59" s="10">
        <v>24521</v>
      </c>
      <c r="E59" s="5">
        <f t="shared" si="2"/>
        <v>24090444.145356663</v>
      </c>
      <c r="F59" s="10">
        <f t="shared" si="3"/>
        <v>53487629.878869444</v>
      </c>
      <c r="G59" s="5">
        <f t="shared" si="4"/>
        <v>77578074.024226099</v>
      </c>
      <c r="H59" s="3">
        <v>0.69199999999999995</v>
      </c>
      <c r="I59" s="37"/>
      <c r="J59" s="14">
        <f t="shared" si="5"/>
        <v>16968.531999999999</v>
      </c>
      <c r="K59" s="14">
        <v>4972</v>
      </c>
      <c r="L59" s="38">
        <v>0.74299999999999999</v>
      </c>
      <c r="M59" s="39"/>
      <c r="N59" s="10">
        <v>9166</v>
      </c>
      <c r="O59" s="40">
        <v>0.71299999999999997</v>
      </c>
      <c r="P59" s="10">
        <v>10239</v>
      </c>
      <c r="Q59" s="40">
        <v>0.63200000000000001</v>
      </c>
      <c r="R59" s="14">
        <f t="shared" si="6"/>
        <v>19405</v>
      </c>
      <c r="S59" s="41">
        <f t="shared" si="7"/>
        <v>29056.489339038118</v>
      </c>
    </row>
    <row r="60" spans="1:19" ht="15.75" customHeight="1" x14ac:dyDescent="0.15">
      <c r="A60" s="1" t="s">
        <v>195</v>
      </c>
      <c r="B60" s="10">
        <f t="shared" si="0"/>
        <v>1017.2684458398744</v>
      </c>
      <c r="C60" s="14">
        <f t="shared" si="1"/>
        <v>3134.7315541601256</v>
      </c>
      <c r="D60" s="10">
        <v>4152</v>
      </c>
      <c r="E60" s="5">
        <f t="shared" si="2"/>
        <v>3662166.4050235478</v>
      </c>
      <c r="F60" s="10">
        <f t="shared" si="3"/>
        <v>9404194.6624803767</v>
      </c>
      <c r="G60" s="5">
        <f t="shared" si="4"/>
        <v>13066361.067503925</v>
      </c>
      <c r="H60" s="3">
        <v>0.623</v>
      </c>
      <c r="I60" s="37"/>
      <c r="J60" s="14">
        <f t="shared" si="5"/>
        <v>2586.6959999999999</v>
      </c>
      <c r="K60" s="14">
        <v>648</v>
      </c>
      <c r="L60" s="38">
        <v>0.63700000000000001</v>
      </c>
      <c r="M60" s="39"/>
      <c r="N60" s="10">
        <v>1647</v>
      </c>
      <c r="O60" s="40">
        <v>0.61099999999999999</v>
      </c>
      <c r="P60" s="10">
        <v>1901</v>
      </c>
      <c r="Q60" s="40">
        <v>0.61399999999999999</v>
      </c>
      <c r="R60" s="14">
        <f t="shared" si="6"/>
        <v>3548</v>
      </c>
      <c r="S60" s="41">
        <f t="shared" si="7"/>
        <v>5791.6722199416772</v>
      </c>
    </row>
    <row r="61" spans="1:19" ht="15.75" customHeight="1" x14ac:dyDescent="0.15">
      <c r="A61" s="1" t="s">
        <v>197</v>
      </c>
      <c r="B61" s="10">
        <f t="shared" si="0"/>
        <v>536.91275167785238</v>
      </c>
      <c r="C61" s="14">
        <f t="shared" si="1"/>
        <v>1603.0872483221476</v>
      </c>
      <c r="D61" s="10">
        <v>2140</v>
      </c>
      <c r="E61" s="5">
        <f t="shared" si="2"/>
        <v>1932885.9060402685</v>
      </c>
      <c r="F61" s="10">
        <f t="shared" si="3"/>
        <v>4809261.7449664427</v>
      </c>
      <c r="G61" s="5">
        <f t="shared" si="4"/>
        <v>6742147.6510067116</v>
      </c>
      <c r="H61" s="3">
        <v>0.56599999999999995</v>
      </c>
      <c r="I61" s="37"/>
      <c r="J61" s="14">
        <f t="shared" si="5"/>
        <v>1211.2399999999998</v>
      </c>
      <c r="K61" s="14">
        <v>320</v>
      </c>
      <c r="L61" s="38">
        <v>0.59599999999999997</v>
      </c>
      <c r="M61" s="39"/>
      <c r="N61" s="10">
        <v>913</v>
      </c>
      <c r="O61" s="40">
        <v>0.55600000000000005</v>
      </c>
      <c r="P61" s="10">
        <v>895</v>
      </c>
      <c r="Q61" s="40">
        <v>0.51300000000000001</v>
      </c>
      <c r="R61" s="14">
        <f t="shared" si="6"/>
        <v>1808</v>
      </c>
      <c r="S61" s="41">
        <f t="shared" si="7"/>
        <v>3386.7257071535751</v>
      </c>
    </row>
    <row r="62" spans="1:19" ht="15.75" customHeight="1" x14ac:dyDescent="0.15">
      <c r="A62" s="1" t="s">
        <v>199</v>
      </c>
      <c r="B62" s="10">
        <f t="shared" si="0"/>
        <v>1989.3292682926829</v>
      </c>
      <c r="C62" s="14">
        <f t="shared" si="1"/>
        <v>6456.6707317073169</v>
      </c>
      <c r="D62" s="10">
        <v>8446</v>
      </c>
      <c r="E62" s="5">
        <f t="shared" si="2"/>
        <v>7161585.3658536579</v>
      </c>
      <c r="F62" s="10">
        <f t="shared" si="3"/>
        <v>19370012.195121951</v>
      </c>
      <c r="G62" s="5">
        <f t="shared" si="4"/>
        <v>26531597.560975611</v>
      </c>
      <c r="H62" s="3">
        <v>0.505</v>
      </c>
      <c r="I62" s="37"/>
      <c r="J62" s="14">
        <f t="shared" si="5"/>
        <v>4265.2300000000005</v>
      </c>
      <c r="K62" s="14">
        <v>1305</v>
      </c>
      <c r="L62" s="38">
        <v>0.65600000000000003</v>
      </c>
      <c r="M62" s="39"/>
      <c r="N62" s="10">
        <v>3174</v>
      </c>
      <c r="O62" s="40">
        <v>0.46500000000000002</v>
      </c>
      <c r="P62" s="10">
        <v>3838</v>
      </c>
      <c r="Q62" s="40">
        <v>0.47</v>
      </c>
      <c r="R62" s="14">
        <f t="shared" si="6"/>
        <v>7012</v>
      </c>
      <c r="S62" s="41">
        <f t="shared" si="7"/>
        <v>14991.763898421414</v>
      </c>
    </row>
    <row r="63" spans="1:19" ht="15.75" customHeight="1" x14ac:dyDescent="0.15">
      <c r="A63" s="1" t="s">
        <v>201</v>
      </c>
      <c r="B63" s="10">
        <f t="shared" si="0"/>
        <v>1000</v>
      </c>
      <c r="C63" s="14">
        <f t="shared" si="1"/>
        <v>2954</v>
      </c>
      <c r="D63" s="10">
        <v>3954</v>
      </c>
      <c r="E63" s="5">
        <f t="shared" si="2"/>
        <v>3600000</v>
      </c>
      <c r="F63" s="10">
        <f t="shared" si="3"/>
        <v>8862000</v>
      </c>
      <c r="G63" s="5">
        <f t="shared" si="4"/>
        <v>12462000</v>
      </c>
      <c r="H63" s="3">
        <v>0.442</v>
      </c>
      <c r="I63" s="37"/>
      <c r="J63" s="14">
        <f t="shared" si="5"/>
        <v>1747.6680000000001</v>
      </c>
      <c r="K63" s="14">
        <v>459</v>
      </c>
      <c r="L63" s="38">
        <v>0.45900000000000002</v>
      </c>
      <c r="M63" s="39"/>
      <c r="N63" s="10">
        <v>1536</v>
      </c>
      <c r="O63" s="40">
        <v>0.46600000000000003</v>
      </c>
      <c r="P63" s="10">
        <v>1898</v>
      </c>
      <c r="Q63" s="40">
        <v>0.41</v>
      </c>
      <c r="R63" s="14">
        <f t="shared" si="6"/>
        <v>3434</v>
      </c>
      <c r="S63" s="41">
        <f t="shared" si="7"/>
        <v>7925.4056317387212</v>
      </c>
    </row>
    <row r="64" spans="1:19" ht="15.75" customHeight="1" x14ac:dyDescent="0.15">
      <c r="A64" s="1" t="s">
        <v>203</v>
      </c>
      <c r="B64" s="10">
        <f t="shared" si="0"/>
        <v>1313.3940182054616</v>
      </c>
      <c r="C64" s="14">
        <f t="shared" si="1"/>
        <v>4184.6059817945388</v>
      </c>
      <c r="D64" s="10">
        <v>5498</v>
      </c>
      <c r="E64" s="5">
        <f t="shared" si="2"/>
        <v>4728218.4655396622</v>
      </c>
      <c r="F64" s="10">
        <f t="shared" si="3"/>
        <v>12553817.945383616</v>
      </c>
      <c r="G64" s="5">
        <f t="shared" si="4"/>
        <v>17282036.41092328</v>
      </c>
      <c r="H64" s="3">
        <v>0.67800000000000005</v>
      </c>
      <c r="I64" s="37"/>
      <c r="J64" s="14">
        <f t="shared" si="5"/>
        <v>3727.6440000000002</v>
      </c>
      <c r="K64" s="14">
        <v>1010</v>
      </c>
      <c r="L64" s="38">
        <v>0.76900000000000002</v>
      </c>
      <c r="M64" s="39"/>
      <c r="N64" s="10">
        <v>2088</v>
      </c>
      <c r="O64" s="40">
        <v>0.72899999999999998</v>
      </c>
      <c r="P64" s="10">
        <v>2480</v>
      </c>
      <c r="Q64" s="40">
        <v>0.58599999999999997</v>
      </c>
      <c r="R64" s="14">
        <f t="shared" si="6"/>
        <v>4568</v>
      </c>
      <c r="S64" s="41">
        <f t="shared" si="7"/>
        <v>7096.2794421269964</v>
      </c>
    </row>
    <row r="65" spans="1:19" ht="15.75" customHeight="1" x14ac:dyDescent="0.15">
      <c r="A65" s="1" t="s">
        <v>205</v>
      </c>
      <c r="B65" s="10">
        <f t="shared" si="0"/>
        <v>1402.1739130434783</v>
      </c>
      <c r="C65" s="14">
        <f t="shared" si="1"/>
        <v>3971.826086956522</v>
      </c>
      <c r="D65" s="10">
        <v>5374</v>
      </c>
      <c r="E65" s="5">
        <f t="shared" si="2"/>
        <v>5047826.0869565215</v>
      </c>
      <c r="F65" s="10">
        <f t="shared" si="3"/>
        <v>11915478.260869566</v>
      </c>
      <c r="G65" s="5">
        <f t="shared" si="4"/>
        <v>16963304.347826086</v>
      </c>
      <c r="H65" s="3">
        <v>0.64700000000000002</v>
      </c>
      <c r="I65" s="37"/>
      <c r="J65" s="14">
        <f t="shared" si="5"/>
        <v>3476.9780000000001</v>
      </c>
      <c r="K65" s="14">
        <v>903</v>
      </c>
      <c r="L65" s="38">
        <v>0.64400000000000002</v>
      </c>
      <c r="M65" s="39"/>
      <c r="N65" s="10">
        <v>1993</v>
      </c>
      <c r="O65" s="40">
        <v>0.67400000000000004</v>
      </c>
      <c r="P65" s="10">
        <v>1940</v>
      </c>
      <c r="Q65" s="40">
        <v>0.61099999999999999</v>
      </c>
      <c r="R65" s="14">
        <f t="shared" si="6"/>
        <v>3933</v>
      </c>
      <c r="S65" s="41">
        <f t="shared" si="7"/>
        <v>6132.0960433593809</v>
      </c>
    </row>
    <row r="66" spans="1:19" ht="15.75" customHeight="1" x14ac:dyDescent="0.15">
      <c r="A66" s="1" t="s">
        <v>207</v>
      </c>
      <c r="B66" s="10">
        <f t="shared" si="0"/>
        <v>14527.522935779816</v>
      </c>
      <c r="C66" s="14">
        <f t="shared" si="1"/>
        <v>38928.477064220184</v>
      </c>
      <c r="D66" s="10">
        <v>53456</v>
      </c>
      <c r="E66" s="5">
        <f t="shared" si="2"/>
        <v>52299082.568807341</v>
      </c>
      <c r="F66" s="10">
        <f t="shared" si="3"/>
        <v>116785431.19266056</v>
      </c>
      <c r="G66" s="5">
        <f t="shared" si="4"/>
        <v>169084513.7614679</v>
      </c>
      <c r="H66" s="3">
        <v>0.59499999999999997</v>
      </c>
      <c r="I66" s="37"/>
      <c r="J66" s="14">
        <f t="shared" si="5"/>
        <v>31806.32</v>
      </c>
      <c r="K66" s="14">
        <v>9501</v>
      </c>
      <c r="L66" s="38">
        <v>0.65400000000000003</v>
      </c>
      <c r="M66" s="39"/>
      <c r="N66" s="10">
        <v>20225</v>
      </c>
      <c r="O66" s="40">
        <v>0.61</v>
      </c>
      <c r="P66" s="10">
        <v>22497</v>
      </c>
      <c r="Q66" s="40">
        <v>0.54400000000000004</v>
      </c>
      <c r="R66" s="14">
        <f t="shared" si="6"/>
        <v>42722</v>
      </c>
      <c r="S66" s="41">
        <f t="shared" si="7"/>
        <v>74510.517116682749</v>
      </c>
    </row>
    <row r="67" spans="1:19" ht="15.75" customHeight="1" x14ac:dyDescent="0.15">
      <c r="A67" s="1" t="s">
        <v>209</v>
      </c>
      <c r="B67" s="10">
        <f t="shared" si="0"/>
        <v>1539.1791044776119</v>
      </c>
      <c r="C67" s="14">
        <f t="shared" si="1"/>
        <v>4762.8208955223881</v>
      </c>
      <c r="D67" s="10">
        <v>6302</v>
      </c>
      <c r="E67" s="5">
        <f t="shared" si="2"/>
        <v>5541044.7761194026</v>
      </c>
      <c r="F67" s="10">
        <f t="shared" si="3"/>
        <v>14288462.686567165</v>
      </c>
      <c r="G67" s="5">
        <f t="shared" si="4"/>
        <v>19829507.462686568</v>
      </c>
      <c r="H67" s="3">
        <v>0.56200000000000006</v>
      </c>
      <c r="I67" s="37"/>
      <c r="J67" s="14">
        <f t="shared" si="5"/>
        <v>3541.7240000000002</v>
      </c>
      <c r="K67" s="14">
        <v>825</v>
      </c>
      <c r="L67" s="38">
        <v>0.53600000000000003</v>
      </c>
      <c r="M67" s="39"/>
      <c r="N67" s="10">
        <v>2490</v>
      </c>
      <c r="O67" s="40">
        <v>0.64500000000000002</v>
      </c>
      <c r="P67" s="10">
        <v>2669</v>
      </c>
      <c r="Q67" s="40">
        <v>0.48599999999999999</v>
      </c>
      <c r="R67" s="14">
        <f t="shared" si="6"/>
        <v>5159</v>
      </c>
      <c r="S67" s="41">
        <f t="shared" si="7"/>
        <v>9352.234663604173</v>
      </c>
    </row>
    <row r="68" spans="1:19" ht="15.75" customHeight="1" x14ac:dyDescent="0.15">
      <c r="A68" s="1" t="s">
        <v>211</v>
      </c>
      <c r="B68" s="10">
        <f t="shared" si="0"/>
        <v>1543.7158469945355</v>
      </c>
      <c r="C68" s="14">
        <f t="shared" si="1"/>
        <v>4763.2841530054648</v>
      </c>
      <c r="D68" s="10">
        <v>6307</v>
      </c>
      <c r="E68" s="5">
        <f t="shared" si="2"/>
        <v>5557377.0491803279</v>
      </c>
      <c r="F68" s="10">
        <f t="shared" si="3"/>
        <v>14289852.459016394</v>
      </c>
      <c r="G68" s="5">
        <f t="shared" si="4"/>
        <v>19847229.508196723</v>
      </c>
      <c r="H68" s="3">
        <v>0.66900000000000004</v>
      </c>
      <c r="I68" s="37"/>
      <c r="J68" s="14">
        <f t="shared" si="5"/>
        <v>4219.3829999999998</v>
      </c>
      <c r="K68" s="14">
        <v>1130</v>
      </c>
      <c r="L68" s="38">
        <v>0.73199999999999998</v>
      </c>
      <c r="M68" s="39"/>
      <c r="N68" s="10">
        <v>2557</v>
      </c>
      <c r="O68" s="40">
        <v>0.70699999999999996</v>
      </c>
      <c r="P68" s="10">
        <v>2793</v>
      </c>
      <c r="Q68" s="40">
        <v>0.58599999999999997</v>
      </c>
      <c r="R68" s="14">
        <f t="shared" si="6"/>
        <v>5350</v>
      </c>
      <c r="S68" s="41">
        <f t="shared" si="7"/>
        <v>8382.9018445481797</v>
      </c>
    </row>
    <row r="69" spans="1:19" ht="15.75" customHeight="1" x14ac:dyDescent="0.15">
      <c r="A69" s="1" t="s">
        <v>213</v>
      </c>
      <c r="B69" s="10">
        <f t="shared" si="0"/>
        <v>1001.3123359580053</v>
      </c>
      <c r="C69" s="14">
        <f t="shared" si="1"/>
        <v>3237.6876640419946</v>
      </c>
      <c r="D69" s="10">
        <v>4239</v>
      </c>
      <c r="E69" s="5">
        <f t="shared" si="2"/>
        <v>3604724.4094488192</v>
      </c>
      <c r="F69" s="10">
        <f t="shared" si="3"/>
        <v>9713062.9921259843</v>
      </c>
      <c r="G69" s="5">
        <f t="shared" si="4"/>
        <v>13317787.401574804</v>
      </c>
      <c r="H69" s="3">
        <v>0.56100000000000005</v>
      </c>
      <c r="I69" s="37"/>
      <c r="J69" s="14">
        <f t="shared" si="5"/>
        <v>2378.0790000000002</v>
      </c>
      <c r="K69" s="14">
        <v>763</v>
      </c>
      <c r="L69" s="38">
        <v>0.76200000000000001</v>
      </c>
      <c r="M69" s="39"/>
      <c r="N69" s="10">
        <v>1390</v>
      </c>
      <c r="O69" s="40">
        <v>0.59099999999999997</v>
      </c>
      <c r="P69" s="10">
        <v>2245</v>
      </c>
      <c r="Q69" s="40">
        <v>0.441</v>
      </c>
      <c r="R69" s="14">
        <f t="shared" si="6"/>
        <v>3635</v>
      </c>
      <c r="S69" s="41">
        <f t="shared" si="7"/>
        <v>7442.6488023297316</v>
      </c>
    </row>
    <row r="70" spans="1:19" ht="15.75" customHeight="1" x14ac:dyDescent="0.15">
      <c r="A70" s="1" t="s">
        <v>215</v>
      </c>
      <c r="B70" s="10">
        <f t="shared" si="0"/>
        <v>3030.0751879699246</v>
      </c>
      <c r="C70" s="14">
        <f t="shared" si="1"/>
        <v>10598.924812030076</v>
      </c>
      <c r="D70" s="10">
        <v>13629</v>
      </c>
      <c r="E70" s="5">
        <f t="shared" si="2"/>
        <v>10908270.67669173</v>
      </c>
      <c r="F70" s="10">
        <f t="shared" si="3"/>
        <v>31796774.436090227</v>
      </c>
      <c r="G70" s="5">
        <f t="shared" si="4"/>
        <v>42705045.112781957</v>
      </c>
      <c r="H70" s="3">
        <v>0.34300000000000003</v>
      </c>
      <c r="I70" s="37"/>
      <c r="J70" s="14">
        <f t="shared" si="5"/>
        <v>4674.7470000000003</v>
      </c>
      <c r="K70" s="14">
        <v>1209</v>
      </c>
      <c r="L70" s="38">
        <v>0.39900000000000002</v>
      </c>
      <c r="M70" s="39"/>
      <c r="N70" s="10">
        <v>4874</v>
      </c>
      <c r="O70" s="40">
        <v>0.36199999999999999</v>
      </c>
      <c r="P70" s="10">
        <v>6552</v>
      </c>
      <c r="Q70" s="40">
        <v>0.29699999999999999</v>
      </c>
      <c r="R70" s="14">
        <f t="shared" si="6"/>
        <v>11426</v>
      </c>
      <c r="S70" s="41">
        <f t="shared" si="7"/>
        <v>35524.694458396116</v>
      </c>
    </row>
    <row r="71" spans="1:19" ht="15.75" customHeight="1" x14ac:dyDescent="0.15">
      <c r="A71" s="1" t="s">
        <v>217</v>
      </c>
      <c r="B71" s="10">
        <f t="shared" si="0"/>
        <v>3398.4819734345351</v>
      </c>
      <c r="C71" s="14">
        <f t="shared" si="1"/>
        <v>9933.5180265654653</v>
      </c>
      <c r="D71" s="10">
        <v>13332</v>
      </c>
      <c r="E71" s="5">
        <f t="shared" si="2"/>
        <v>12234535.104364326</v>
      </c>
      <c r="F71" s="10">
        <f t="shared" si="3"/>
        <v>29800554.079696395</v>
      </c>
      <c r="G71" s="5">
        <f t="shared" si="4"/>
        <v>42035089.184060723</v>
      </c>
      <c r="H71" s="3">
        <v>0.47</v>
      </c>
      <c r="I71" s="37"/>
      <c r="J71" s="14">
        <f t="shared" si="5"/>
        <v>6266.04</v>
      </c>
      <c r="K71" s="14">
        <v>1791</v>
      </c>
      <c r="L71" s="38">
        <v>0.52700000000000002</v>
      </c>
      <c r="M71" s="39"/>
      <c r="N71" s="10">
        <v>5334</v>
      </c>
      <c r="O71" s="40">
        <v>0.439</v>
      </c>
      <c r="P71" s="10">
        <v>5928</v>
      </c>
      <c r="Q71" s="40">
        <v>0.45700000000000002</v>
      </c>
      <c r="R71" s="14">
        <f t="shared" si="6"/>
        <v>11262</v>
      </c>
      <c r="S71" s="41">
        <f t="shared" si="7"/>
        <v>25121.895296152485</v>
      </c>
    </row>
    <row r="72" spans="1:19" ht="15.75" customHeight="1" x14ac:dyDescent="0.15">
      <c r="A72" s="1" t="s">
        <v>219</v>
      </c>
      <c r="B72" s="10">
        <f t="shared" si="0"/>
        <v>2690.5829596412555</v>
      </c>
      <c r="C72" s="14">
        <f t="shared" si="1"/>
        <v>8793.417040358745</v>
      </c>
      <c r="D72" s="10">
        <v>11484</v>
      </c>
      <c r="E72" s="5">
        <f t="shared" si="2"/>
        <v>9686098.6547085196</v>
      </c>
      <c r="F72" s="10">
        <f t="shared" si="3"/>
        <v>26380251.121076234</v>
      </c>
      <c r="G72" s="5">
        <f t="shared" si="4"/>
        <v>36066349.775784753</v>
      </c>
      <c r="H72" s="3">
        <v>0.40699999999999997</v>
      </c>
      <c r="I72" s="37"/>
      <c r="J72" s="14">
        <f t="shared" si="5"/>
        <v>4673.9879999999994</v>
      </c>
      <c r="K72" s="14">
        <v>1200</v>
      </c>
      <c r="L72" s="38">
        <v>0.44600000000000001</v>
      </c>
      <c r="M72" s="39"/>
      <c r="N72" s="10">
        <v>4612</v>
      </c>
      <c r="O72" s="40">
        <v>0.42699999999999999</v>
      </c>
      <c r="P72" s="10">
        <v>5371</v>
      </c>
      <c r="Q72" s="40">
        <v>0.36699999999999999</v>
      </c>
      <c r="R72" s="14">
        <f t="shared" si="6"/>
        <v>9983</v>
      </c>
      <c r="S72" s="41">
        <f t="shared" si="7"/>
        <v>25435.814152346065</v>
      </c>
    </row>
    <row r="73" spans="1:19" ht="15.75" customHeight="1" x14ac:dyDescent="0.15">
      <c r="A73" s="1" t="s">
        <v>221</v>
      </c>
      <c r="B73" s="10">
        <f t="shared" si="0"/>
        <v>1235.7357357357357</v>
      </c>
      <c r="C73" s="14">
        <f t="shared" si="1"/>
        <v>3708.2642642642641</v>
      </c>
      <c r="D73" s="10">
        <v>4944</v>
      </c>
      <c r="E73" s="5">
        <f t="shared" si="2"/>
        <v>4448648.6486486485</v>
      </c>
      <c r="F73" s="10">
        <f t="shared" si="3"/>
        <v>11124792.792792792</v>
      </c>
      <c r="G73" s="5">
        <f t="shared" si="4"/>
        <v>15573441.441441439</v>
      </c>
      <c r="H73" s="3">
        <v>0.61599999999999999</v>
      </c>
      <c r="I73" s="37"/>
      <c r="J73" s="14">
        <f t="shared" si="5"/>
        <v>3045.5039999999999</v>
      </c>
      <c r="K73" s="14">
        <v>823</v>
      </c>
      <c r="L73" s="38">
        <v>0.66600000000000004</v>
      </c>
      <c r="M73" s="39"/>
      <c r="N73" s="10">
        <v>1833</v>
      </c>
      <c r="O73" s="40">
        <v>0.66600000000000004</v>
      </c>
      <c r="P73" s="10">
        <v>2251</v>
      </c>
      <c r="Q73" s="40">
        <v>0.55100000000000005</v>
      </c>
      <c r="R73" s="14">
        <f t="shared" si="6"/>
        <v>4084</v>
      </c>
      <c r="S73" s="41">
        <f t="shared" si="7"/>
        <v>6837.551707787642</v>
      </c>
    </row>
    <row r="74" spans="1:19" ht="15.75" customHeight="1" x14ac:dyDescent="0.15">
      <c r="A74" s="1" t="s">
        <v>223</v>
      </c>
      <c r="B74" s="10">
        <f t="shared" si="0"/>
        <v>1689.0243902439024</v>
      </c>
      <c r="C74" s="14">
        <f t="shared" si="1"/>
        <v>5362.9756097560976</v>
      </c>
      <c r="D74" s="10">
        <v>7052</v>
      </c>
      <c r="E74" s="5">
        <f t="shared" si="2"/>
        <v>6080487.8048780486</v>
      </c>
      <c r="F74" s="10">
        <f t="shared" si="3"/>
        <v>16088926.829268293</v>
      </c>
      <c r="G74" s="5">
        <f t="shared" si="4"/>
        <v>22169414.63414634</v>
      </c>
      <c r="H74" s="3">
        <v>0.56299999999999994</v>
      </c>
      <c r="I74" s="37"/>
      <c r="J74" s="14">
        <f t="shared" si="5"/>
        <v>3970.2759999999994</v>
      </c>
      <c r="K74" s="14">
        <v>1108</v>
      </c>
      <c r="L74" s="38">
        <v>0.65600000000000003</v>
      </c>
      <c r="M74" s="39"/>
      <c r="N74" s="10">
        <v>2556</v>
      </c>
      <c r="O74" s="40">
        <v>0.52500000000000002</v>
      </c>
      <c r="P74" s="10">
        <v>3290</v>
      </c>
      <c r="Q74" s="40">
        <v>0.55000000000000004</v>
      </c>
      <c r="R74" s="14">
        <f t="shared" si="6"/>
        <v>5846</v>
      </c>
      <c r="S74" s="41">
        <f t="shared" si="7"/>
        <v>10850.38961038961</v>
      </c>
    </row>
    <row r="75" spans="1:19" ht="15.75" customHeight="1" x14ac:dyDescent="0.15">
      <c r="A75" s="1" t="s">
        <v>225</v>
      </c>
      <c r="B75" s="10">
        <f t="shared" si="0"/>
        <v>2325.4086181277858</v>
      </c>
      <c r="C75" s="14">
        <f t="shared" si="1"/>
        <v>6710.5913818722147</v>
      </c>
      <c r="D75" s="10">
        <v>9036</v>
      </c>
      <c r="E75" s="5">
        <f t="shared" si="2"/>
        <v>8371471.0252600284</v>
      </c>
      <c r="F75" s="10">
        <f t="shared" si="3"/>
        <v>20131774.145616643</v>
      </c>
      <c r="G75" s="5">
        <f t="shared" si="4"/>
        <v>28503245.170876671</v>
      </c>
      <c r="H75" s="3">
        <v>0.53600000000000003</v>
      </c>
      <c r="I75" s="37"/>
      <c r="J75" s="14">
        <f t="shared" si="5"/>
        <v>4843.2960000000003</v>
      </c>
      <c r="K75" s="14">
        <v>1565</v>
      </c>
      <c r="L75" s="38">
        <v>0.67300000000000004</v>
      </c>
      <c r="M75" s="39"/>
      <c r="N75" s="10">
        <v>3611</v>
      </c>
      <c r="O75" s="40">
        <v>0.52900000000000003</v>
      </c>
      <c r="P75" s="10">
        <v>3912</v>
      </c>
      <c r="Q75" s="40">
        <v>0.46300000000000002</v>
      </c>
      <c r="R75" s="14">
        <f t="shared" si="6"/>
        <v>7523</v>
      </c>
      <c r="S75" s="41">
        <f t="shared" si="7"/>
        <v>15275.331016996901</v>
      </c>
    </row>
    <row r="76" spans="1:19" ht="15.75" customHeight="1" x14ac:dyDescent="0.15">
      <c r="A76" s="1" t="s">
        <v>227</v>
      </c>
      <c r="B76" s="10">
        <f t="shared" si="0"/>
        <v>396</v>
      </c>
      <c r="C76" s="14">
        <f t="shared" si="1"/>
        <v>1146</v>
      </c>
      <c r="D76" s="10">
        <v>1542</v>
      </c>
      <c r="E76" s="5">
        <f t="shared" si="2"/>
        <v>1425600</v>
      </c>
      <c r="F76" s="10">
        <f t="shared" si="3"/>
        <v>3438000</v>
      </c>
      <c r="G76" s="5">
        <f t="shared" si="4"/>
        <v>4863600</v>
      </c>
      <c r="H76" s="3">
        <v>0.83099999999999996</v>
      </c>
      <c r="I76" s="37"/>
      <c r="J76" s="14">
        <f t="shared" si="5"/>
        <v>1281.402</v>
      </c>
      <c r="K76" s="14">
        <v>396</v>
      </c>
      <c r="L76" s="38">
        <v>1</v>
      </c>
      <c r="M76" s="39"/>
      <c r="N76" s="10">
        <v>529</v>
      </c>
      <c r="O76" s="40">
        <v>0.83899999999999997</v>
      </c>
      <c r="P76" s="1">
        <v>521</v>
      </c>
      <c r="Q76" s="40">
        <v>0.69299999999999995</v>
      </c>
      <c r="R76" s="14">
        <f t="shared" si="6"/>
        <v>1050</v>
      </c>
      <c r="S76" s="41">
        <f t="shared" si="7"/>
        <v>1382.3162667024408</v>
      </c>
    </row>
    <row r="77" spans="1:19" ht="15.75" customHeight="1" x14ac:dyDescent="0.15">
      <c r="A77" s="1" t="s">
        <v>229</v>
      </c>
      <c r="B77" s="10">
        <f t="shared" si="0"/>
        <v>1145.9227467811158</v>
      </c>
      <c r="C77" s="14">
        <f t="shared" si="1"/>
        <v>3106.0772532188839</v>
      </c>
      <c r="D77" s="10">
        <v>4252</v>
      </c>
      <c r="E77" s="5">
        <f t="shared" si="2"/>
        <v>4125321.8884120169</v>
      </c>
      <c r="F77" s="10">
        <f t="shared" si="3"/>
        <v>9318231.7596566509</v>
      </c>
      <c r="G77" s="5">
        <f t="shared" si="4"/>
        <v>13443553.648068668</v>
      </c>
      <c r="H77" s="3">
        <v>0.627</v>
      </c>
      <c r="I77" s="37"/>
      <c r="J77" s="14">
        <f t="shared" si="5"/>
        <v>2666.0039999999999</v>
      </c>
      <c r="K77" s="14">
        <v>801</v>
      </c>
      <c r="L77" s="38">
        <v>0.69899999999999995</v>
      </c>
      <c r="M77" s="39"/>
      <c r="N77" s="10">
        <v>1589</v>
      </c>
      <c r="O77" s="40">
        <v>0.72799999999999998</v>
      </c>
      <c r="P77" s="10">
        <v>1755</v>
      </c>
      <c r="Q77" s="40">
        <v>0.48399999999999999</v>
      </c>
      <c r="R77" s="14">
        <f t="shared" si="6"/>
        <v>3344</v>
      </c>
      <c r="S77" s="41">
        <f t="shared" si="7"/>
        <v>5808.725365543547</v>
      </c>
    </row>
    <row r="78" spans="1:19" ht="15.75" customHeight="1" x14ac:dyDescent="0.15">
      <c r="A78" s="1" t="s">
        <v>231</v>
      </c>
      <c r="B78" s="10">
        <f t="shared" si="0"/>
        <v>1325.4520166898471</v>
      </c>
      <c r="C78" s="14">
        <f t="shared" si="1"/>
        <v>4302.5479833101526</v>
      </c>
      <c r="D78" s="10">
        <v>5628</v>
      </c>
      <c r="E78" s="5">
        <f t="shared" si="2"/>
        <v>4771627.26008345</v>
      </c>
      <c r="F78" s="10">
        <f t="shared" si="3"/>
        <v>12907643.949930457</v>
      </c>
      <c r="G78" s="5">
        <f t="shared" si="4"/>
        <v>17679271.210013907</v>
      </c>
      <c r="H78" s="3">
        <v>0.66200000000000003</v>
      </c>
      <c r="I78" s="37"/>
      <c r="J78" s="14">
        <f t="shared" si="5"/>
        <v>3725.7360000000003</v>
      </c>
      <c r="K78" s="14">
        <v>953</v>
      </c>
      <c r="L78" s="38">
        <v>0.71899999999999997</v>
      </c>
      <c r="M78" s="39"/>
      <c r="N78" s="10">
        <v>2461</v>
      </c>
      <c r="O78" s="40">
        <v>0.70299999999999996</v>
      </c>
      <c r="P78" s="10">
        <v>2387</v>
      </c>
      <c r="Q78" s="40">
        <v>0.56100000000000005</v>
      </c>
      <c r="R78" s="14">
        <f t="shared" si="6"/>
        <v>4848</v>
      </c>
      <c r="S78" s="41">
        <f t="shared" si="7"/>
        <v>7755.6131983376563</v>
      </c>
    </row>
    <row r="79" spans="1:19" ht="15.75" customHeight="1" x14ac:dyDescent="0.15">
      <c r="A79" s="1" t="s">
        <v>233</v>
      </c>
      <c r="B79" s="10">
        <f t="shared" si="0"/>
        <v>1471.1388455538222</v>
      </c>
      <c r="C79" s="14">
        <f t="shared" si="1"/>
        <v>4378.8611544461783</v>
      </c>
      <c r="D79" s="10">
        <v>5850</v>
      </c>
      <c r="E79" s="5">
        <f t="shared" si="2"/>
        <v>5296099.8439937597</v>
      </c>
      <c r="F79" s="10">
        <f t="shared" si="3"/>
        <v>13136583.463338535</v>
      </c>
      <c r="G79" s="5">
        <f t="shared" si="4"/>
        <v>18432683.307332296</v>
      </c>
      <c r="H79" s="3">
        <v>0.60099999999999998</v>
      </c>
      <c r="I79" s="37"/>
      <c r="J79" s="14">
        <f t="shared" si="5"/>
        <v>3515.85</v>
      </c>
      <c r="K79" s="14">
        <v>943</v>
      </c>
      <c r="L79" s="38">
        <v>0.64100000000000001</v>
      </c>
      <c r="M79" s="39"/>
      <c r="N79" s="10">
        <v>2159</v>
      </c>
      <c r="O79" s="40">
        <v>0.625</v>
      </c>
      <c r="P79" s="10">
        <v>2668</v>
      </c>
      <c r="Q79" s="40">
        <v>0.55300000000000005</v>
      </c>
      <c r="R79" s="14">
        <f t="shared" si="6"/>
        <v>4827</v>
      </c>
      <c r="S79" s="41">
        <f t="shared" si="7"/>
        <v>8278.9931283905971</v>
      </c>
    </row>
  </sheetData>
  <pageMargins left="0.7" right="0.7" top="0.75" bottom="0.75" header="0" footer="0"/>
  <pageSetup orientation="landscape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EITC_ref</vt:lpstr>
      <vt:lpstr>pobreza_ref</vt:lpstr>
      <vt:lpstr>pobreza_per_year_ref</vt:lpstr>
      <vt:lpstr>WORKCAT_ref</vt:lpstr>
      <vt:lpstr>municipios_mapbox</vt:lpstr>
      <vt:lpstr>FIXED_municipios_CTC_2022</vt:lpstr>
      <vt:lpstr>SOURCE_FIXED_municipios_CTC_202</vt:lpstr>
      <vt:lpstr>municipios_CTC_2022</vt:lpstr>
      <vt:lpstr>municipios_CTC_2022_sandbox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</dc:creator>
  <cp:lastModifiedBy>Daniel Santamaria Ots</cp:lastModifiedBy>
  <dcterms:created xsi:type="dcterms:W3CDTF">2022-02-03T19:06:53Z</dcterms:created>
  <dcterms:modified xsi:type="dcterms:W3CDTF">2024-01-29T17:55:52Z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2024-01-29T17:55:52Z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306a79db-7c41-4d30-bddc-e547473a3b69</vt:lpwstr>
  </property>
  <property fmtid="{D5CDD505-2E9C-101B-9397-08002B2CF9AE}" pid="7" name="MSIP_Label_defa4170-0d19-0005-0004-bc88714345d2_ActionId">
    <vt:lpwstr>12ae68b2-be04-4c22-8386-d526626e48eb</vt:lpwstr>
  </property>
  <property fmtid="{D5CDD505-2E9C-101B-9397-08002B2CF9AE}" pid="8" name="MSIP_Label_defa4170-0d19-0005-0004-bc88714345d2_ContentBits">
    <vt:lpwstr>0</vt:lpwstr>
  </property>
</Properties>
</file>