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91C56A89-B1CC-944B-B60E-17005035CF5D}" xr6:coauthVersionLast="47" xr6:coauthVersionMax="47" xr10:uidLastSave="{00000000-0000-0000-0000-000000000000}"/>
  <bookViews>
    <workbookView xWindow="0" yWindow="760" windowWidth="15120" windowHeight="18880" xr2:uid="{8611A138-D958-554C-B58D-0523D03C5B92}"/>
  </bookViews>
  <sheets>
    <sheet name="presentacion" sheetId="2" r:id="rId1"/>
    <sheet name="totals_profit_total" sheetId="1" r:id="rId2"/>
    <sheet name="iir_profit_total" sheetId="4" r:id="rId3"/>
    <sheet name="cbc_lab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 a="1"/>
  <c r="F4" i="4" s="1"/>
  <c r="D20" i="2" s="1" a="1"/>
  <c r="D20" i="2" s="1"/>
  <c r="F3" i="4" a="1"/>
  <c r="F3" i="4" s="1"/>
  <c r="D19" i="2" s="1" a="1"/>
  <c r="D19" i="2" s="1"/>
  <c r="F2" i="4" a="1"/>
  <c r="F2" i="4" s="1"/>
  <c r="D18" i="2" s="1" a="1"/>
  <c r="D18" i="2" s="1"/>
  <c r="F1" i="4" a="1"/>
  <c r="F1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B10" i="2"/>
  <c r="B11" i="2"/>
  <c r="D2" i="2" a="1"/>
  <c r="D2" i="2" s="1"/>
  <c r="A2" i="2" a="1"/>
  <c r="A2" i="2" s="1"/>
  <c r="B2" i="2" s="1"/>
  <c r="D1" i="2" a="1"/>
  <c r="D1" i="2" s="1"/>
  <c r="B12" i="2" l="1"/>
  <c r="B9" i="2"/>
  <c r="B8" i="2"/>
  <c r="B7" i="2"/>
  <c r="B5" i="2"/>
  <c r="B4" i="2"/>
  <c r="B6" i="2"/>
  <c r="B15" i="2"/>
  <c r="B14" i="2"/>
  <c r="B13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<sst xmlns="http://schemas.openxmlformats.org/spreadsheetml/2006/main" count="99" uniqueCount="59">
  <si>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time_period</t>
  </si>
  <si>
    <t>TOT_REV</t>
  </si>
  <si>
    <t>PROFIT</t>
  </si>
  <si>
    <t>TAX_ACCRUED</t>
  </si>
  <si>
    <t>EMPLOYEES</t>
  </si>
  <si>
    <t>ENTITIES_COUNT</t>
  </si>
  <si>
    <t>ASSETS</t>
  </si>
  <si>
    <t>EARNINGS</t>
  </si>
  <si>
    <t>PAYROLL</t>
  </si>
  <si>
    <t>TAX_BASE</t>
  </si>
  <si>
    <t>SBIE</t>
  </si>
  <si>
    <t>EXCESS_PROFIT</t>
  </si>
  <si>
    <t>ETR</t>
  </si>
  <si>
    <t>TTR</t>
  </si>
  <si>
    <t>QDMTT</t>
  </si>
  <si>
    <t>cbc</t>
  </si>
  <si>
    <t>variable_en</t>
  </si>
  <si>
    <t>variable_es</t>
  </si>
  <si>
    <t>Total revenues</t>
  </si>
  <si>
    <t>Ingresos totales</t>
  </si>
  <si>
    <t>Profit (loss) before income tax</t>
  </si>
  <si>
    <t>Beneficios</t>
  </si>
  <si>
    <t>Income tax accrued - current year</t>
  </si>
  <si>
    <t>Impuestos</t>
  </si>
  <si>
    <t>Employees</t>
  </si>
  <si>
    <t>Empleos</t>
  </si>
  <si>
    <t>Entities</t>
  </si>
  <si>
    <t>Subsidiarias</t>
  </si>
  <si>
    <t>Tangible assets other than cash and cash equivalents</t>
  </si>
  <si>
    <t>Activos tangibles</t>
  </si>
  <si>
    <t>Effective Tax Rate</t>
  </si>
  <si>
    <t>Tasa efectiva contributiva</t>
  </si>
  <si>
    <t>Accumulated earnings</t>
  </si>
  <si>
    <t>Ganancias acumuladas</t>
  </si>
  <si>
    <t>Payroll</t>
  </si>
  <si>
    <t>Nómina</t>
  </si>
  <si>
    <t>Tax base</t>
  </si>
  <si>
    <t>Base tributaria</t>
  </si>
  <si>
    <t>Substance based income exclusion</t>
  </si>
  <si>
    <t>Inclusión de ingresos basado en la sustancia</t>
  </si>
  <si>
    <t>Excess profit</t>
  </si>
  <si>
    <t>Beneficio excedente</t>
  </si>
  <si>
    <t>Top-up tax rate</t>
  </si>
  <si>
    <t>Impuesto complementario</t>
  </si>
  <si>
    <t>Qualifying domestic minimum top-up tax</t>
  </si>
  <si>
    <t>Impuesto complementario mínimo nacional calificado</t>
  </si>
  <si>
    <t>IIR</t>
  </si>
  <si>
    <t>Income inclusion rule</t>
  </si>
  <si>
    <t>Regla de inclusión de ingresos</t>
  </si>
  <si>
    <t>Estados Unidos</t>
  </si>
  <si>
    <t>Europa</t>
  </si>
  <si>
    <t>Otros países</t>
  </si>
  <si>
    <t>United States</t>
  </si>
  <si>
    <t>Europe</t>
  </si>
  <si>
    <t>Other countries</t>
  </si>
  <si>
    <t>region</t>
  </si>
  <si>
    <t>EU</t>
  </si>
  <si>
    <t>OTHER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</si>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</sst>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#.#,,&quot;M&quot;"/>
    <numFmt numFmtId="165" formatCode="&quot;$&quot;#,##0.0,,&quot;M&quot;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"/>
      <color rgb="FF111111"/>
      <name val="Avenir Next"/>
      <family val="2"/>
      <charset val="1"/>
    </font>
    <font>
      <sz val="13"/>
      <color rgb="FF444444"/>
      <name val="Avenir Next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indent="1"/>
    </xf>
    <xf numFmtId="3" fontId="19" fillId="0" borderId="0" xfId="0" applyNumberFormat="1" applyFont="1"/>
    <xf numFmtId="4" fontId="19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3C0-4FDC-D847-95D8-3FE58FEE280F}">
  <dimension ref="A1:I20"/>
  <sheetViews>
    <sheetView tabSelected="1" topLeftCell="C1" workbookViewId="0">
      <selection activeCell="F20" sqref="F20"/>
    </sheetView>
  </sheetViews>
  <sheetFormatPr baseColWidth="10" defaultRowHeight="16" x14ac:dyDescent="0.2"/>
  <cols>
    <col min="1" max="1" width="15" customWidth="1"/>
    <col min="2" max="2" width="44.33203125" bestFit="1" customWidth="1"/>
    <col min="3" max="3" width="45.1640625" bestFit="1" customWidth="1"/>
    <col min="4" max="4" width="16.33203125" customWidth="1"/>
    <col min="5" max="5" width="11.83203125" bestFit="1" customWidth="1"/>
    <col min="6" max="6" width="12" bestFit="1" customWidth="1"/>
    <col min="7" max="7" width="11.33203125" bestFit="1" customWidth="1"/>
    <col min="8" max="9" width="11.6640625" bestFit="1" customWidth="1"/>
  </cols>
  <sheetData>
    <row r="1" spans="1:9" s="1" customFormat="1" x14ac:dyDescent="0.2">
      <c r="D1" s="1" cm="1">
        <f t="array" ref="D1:I1">TRANSPOSE(totals_profit_total!A2:A7)</f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 x14ac:dyDescent="0.2">
      <c r="A2" t="str" cm="1">
        <f t="array" ref="A2:A15">TRANSPOSE(totals_profit_total!B1:O1)</f>
        <v>TOT_REV</v>
      </c>
      <c r="B2" t="str">
        <f>_xlfn.XLOOKUP(A2,cbc_labels!$A$2:$A$16,cbc_labels!$B$2:$B$16)</f>
        <v>Total revenues</v>
      </c>
      <c r="C2" t="str">
        <f>_xlfn.XLOOKUP(A2,cbc_labels!$A$2:$A$16,cbc_labels!$C$2:$C$16)</f>
        <v>Ingresos totales</v>
      </c>
      <c r="D2" s="2" cm="1">
        <f t="array" ref="D2:I15">TRANSPOSE(totals_profit_total!B2:O7)</f>
        <v>98924500352.503998</v>
      </c>
      <c r="E2" s="2">
        <v>105074642251</v>
      </c>
      <c r="F2" s="2">
        <v>124147553742.92999</v>
      </c>
      <c r="G2" s="2">
        <v>117015939376.53999</v>
      </c>
      <c r="H2" s="2">
        <v>113756638226.8</v>
      </c>
      <c r="I2" s="2">
        <v>115574457057</v>
      </c>
    </row>
    <row r="3" spans="1:9" x14ac:dyDescent="0.2">
      <c r="A3" t="str">
        <v>PROFIT</v>
      </c>
      <c r="B3" t="str">
        <f>_xlfn.XLOOKUP(A3,cbc_labels!$A$2:$A$16,cbc_labels!$B$2:$B$16)</f>
        <v>Profit (loss) before income tax</v>
      </c>
      <c r="C3" t="str">
        <f>_xlfn.XLOOKUP(A3,cbc_labels!$A$2:$A$16,cbc_labels!$C$2:$C$16)</f>
        <v>Beneficios</v>
      </c>
      <c r="D3" s="2">
        <v>38872070880.502998</v>
      </c>
      <c r="E3" s="2">
        <v>33690688778.400002</v>
      </c>
      <c r="F3" s="2">
        <v>38224254341.921997</v>
      </c>
      <c r="G3" s="2">
        <v>33986595608.016998</v>
      </c>
      <c r="H3" s="2">
        <v>35300987499.091003</v>
      </c>
      <c r="I3" s="2">
        <v>32306693147</v>
      </c>
    </row>
    <row r="4" spans="1:9" x14ac:dyDescent="0.2">
      <c r="A4" t="str">
        <v>TAX_ACCRUED</v>
      </c>
      <c r="B4" t="str">
        <f>_xlfn.XLOOKUP(A4,cbc_labels!$A$2:$A$16,cbc_labels!$B$2:$B$16)</f>
        <v>Income tax accrued - current year</v>
      </c>
      <c r="C4" t="str">
        <f>_xlfn.XLOOKUP(A4,cbc_labels!$A$2:$A$16,cbc_labels!$C$2:$C$16)</f>
        <v>Impuestos</v>
      </c>
      <c r="D4" s="2">
        <v>420237800.61000001</v>
      </c>
      <c r="E4" s="2">
        <v>556130814.75</v>
      </c>
      <c r="F4" s="2">
        <v>1310760163.1289999</v>
      </c>
      <c r="G4" s="2">
        <v>613962717.90999997</v>
      </c>
      <c r="H4" s="2">
        <v>619754808.44499898</v>
      </c>
      <c r="I4" s="2">
        <v>824113852</v>
      </c>
    </row>
    <row r="5" spans="1:9" x14ac:dyDescent="0.2">
      <c r="A5" t="str">
        <v>EMPLOYEES</v>
      </c>
      <c r="B5" t="str">
        <f>_xlfn.XLOOKUP(A5,cbc_labels!$A$2:$A$16,cbc_labels!$B$2:$B$16)</f>
        <v>Employees</v>
      </c>
      <c r="C5" t="str">
        <f>_xlfn.XLOOKUP(A5,cbc_labels!$A$2:$A$16,cbc_labels!$C$2:$C$16)</f>
        <v>Empleos</v>
      </c>
      <c r="D5" s="3">
        <v>70576</v>
      </c>
      <c r="E5" s="3">
        <v>87262</v>
      </c>
      <c r="F5" s="3">
        <v>98014</v>
      </c>
      <c r="G5" s="3">
        <v>86985</v>
      </c>
      <c r="H5" s="3">
        <v>93139.733999999997</v>
      </c>
      <c r="I5" s="3">
        <v>99575</v>
      </c>
    </row>
    <row r="6" spans="1:9" x14ac:dyDescent="0.2">
      <c r="A6" t="str">
        <v>ENTITIES_COUNT</v>
      </c>
      <c r="B6" t="str">
        <f>_xlfn.XLOOKUP(A6,cbc_labels!$A$2:$A$16,cbc_labels!$B$2:$B$16)</f>
        <v>Entities</v>
      </c>
      <c r="C6" t="str">
        <f>_xlfn.XLOOKUP(A6,cbc_labels!$A$2:$A$16,cbc_labels!$C$2:$C$16)</f>
        <v>Subsidiarias</v>
      </c>
      <c r="D6" s="3">
        <v>497</v>
      </c>
      <c r="E6" s="3">
        <v>861</v>
      </c>
      <c r="F6" s="3">
        <v>829</v>
      </c>
      <c r="G6" s="3">
        <v>849</v>
      </c>
      <c r="H6" s="3">
        <v>843</v>
      </c>
      <c r="I6" s="3">
        <v>1108</v>
      </c>
    </row>
    <row r="7" spans="1:9" x14ac:dyDescent="0.2">
      <c r="A7" t="str">
        <v>ASSETS</v>
      </c>
      <c r="B7" t="str">
        <f>_xlfn.XLOOKUP(A7,cbc_labels!$A$2:$A$16,cbc_labels!$B$2:$B$16)</f>
        <v>Tangible assets other than cash and cash equivalents</v>
      </c>
      <c r="C7" t="str">
        <f>_xlfn.XLOOKUP(A7,cbc_labels!$A$2:$A$16,cbc_labels!$C$2:$C$16)</f>
        <v>Activos tangibles</v>
      </c>
      <c r="D7" s="2">
        <v>17496562680.271999</v>
      </c>
      <c r="E7" s="2">
        <v>19716366659</v>
      </c>
      <c r="F7" s="2">
        <v>30042282900.889999</v>
      </c>
      <c r="G7" s="2">
        <v>27949325795.400002</v>
      </c>
      <c r="H7" s="2">
        <v>27503736961.169998</v>
      </c>
      <c r="I7" s="2">
        <v>30940595598</v>
      </c>
    </row>
    <row r="8" spans="1:9" x14ac:dyDescent="0.2">
      <c r="A8" t="str">
        <v>EARNINGS</v>
      </c>
      <c r="B8" t="str">
        <f>_xlfn.XLOOKUP(A8,cbc_labels!$A$2:$A$16,cbc_labels!$B$2:$B$16)</f>
        <v>Accumulated earnings</v>
      </c>
      <c r="C8" t="str">
        <f>_xlfn.XLOOKUP(A8,cbc_labels!$A$2:$A$16,cbc_labels!$C$2:$C$16)</f>
        <v>Ganancias acumuladas</v>
      </c>
      <c r="D8" s="2">
        <v>95261205096.225006</v>
      </c>
      <c r="E8" s="2">
        <v>111166424824.44</v>
      </c>
      <c r="F8" s="2">
        <v>28289489928.846001</v>
      </c>
      <c r="G8" s="2">
        <v>38368140356.794998</v>
      </c>
      <c r="H8" s="2">
        <v>24771620537.959999</v>
      </c>
      <c r="I8" s="2">
        <v>25061994315</v>
      </c>
    </row>
    <row r="9" spans="1:9" x14ac:dyDescent="0.2">
      <c r="A9" t="str">
        <v>PAYROLL</v>
      </c>
      <c r="B9" t="str">
        <f>_xlfn.XLOOKUP(A9,cbc_labels!$A$2:$A$16,cbc_labels!$B$2:$B$16)</f>
        <v>Payroll</v>
      </c>
      <c r="C9" t="str">
        <f>_xlfn.XLOOKUP(A9,cbc_labels!$A$2:$A$16,cbc_labels!$C$2:$C$16)</f>
        <v>Nómina</v>
      </c>
      <c r="D9" s="2">
        <v>2952932304.96</v>
      </c>
      <c r="E9" s="2">
        <v>3651082220.51999</v>
      </c>
      <c r="F9" s="2">
        <v>4100950846.43999</v>
      </c>
      <c r="G9" s="2">
        <v>3639492413.0999999</v>
      </c>
      <c r="H9" s="2">
        <v>3897009314.8376398</v>
      </c>
      <c r="I9" s="2">
        <v>4166263804.5</v>
      </c>
    </row>
    <row r="10" spans="1:9" x14ac:dyDescent="0.2">
      <c r="A10" t="str">
        <v>TAX_BASE</v>
      </c>
      <c r="B10" t="str">
        <f>_xlfn.XLOOKUP(A10,cbc_labels!$A$2:$A$16,cbc_labels!$B$2:$B$16)</f>
        <v>Tax base</v>
      </c>
      <c r="C10" t="str">
        <f>_xlfn.XLOOKUP(A10,cbc_labels!$A$2:$A$16,cbc_labels!$C$2:$C$16)</f>
        <v>Base tributaria</v>
      </c>
      <c r="D10" s="2">
        <v>37177052635.585197</v>
      </c>
      <c r="E10" s="2">
        <v>31748271223.627998</v>
      </c>
      <c r="F10" s="2">
        <v>35410776625.206703</v>
      </c>
      <c r="G10" s="2">
        <v>31386700303.075001</v>
      </c>
      <c r="H10" s="2">
        <v>32710987610.7136</v>
      </c>
      <c r="I10" s="2">
        <v>29414819118.709999</v>
      </c>
    </row>
    <row r="11" spans="1:9" x14ac:dyDescent="0.2">
      <c r="A11" t="str">
        <v>SBIE</v>
      </c>
      <c r="B11" t="str">
        <f>_xlfn.XLOOKUP(A11,cbc_labels!$A$2:$A$16,cbc_labels!$B$2:$B$16)</f>
        <v>Substance based income exclusion</v>
      </c>
      <c r="C11" t="str">
        <f>_xlfn.XLOOKUP(A11,cbc_labels!$A$2:$A$16,cbc_labels!$C$2:$C$16)</f>
        <v>Inclusión de ingresos basado en la sustancia</v>
      </c>
      <c r="D11" s="2">
        <v>1695018244.9177599</v>
      </c>
      <c r="E11" s="2">
        <v>1942417554.7719901</v>
      </c>
      <c r="F11" s="2">
        <v>2813477716.7151999</v>
      </c>
      <c r="G11" s="2">
        <v>2599895304.9419999</v>
      </c>
      <c r="H11" s="2">
        <v>2589999888.3773599</v>
      </c>
      <c r="I11" s="2">
        <v>2891874028.29</v>
      </c>
    </row>
    <row r="12" spans="1:9" x14ac:dyDescent="0.2">
      <c r="A12" t="str">
        <v>EXCESS_PROFIT</v>
      </c>
      <c r="B12" t="str">
        <f>_xlfn.XLOOKUP(A12,cbc_labels!$A$2:$A$16,cbc_labels!$B$2:$B$16)</f>
        <v>Excess profit</v>
      </c>
      <c r="C12" t="str">
        <f>_xlfn.XLOOKUP(A12,cbc_labels!$A$2:$A$16,cbc_labels!$C$2:$C$16)</f>
        <v>Beneficio excedente</v>
      </c>
      <c r="D12" s="2">
        <v>97229482107.586197</v>
      </c>
      <c r="E12" s="2">
        <v>103132224696.228</v>
      </c>
      <c r="F12" s="2">
        <v>121334076026.214</v>
      </c>
      <c r="G12" s="2">
        <v>114416044071.59801</v>
      </c>
      <c r="H12" s="2">
        <v>111166638338.422</v>
      </c>
      <c r="I12" s="2">
        <v>112682583028.71001</v>
      </c>
    </row>
    <row r="13" spans="1:9" x14ac:dyDescent="0.2">
      <c r="A13" t="str">
        <v>ETR</v>
      </c>
      <c r="B13" t="str">
        <f>_xlfn.XLOOKUP(A13,cbc_labels!$A$2:$A$16,cbc_labels!$B$2:$B$16)</f>
        <v>Effective Tax Rate</v>
      </c>
      <c r="C13" t="str">
        <f>_xlfn.XLOOKUP(A13,cbc_labels!$A$2:$A$16,cbc_labels!$C$2:$C$16)</f>
        <v>Tasa efectiva contributiva</v>
      </c>
      <c r="D13" s="4">
        <v>1.08107901403518E-2</v>
      </c>
      <c r="E13" s="4">
        <v>1.6506958893240199E-2</v>
      </c>
      <c r="F13" s="4">
        <v>3.4291320673100402E-2</v>
      </c>
      <c r="G13" s="4">
        <v>1.8064849006682301E-2</v>
      </c>
      <c r="H13" s="4">
        <v>1.7556302311966698E-2</v>
      </c>
      <c r="I13" s="4">
        <v>2.5509074799149701E-2</v>
      </c>
    </row>
    <row r="14" spans="1:9" x14ac:dyDescent="0.2">
      <c r="A14" t="str">
        <v>TTR</v>
      </c>
      <c r="B14" t="str">
        <f>_xlfn.XLOOKUP(A14,cbc_labels!$A$2:$A$16,cbc_labels!$B$2:$B$16)</f>
        <v>Top-up tax rate</v>
      </c>
      <c r="C14" t="str">
        <f>_xlfn.XLOOKUP(A14,cbc_labels!$A$2:$A$16,cbc_labels!$C$2:$C$16)</f>
        <v>Impuesto complementario</v>
      </c>
      <c r="D14" s="4">
        <v>0.139189209859648</v>
      </c>
      <c r="E14" s="4">
        <v>0.133493041106759</v>
      </c>
      <c r="F14" s="4">
        <v>0.115708679326899</v>
      </c>
      <c r="G14" s="4">
        <v>0.13193515099331701</v>
      </c>
      <c r="H14" s="4">
        <v>0.13244369768803299</v>
      </c>
      <c r="I14" s="4">
        <v>0.12449092520085001</v>
      </c>
    </row>
    <row r="15" spans="1:9" x14ac:dyDescent="0.2">
      <c r="A15" t="str">
        <v>QDMTT</v>
      </c>
      <c r="B15" t="str">
        <f>_xlfn.XLOOKUP(A15,cbc_labels!$A$2:$A$16,cbc_labels!$B$2:$B$16)</f>
        <v>Qualifying domestic minimum top-up tax</v>
      </c>
      <c r="C15" t="str">
        <f>_xlfn.XLOOKUP(A15,cbc_labels!$A$2:$A$16,cbc_labels!$C$2:$C$16)</f>
        <v>Impuesto complementario mínimo nacional calificado</v>
      </c>
      <c r="D15" s="2">
        <v>5174644581.2576504</v>
      </c>
      <c r="E15" s="2">
        <v>4238173275.5243201</v>
      </c>
      <c r="F15" s="2">
        <v>4097334197.2425199</v>
      </c>
      <c r="G15" s="2">
        <v>4141009043.6682</v>
      </c>
      <c r="H15" s="2">
        <v>4332364154.1903496</v>
      </c>
      <c r="I15" s="2">
        <v>3661878046.7038598</v>
      </c>
    </row>
    <row r="17" spans="1:9" x14ac:dyDescent="0.2">
      <c r="A17" t="s">
        <v>46</v>
      </c>
      <c r="B17" t="s">
        <v>47</v>
      </c>
      <c r="C17" t="s">
        <v>48</v>
      </c>
    </row>
    <row r="18" spans="1:9" x14ac:dyDescent="0.2">
      <c r="A18" s="7" t="s">
        <v>58</v>
      </c>
      <c r="B18" s="7" t="s">
        <v>52</v>
      </c>
      <c r="C18" s="7" t="s">
        <v>49</v>
      </c>
      <c r="D18" s="10" cm="1">
        <f t="array" ref="D18:I18">_xlfn.ANCHORARRAY(iir_profit_total!F2)</f>
        <v>5197057729.4099998</v>
      </c>
      <c r="E18" s="10">
        <v>4372405390.9879999</v>
      </c>
      <c r="F18" s="10">
        <v>4107574804.8039999</v>
      </c>
      <c r="G18" s="10">
        <v>4106309517.4380002</v>
      </c>
      <c r="H18" s="10">
        <v>4237362420.4640002</v>
      </c>
      <c r="I18" s="10">
        <v>3646528977.158</v>
      </c>
    </row>
    <row r="19" spans="1:9" x14ac:dyDescent="0.2">
      <c r="A19" s="7" t="s">
        <v>56</v>
      </c>
      <c r="B19" s="7" t="s">
        <v>53</v>
      </c>
      <c r="C19" s="7" t="s">
        <v>50</v>
      </c>
      <c r="D19" s="10" cm="1">
        <f t="array" ref="D19:I19">_xlfn.ANCHORARRAY(iir_profit_total!F3)</f>
        <v>-216025.11799999999</v>
      </c>
      <c r="E19" s="10">
        <v>-2405484.2310000001</v>
      </c>
      <c r="F19" s="10">
        <v>8072550.4730000002</v>
      </c>
      <c r="G19" s="10">
        <v>65502466.136</v>
      </c>
      <c r="H19" s="10">
        <v>98568111.730000004</v>
      </c>
      <c r="I19" s="10">
        <v>55047900.456</v>
      </c>
    </row>
    <row r="20" spans="1:9" x14ac:dyDescent="0.2">
      <c r="A20" s="7" t="s">
        <v>57</v>
      </c>
      <c r="B20" s="7" t="s">
        <v>54</v>
      </c>
      <c r="C20" s="7" t="s">
        <v>51</v>
      </c>
      <c r="D20" s="10" cm="1">
        <f t="array" ref="D20:I20">_xlfn.ANCHORARRAY(iir_profit_total!F4)</f>
        <v>-22197123.035</v>
      </c>
      <c r="E20" s="10">
        <v>-131826631.23199999</v>
      </c>
      <c r="F20" s="10">
        <v>-18313158.035</v>
      </c>
      <c r="G20" s="10">
        <v>-30802939.905999999</v>
      </c>
      <c r="H20" s="10">
        <v>-3566378.003</v>
      </c>
      <c r="I20" s="10">
        <v>-39698830.909999996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7BC-8C6D-E146-B688-8C989546F2A2}">
  <dimension ref="A1:O7"/>
  <sheetViews>
    <sheetView workbookViewId="0">
      <selection activeCell="N15" sqref="N15"/>
    </sheetView>
  </sheetViews>
  <sheetFormatPr baseColWidth="10" defaultRowHeight="16" x14ac:dyDescent="0.2"/>
  <cols>
    <col min="12" max="1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2016</v>
      </c>
      <c r="B2">
        <v>98924500352.503998</v>
      </c>
      <c r="C2">
        <v>38872070880.502998</v>
      </c>
      <c r="D2">
        <v>420237800.61000001</v>
      </c>
      <c r="E2">
        <v>70576</v>
      </c>
      <c r="F2">
        <v>497</v>
      </c>
      <c r="G2">
        <v>17496562680.271999</v>
      </c>
      <c r="H2">
        <v>95261205096.225006</v>
      </c>
      <c r="I2">
        <v>2952932304.96</v>
      </c>
      <c r="J2">
        <v>37177052635.585197</v>
      </c>
      <c r="K2">
        <v>1695018244.9177599</v>
      </c>
      <c r="L2">
        <v>97229482107.586197</v>
      </c>
      <c r="M2">
        <v>1.08107901403518E-2</v>
      </c>
      <c r="N2">
        <v>0.139189209859648</v>
      </c>
      <c r="O2">
        <v>5174644581.2576504</v>
      </c>
    </row>
    <row r="3" spans="1:15" x14ac:dyDescent="0.2">
      <c r="A3">
        <v>2017</v>
      </c>
      <c r="B3">
        <v>105074642251</v>
      </c>
      <c r="C3">
        <v>33690688778.400002</v>
      </c>
      <c r="D3">
        <v>556130814.75</v>
      </c>
      <c r="E3">
        <v>87262</v>
      </c>
      <c r="F3">
        <v>861</v>
      </c>
      <c r="G3">
        <v>19716366659</v>
      </c>
      <c r="H3">
        <v>111166424824.44</v>
      </c>
      <c r="I3">
        <v>3651082220.51999</v>
      </c>
      <c r="J3">
        <v>31748271223.627998</v>
      </c>
      <c r="K3">
        <v>1942417554.7719901</v>
      </c>
      <c r="L3">
        <v>103132224696.228</v>
      </c>
      <c r="M3">
        <v>1.6506958893240199E-2</v>
      </c>
      <c r="N3">
        <v>0.133493041106759</v>
      </c>
      <c r="O3">
        <v>4238173275.5243201</v>
      </c>
    </row>
    <row r="4" spans="1:15" x14ac:dyDescent="0.2">
      <c r="A4">
        <v>2018</v>
      </c>
      <c r="B4">
        <v>124147553742.92999</v>
      </c>
      <c r="C4">
        <v>38224254341.921997</v>
      </c>
      <c r="D4">
        <v>1310760163.1289999</v>
      </c>
      <c r="E4">
        <v>98014</v>
      </c>
      <c r="F4">
        <v>829</v>
      </c>
      <c r="G4">
        <v>30042282900.889999</v>
      </c>
      <c r="H4">
        <v>28289489928.846001</v>
      </c>
      <c r="I4">
        <v>4100950846.43999</v>
      </c>
      <c r="J4">
        <v>35410776625.206703</v>
      </c>
      <c r="K4">
        <v>2813477716.7151999</v>
      </c>
      <c r="L4">
        <v>121334076026.214</v>
      </c>
      <c r="M4">
        <v>3.4291320673100402E-2</v>
      </c>
      <c r="N4">
        <v>0.115708679326899</v>
      </c>
      <c r="O4">
        <v>4097334197.2425199</v>
      </c>
    </row>
    <row r="5" spans="1:15" x14ac:dyDescent="0.2">
      <c r="A5">
        <v>2019</v>
      </c>
      <c r="B5">
        <v>117015939376.53999</v>
      </c>
      <c r="C5">
        <v>33986595608.016998</v>
      </c>
      <c r="D5">
        <v>613962717.90999997</v>
      </c>
      <c r="E5">
        <v>86985</v>
      </c>
      <c r="F5">
        <v>849</v>
      </c>
      <c r="G5">
        <v>27949325795.400002</v>
      </c>
      <c r="H5">
        <v>38368140356.794998</v>
      </c>
      <c r="I5">
        <v>3639492413.0999999</v>
      </c>
      <c r="J5">
        <v>31386700303.075001</v>
      </c>
      <c r="K5">
        <v>2599895304.9419999</v>
      </c>
      <c r="L5">
        <v>114416044071.59801</v>
      </c>
      <c r="M5">
        <v>1.8064849006682301E-2</v>
      </c>
      <c r="N5">
        <v>0.13193515099331701</v>
      </c>
      <c r="O5">
        <v>4141009043.6682</v>
      </c>
    </row>
    <row r="6" spans="1:15" x14ac:dyDescent="0.2">
      <c r="A6">
        <v>2020</v>
      </c>
      <c r="B6">
        <v>113756638226.8</v>
      </c>
      <c r="C6">
        <v>35300987499.091003</v>
      </c>
      <c r="D6">
        <v>619754808.44499898</v>
      </c>
      <c r="E6">
        <v>93139.733999999997</v>
      </c>
      <c r="F6">
        <v>843</v>
      </c>
      <c r="G6">
        <v>27503736961.169998</v>
      </c>
      <c r="H6">
        <v>24771620537.959999</v>
      </c>
      <c r="I6">
        <v>3897009314.8376398</v>
      </c>
      <c r="J6">
        <v>32710987610.7136</v>
      </c>
      <c r="K6">
        <v>2589999888.3773599</v>
      </c>
      <c r="L6">
        <v>111166638338.422</v>
      </c>
      <c r="M6">
        <v>1.7556302311966698E-2</v>
      </c>
      <c r="N6">
        <v>0.13244369768803299</v>
      </c>
      <c r="O6">
        <v>4332364154.1903496</v>
      </c>
    </row>
    <row r="7" spans="1:15" x14ac:dyDescent="0.2">
      <c r="A7">
        <v>2021</v>
      </c>
      <c r="B7">
        <v>115574457057</v>
      </c>
      <c r="C7">
        <v>32306693147</v>
      </c>
      <c r="D7">
        <v>824113852</v>
      </c>
      <c r="E7">
        <v>99575</v>
      </c>
      <c r="F7">
        <v>1108</v>
      </c>
      <c r="G7">
        <v>30940595598</v>
      </c>
      <c r="H7">
        <v>25061994315</v>
      </c>
      <c r="I7">
        <v>4166263804.5</v>
      </c>
      <c r="J7">
        <v>29414819118.709999</v>
      </c>
      <c r="K7">
        <v>2891874028.29</v>
      </c>
      <c r="L7">
        <v>112682583028.71001</v>
      </c>
      <c r="M7">
        <v>2.5509074799149701E-2</v>
      </c>
      <c r="N7">
        <v>0.12449092520085001</v>
      </c>
      <c r="O7">
        <v>3661878046.7038598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0E2-8186-8A4E-8967-4C4A69049097}">
  <dimension ref="A1:R41"/>
  <sheetViews>
    <sheetView workbookViewId="0">
      <selection activeCell="F5" sqref="F5"/>
    </sheetView>
  </sheetViews>
  <sheetFormatPr baseColWidth="10" defaultRowHeight="16" x14ac:dyDescent="0.2"/>
  <cols>
    <col min="2" max="2" width="14.33203125" bestFit="1" customWidth="1"/>
    <col min="3" max="3" width="19.33203125" bestFit="1" customWidth="1"/>
    <col min="6" max="6" width="11.1640625" bestFit="1" customWidth="1"/>
  </cols>
  <sheetData>
    <row r="1" spans="1:11" ht="19" x14ac:dyDescent="0.3">
      <c r="A1" s="5" t="s">
        <v>55</v>
      </c>
      <c r="B1" s="5" t="s">
        <v>0</v>
      </c>
      <c r="C1" s="5" t="s">
        <v>46</v>
      </c>
      <c r="F1" cm="1">
        <f t="array" ref="F1:K1">TRANSPOSE(B2:B7)</f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ht="19" x14ac:dyDescent="0.3">
      <c r="A2" s="6" t="s">
        <v>58</v>
      </c>
      <c r="B2" s="8">
        <v>2016</v>
      </c>
      <c r="C2" s="9">
        <v>5197057729.4099998</v>
      </c>
      <c r="E2" t="s">
        <v>58</v>
      </c>
      <c r="F2" cm="1">
        <f t="array" ref="F2:K2">TRANSPOSE(C2:C7)</f>
        <v>5197057729.4099998</v>
      </c>
      <c r="G2">
        <v>4372405390.9879999</v>
      </c>
      <c r="H2">
        <v>4107574804.8039999</v>
      </c>
      <c r="I2">
        <v>4106309517.4380002</v>
      </c>
      <c r="J2">
        <v>4237362420.4640002</v>
      </c>
      <c r="K2">
        <v>3646528977.158</v>
      </c>
    </row>
    <row r="3" spans="1:11" ht="19" x14ac:dyDescent="0.3">
      <c r="A3" s="6" t="s">
        <v>58</v>
      </c>
      <c r="B3" s="8">
        <v>2017</v>
      </c>
      <c r="C3" s="9">
        <v>4372405390.9879999</v>
      </c>
      <c r="E3" t="s">
        <v>56</v>
      </c>
      <c r="F3" cm="1">
        <f t="array" ref="F3:K3">TRANSPOSE(C8:C13)</f>
        <v>-216025.11799999999</v>
      </c>
      <c r="G3">
        <v>-2405484.2310000001</v>
      </c>
      <c r="H3">
        <v>8072550.4730000002</v>
      </c>
      <c r="I3">
        <v>65502466.136</v>
      </c>
      <c r="J3">
        <v>98568111.730000004</v>
      </c>
      <c r="K3">
        <v>55047900.456</v>
      </c>
    </row>
    <row r="4" spans="1:11" ht="19" x14ac:dyDescent="0.3">
      <c r="A4" s="6" t="s">
        <v>58</v>
      </c>
      <c r="B4" s="8">
        <v>2018</v>
      </c>
      <c r="C4" s="9">
        <v>4107574804.8039999</v>
      </c>
      <c r="E4" t="s">
        <v>57</v>
      </c>
      <c r="F4" cm="1">
        <f t="array" ref="F4:K4">TRANSPOSE(C14:C19)</f>
        <v>-22197123.035</v>
      </c>
      <c r="G4">
        <v>-131826631.23199999</v>
      </c>
      <c r="H4">
        <v>-18313158.035</v>
      </c>
      <c r="I4">
        <v>-30802939.905999999</v>
      </c>
      <c r="J4">
        <v>-3566378.003</v>
      </c>
      <c r="K4">
        <v>-39698830.909999996</v>
      </c>
    </row>
    <row r="5" spans="1:11" ht="19" x14ac:dyDescent="0.3">
      <c r="A5" s="6" t="s">
        <v>58</v>
      </c>
      <c r="B5" s="8">
        <v>2019</v>
      </c>
      <c r="C5" s="9">
        <v>4106309517.4380002</v>
      </c>
    </row>
    <row r="6" spans="1:11" ht="19" x14ac:dyDescent="0.3">
      <c r="A6" s="6" t="s">
        <v>58</v>
      </c>
      <c r="B6" s="8">
        <v>2020</v>
      </c>
      <c r="C6" s="9">
        <v>4237362420.4640002</v>
      </c>
    </row>
    <row r="7" spans="1:11" ht="19" x14ac:dyDescent="0.3">
      <c r="A7" s="6" t="s">
        <v>58</v>
      </c>
      <c r="B7" s="8">
        <v>2021</v>
      </c>
      <c r="C7" s="9">
        <v>3646528977.158</v>
      </c>
    </row>
    <row r="8" spans="1:11" ht="19" x14ac:dyDescent="0.3">
      <c r="A8" s="6" t="s">
        <v>56</v>
      </c>
      <c r="B8" s="8">
        <v>2016</v>
      </c>
      <c r="C8" s="9">
        <v>-216025.11799999999</v>
      </c>
    </row>
    <row r="9" spans="1:11" ht="19" x14ac:dyDescent="0.3">
      <c r="A9" s="6" t="s">
        <v>56</v>
      </c>
      <c r="B9" s="8">
        <v>2017</v>
      </c>
      <c r="C9" s="9">
        <v>-2405484.2310000001</v>
      </c>
    </row>
    <row r="10" spans="1:11" ht="19" x14ac:dyDescent="0.3">
      <c r="A10" s="6" t="s">
        <v>56</v>
      </c>
      <c r="B10" s="8">
        <v>2018</v>
      </c>
      <c r="C10" s="9">
        <v>8072550.4730000002</v>
      </c>
    </row>
    <row r="11" spans="1:11" ht="19" x14ac:dyDescent="0.3">
      <c r="A11" s="6" t="s">
        <v>56</v>
      </c>
      <c r="B11" s="8">
        <v>2019</v>
      </c>
      <c r="C11" s="9">
        <v>65502466.136</v>
      </c>
    </row>
    <row r="12" spans="1:11" ht="19" x14ac:dyDescent="0.3">
      <c r="A12" s="6" t="s">
        <v>56</v>
      </c>
      <c r="B12" s="8">
        <v>2020</v>
      </c>
      <c r="C12" s="9">
        <v>98568111.730000004</v>
      </c>
    </row>
    <row r="13" spans="1:11" ht="19" x14ac:dyDescent="0.3">
      <c r="A13" s="6" t="s">
        <v>56</v>
      </c>
      <c r="B13" s="8">
        <v>2021</v>
      </c>
      <c r="C13" s="9">
        <v>55047900.456</v>
      </c>
    </row>
    <row r="14" spans="1:11" ht="19" x14ac:dyDescent="0.3">
      <c r="A14" s="6" t="s">
        <v>57</v>
      </c>
      <c r="B14" s="8">
        <v>2016</v>
      </c>
      <c r="C14" s="9">
        <v>-22197123.035</v>
      </c>
    </row>
    <row r="15" spans="1:11" ht="19" x14ac:dyDescent="0.3">
      <c r="A15" s="6" t="s">
        <v>57</v>
      </c>
      <c r="B15" s="8">
        <v>2017</v>
      </c>
      <c r="C15" s="9">
        <v>-131826631.23199999</v>
      </c>
    </row>
    <row r="16" spans="1:11" ht="19" x14ac:dyDescent="0.3">
      <c r="A16" s="6" t="s">
        <v>57</v>
      </c>
      <c r="B16" s="8">
        <v>2018</v>
      </c>
      <c r="C16" s="9">
        <v>-18313158.035</v>
      </c>
    </row>
    <row r="17" spans="1:18" ht="19" x14ac:dyDescent="0.3">
      <c r="A17" s="6" t="s">
        <v>57</v>
      </c>
      <c r="B17" s="8">
        <v>2019</v>
      </c>
      <c r="C17" s="9">
        <v>-30802939.905999999</v>
      </c>
    </row>
    <row r="18" spans="1:18" ht="19" x14ac:dyDescent="0.3">
      <c r="A18" s="6" t="s">
        <v>57</v>
      </c>
      <c r="B18" s="8">
        <v>2020</v>
      </c>
      <c r="C18" s="9">
        <v>-3566378.003</v>
      </c>
    </row>
    <row r="19" spans="1:18" ht="19" x14ac:dyDescent="0.3">
      <c r="A19" s="6" t="s">
        <v>57</v>
      </c>
      <c r="B19" s="8">
        <v>2021</v>
      </c>
      <c r="C19" s="9">
        <v>-39698830.909999996</v>
      </c>
    </row>
    <row r="22" spans="1:18" ht="19" x14ac:dyDescent="0.3">
      <c r="E22" s="9"/>
      <c r="F22" s="9"/>
      <c r="G22" s="6"/>
      <c r="H22" s="6"/>
      <c r="I22" s="9"/>
      <c r="J22" s="9"/>
      <c r="K22" s="9"/>
      <c r="L22" s="9"/>
      <c r="M22" s="9"/>
      <c r="N22" s="9"/>
      <c r="O22" s="6"/>
      <c r="P22" s="6"/>
      <c r="Q22" s="9"/>
      <c r="R22" s="6"/>
    </row>
    <row r="23" spans="1:18" ht="19" x14ac:dyDescent="0.3">
      <c r="E23" s="9"/>
      <c r="F23" s="9"/>
      <c r="G23" s="8"/>
      <c r="H23" s="6"/>
      <c r="I23" s="8"/>
      <c r="J23" s="9"/>
      <c r="K23" s="9"/>
      <c r="L23" s="9"/>
      <c r="M23" s="9"/>
      <c r="N23" s="9"/>
      <c r="O23" s="6"/>
      <c r="P23" s="6"/>
      <c r="Q23" s="9"/>
      <c r="R23" s="6"/>
    </row>
    <row r="24" spans="1:18" ht="19" x14ac:dyDescent="0.3">
      <c r="A24" s="6"/>
      <c r="B24" s="8"/>
      <c r="E24" s="9"/>
      <c r="F24" s="9"/>
      <c r="G24" s="8"/>
      <c r="H24" s="6"/>
      <c r="I24" s="9"/>
      <c r="J24" s="9"/>
      <c r="K24" s="9"/>
      <c r="L24" s="9"/>
      <c r="M24" s="9"/>
      <c r="N24" s="9"/>
      <c r="O24" s="6"/>
      <c r="P24" s="6"/>
      <c r="Q24" s="9"/>
      <c r="R24" s="6"/>
    </row>
    <row r="25" spans="1:18" ht="19" x14ac:dyDescent="0.3">
      <c r="A25" s="6"/>
      <c r="B25" s="8"/>
      <c r="E25" s="9"/>
      <c r="F25" s="8"/>
      <c r="G25" s="8"/>
      <c r="H25" s="6"/>
      <c r="I25" s="8"/>
      <c r="J25" s="9"/>
      <c r="K25" s="9"/>
      <c r="L25" s="9"/>
      <c r="M25" s="9"/>
      <c r="N25" s="9"/>
      <c r="O25" s="6"/>
      <c r="P25" s="6"/>
      <c r="Q25" s="9"/>
      <c r="R25" s="6"/>
    </row>
    <row r="26" spans="1:18" ht="19" x14ac:dyDescent="0.3">
      <c r="A26" s="6"/>
      <c r="B26" s="8"/>
      <c r="E26" s="9"/>
      <c r="F26" s="9"/>
      <c r="G26" s="8"/>
      <c r="H26" s="6"/>
      <c r="I26" s="9"/>
      <c r="J26" s="9"/>
      <c r="K26" s="9"/>
      <c r="L26" s="9"/>
      <c r="M26" s="9"/>
      <c r="N26" s="9"/>
      <c r="O26" s="6"/>
      <c r="P26" s="6"/>
      <c r="Q26" s="9"/>
      <c r="R26" s="6"/>
    </row>
    <row r="27" spans="1:18" ht="19" x14ac:dyDescent="0.3">
      <c r="A27" s="6"/>
      <c r="B27" s="8"/>
      <c r="E27" s="8"/>
      <c r="F27" s="8"/>
      <c r="G27" s="8"/>
      <c r="H27" s="6"/>
      <c r="I27" s="8"/>
      <c r="J27" s="8"/>
      <c r="K27" s="9"/>
      <c r="L27" s="9"/>
      <c r="M27" s="9"/>
      <c r="N27" s="9"/>
      <c r="O27" s="6"/>
      <c r="P27" s="6"/>
      <c r="Q27" s="9"/>
      <c r="R27" s="6"/>
    </row>
    <row r="28" spans="1:18" ht="19" x14ac:dyDescent="0.3">
      <c r="A28" s="6"/>
      <c r="B28" s="8"/>
      <c r="E28" s="9"/>
      <c r="F28" s="9"/>
      <c r="G28" s="8"/>
      <c r="H28" s="6"/>
      <c r="I28" s="8"/>
      <c r="J28" s="8"/>
      <c r="K28" s="9"/>
      <c r="L28" s="9"/>
      <c r="M28" s="9"/>
      <c r="N28" s="9"/>
      <c r="O28" s="6"/>
      <c r="P28" s="6"/>
      <c r="Q28" s="9"/>
      <c r="R28" s="6"/>
    </row>
    <row r="29" spans="1:18" ht="19" x14ac:dyDescent="0.3">
      <c r="A29" s="6"/>
      <c r="B29" s="8"/>
      <c r="E29" s="8"/>
      <c r="F29" s="8"/>
      <c r="G29" s="8"/>
      <c r="H29" s="6"/>
      <c r="I29" s="8"/>
      <c r="J29" s="8"/>
      <c r="K29" s="9"/>
      <c r="L29" s="9"/>
      <c r="M29" s="9"/>
      <c r="N29" s="9"/>
      <c r="O29" s="6"/>
      <c r="P29" s="6"/>
      <c r="Q29" s="9"/>
      <c r="R29" s="6"/>
    </row>
    <row r="30" spans="1:18" ht="19" x14ac:dyDescent="0.3">
      <c r="A30" s="6"/>
      <c r="B30" s="8"/>
      <c r="E30" s="9"/>
      <c r="F30" s="9"/>
      <c r="G30" s="8"/>
      <c r="H30" s="6"/>
      <c r="I30" s="9"/>
      <c r="J30" s="9"/>
      <c r="K30" s="9"/>
      <c r="L30" s="9"/>
      <c r="M30" s="9"/>
      <c r="N30" s="9"/>
      <c r="O30" s="6"/>
      <c r="P30" s="6"/>
      <c r="Q30" s="9"/>
      <c r="R30" s="6"/>
    </row>
    <row r="31" spans="1:18" ht="19" x14ac:dyDescent="0.3">
      <c r="A31" s="6"/>
      <c r="B31" s="8"/>
      <c r="E31" s="9"/>
      <c r="F31" s="9"/>
      <c r="G31" s="8"/>
      <c r="H31" s="6"/>
      <c r="I31" s="9"/>
      <c r="J31" s="9"/>
      <c r="K31" s="9"/>
      <c r="L31" s="9"/>
      <c r="M31" s="9"/>
      <c r="N31" s="9"/>
      <c r="O31" s="6"/>
      <c r="P31" s="6"/>
      <c r="Q31" s="9"/>
      <c r="R31" s="6"/>
    </row>
    <row r="32" spans="1:18" ht="19" x14ac:dyDescent="0.3">
      <c r="A32" s="6"/>
      <c r="B32" s="8"/>
      <c r="E32" s="9"/>
      <c r="F32" s="9"/>
      <c r="G32" s="8"/>
      <c r="H32" s="6"/>
      <c r="I32" s="9"/>
      <c r="J32" s="9"/>
      <c r="K32" s="9"/>
      <c r="L32" s="9"/>
      <c r="M32" s="9"/>
      <c r="N32" s="9"/>
      <c r="O32" s="6"/>
      <c r="P32" s="6"/>
      <c r="Q32" s="9"/>
      <c r="R32" s="6"/>
    </row>
    <row r="33" spans="1:18" ht="19" x14ac:dyDescent="0.3">
      <c r="A33" s="6"/>
      <c r="B33" s="8"/>
      <c r="E33" s="8"/>
      <c r="F33" s="8"/>
      <c r="G33" s="8"/>
      <c r="H33" s="6"/>
      <c r="I33" s="8"/>
      <c r="J33" s="8"/>
      <c r="K33" s="9"/>
      <c r="L33" s="9"/>
      <c r="M33" s="9"/>
      <c r="N33" s="9"/>
      <c r="O33" s="6"/>
      <c r="P33" s="6"/>
      <c r="Q33" s="9"/>
      <c r="R33" s="6"/>
    </row>
    <row r="34" spans="1:18" ht="19" x14ac:dyDescent="0.3">
      <c r="A34" s="6"/>
      <c r="B34" s="8"/>
      <c r="E34" s="8"/>
      <c r="F34" s="8"/>
      <c r="G34" s="8"/>
      <c r="H34" s="6"/>
      <c r="I34" s="8"/>
      <c r="J34" s="8"/>
      <c r="K34" s="9"/>
      <c r="L34" s="9"/>
      <c r="M34" s="9"/>
      <c r="N34" s="9"/>
      <c r="O34" s="6"/>
      <c r="P34" s="6"/>
      <c r="Q34" s="9"/>
      <c r="R34" s="6"/>
    </row>
    <row r="35" spans="1:18" ht="19" x14ac:dyDescent="0.3">
      <c r="A35" s="6"/>
      <c r="B35" s="8"/>
      <c r="E35" s="8"/>
      <c r="F35" s="8"/>
      <c r="G35" s="8"/>
      <c r="H35" s="6"/>
      <c r="I35" s="8"/>
      <c r="J35" s="8"/>
      <c r="K35" s="9"/>
      <c r="L35" s="9"/>
      <c r="M35" s="9"/>
      <c r="N35" s="9"/>
      <c r="O35" s="6"/>
      <c r="P35" s="6"/>
      <c r="Q35" s="9"/>
      <c r="R35" s="6"/>
    </row>
    <row r="36" spans="1:18" ht="19" x14ac:dyDescent="0.3">
      <c r="A36" s="6"/>
      <c r="B36" s="8"/>
      <c r="E36" s="8"/>
      <c r="F36" s="8"/>
      <c r="G36" s="8"/>
      <c r="H36" s="6"/>
      <c r="I36" s="8"/>
      <c r="J36" s="8"/>
      <c r="K36" s="9"/>
      <c r="L36" s="9"/>
      <c r="M36" s="9"/>
      <c r="N36" s="9"/>
      <c r="O36" s="6"/>
      <c r="P36" s="6"/>
      <c r="Q36" s="9"/>
      <c r="R36" s="6"/>
    </row>
    <row r="37" spans="1:18" ht="19" x14ac:dyDescent="0.3">
      <c r="A37" s="6"/>
      <c r="B37" s="8"/>
      <c r="E37" s="8"/>
      <c r="F37" s="8"/>
      <c r="G37" s="8"/>
      <c r="H37" s="6"/>
      <c r="I37" s="8"/>
      <c r="J37" s="8"/>
      <c r="K37" s="9"/>
      <c r="L37" s="9"/>
      <c r="M37" s="9"/>
      <c r="N37" s="9"/>
      <c r="O37" s="6"/>
      <c r="P37" s="6"/>
      <c r="Q37" s="9"/>
      <c r="R37" s="6"/>
    </row>
    <row r="38" spans="1:18" ht="19" x14ac:dyDescent="0.3">
      <c r="A38" s="6"/>
      <c r="B38" s="8"/>
      <c r="E38" s="8"/>
      <c r="F38" s="9"/>
      <c r="G38" s="9"/>
      <c r="H38" s="6"/>
      <c r="I38" s="8"/>
      <c r="J38" s="8"/>
      <c r="K38" s="9"/>
      <c r="L38" s="9"/>
      <c r="M38" s="9"/>
      <c r="N38" s="9"/>
      <c r="O38" s="6"/>
      <c r="P38" s="6"/>
      <c r="Q38" s="9"/>
      <c r="R38" s="6"/>
    </row>
    <row r="39" spans="1:18" ht="19" x14ac:dyDescent="0.3">
      <c r="A39" s="6"/>
      <c r="B39" s="8"/>
      <c r="E39" s="8"/>
      <c r="F39" s="8"/>
      <c r="G39" s="8"/>
      <c r="H39" s="6"/>
      <c r="I39" s="8"/>
      <c r="J39" s="8"/>
      <c r="K39" s="9"/>
      <c r="L39" s="9"/>
      <c r="M39" s="9"/>
      <c r="N39" s="9"/>
      <c r="O39" s="6"/>
      <c r="P39" s="6"/>
      <c r="Q39" s="9"/>
      <c r="R39" s="6"/>
    </row>
    <row r="40" spans="1:18" ht="19" x14ac:dyDescent="0.3">
      <c r="A40" s="6"/>
      <c r="B40" s="8"/>
    </row>
    <row r="41" spans="1:18" ht="19" x14ac:dyDescent="0.3">
      <c r="A41" s="6"/>
      <c r="B4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0D4-A4F5-D24D-9312-DF8A090B9112}">
  <dimension ref="A1:C16"/>
  <sheetViews>
    <sheetView workbookViewId="0">
      <selection activeCell="A16" sqref="A16:C16"/>
    </sheetView>
  </sheetViews>
  <sheetFormatPr baseColWidth="10" defaultRowHeight="16" x14ac:dyDescent="0.2"/>
  <cols>
    <col min="1" max="1" width="19" bestFit="1" customWidth="1"/>
    <col min="2" max="2" width="54.6640625" bestFit="1" customWidth="1"/>
    <col min="3" max="3" width="55.6640625" bestFit="1" customWidth="1"/>
  </cols>
  <sheetData>
    <row r="1" spans="1:3" ht="19" x14ac:dyDescent="0.3">
      <c r="A1" s="5" t="s">
        <v>15</v>
      </c>
      <c r="B1" s="5" t="s">
        <v>16</v>
      </c>
      <c r="C1" s="5" t="s">
        <v>17</v>
      </c>
    </row>
    <row r="2" spans="1:3" ht="19" x14ac:dyDescent="0.3">
      <c r="A2" s="6" t="s">
        <v>1</v>
      </c>
      <c r="B2" s="6" t="s">
        <v>18</v>
      </c>
      <c r="C2" s="6" t="s">
        <v>19</v>
      </c>
    </row>
    <row r="3" spans="1:3" ht="19" x14ac:dyDescent="0.3">
      <c r="A3" s="6" t="s">
        <v>2</v>
      </c>
      <c r="B3" s="6" t="s">
        <v>20</v>
      </c>
      <c r="C3" s="6" t="s">
        <v>21</v>
      </c>
    </row>
    <row r="4" spans="1:3" ht="19" x14ac:dyDescent="0.3">
      <c r="A4" s="6" t="s">
        <v>3</v>
      </c>
      <c r="B4" s="6" t="s">
        <v>22</v>
      </c>
      <c r="C4" s="6" t="s">
        <v>23</v>
      </c>
    </row>
    <row r="5" spans="1:3" ht="19" x14ac:dyDescent="0.3">
      <c r="A5" s="6" t="s">
        <v>4</v>
      </c>
      <c r="B5" s="6" t="s">
        <v>24</v>
      </c>
      <c r="C5" s="6" t="s">
        <v>25</v>
      </c>
    </row>
    <row r="6" spans="1:3" ht="19" x14ac:dyDescent="0.3">
      <c r="A6" s="6" t="s">
        <v>5</v>
      </c>
      <c r="B6" s="6" t="s">
        <v>26</v>
      </c>
      <c r="C6" s="6" t="s">
        <v>27</v>
      </c>
    </row>
    <row r="7" spans="1:3" ht="19" x14ac:dyDescent="0.3">
      <c r="A7" s="6" t="s">
        <v>6</v>
      </c>
      <c r="B7" s="6" t="s">
        <v>28</v>
      </c>
      <c r="C7" s="6" t="s">
        <v>29</v>
      </c>
    </row>
    <row r="8" spans="1:3" ht="19" x14ac:dyDescent="0.3">
      <c r="A8" s="6" t="s">
        <v>12</v>
      </c>
      <c r="B8" s="6" t="s">
        <v>30</v>
      </c>
      <c r="C8" s="6" t="s">
        <v>31</v>
      </c>
    </row>
    <row r="9" spans="1:3" ht="19" x14ac:dyDescent="0.3">
      <c r="A9" s="6" t="s">
        <v>7</v>
      </c>
      <c r="B9" s="6" t="s">
        <v>32</v>
      </c>
      <c r="C9" s="6" t="s">
        <v>33</v>
      </c>
    </row>
    <row r="10" spans="1:3" ht="19" x14ac:dyDescent="0.3">
      <c r="A10" s="6" t="s">
        <v>8</v>
      </c>
      <c r="B10" s="6" t="s">
        <v>34</v>
      </c>
      <c r="C10" s="6" t="s">
        <v>35</v>
      </c>
    </row>
    <row r="11" spans="1:3" ht="19" x14ac:dyDescent="0.3">
      <c r="A11" s="6" t="s">
        <v>9</v>
      </c>
      <c r="B11" s="6" t="s">
        <v>36</v>
      </c>
      <c r="C11" s="6" t="s">
        <v>37</v>
      </c>
    </row>
    <row r="12" spans="1:3" ht="19" x14ac:dyDescent="0.3">
      <c r="A12" s="6" t="s">
        <v>10</v>
      </c>
      <c r="B12" s="6" t="s">
        <v>38</v>
      </c>
      <c r="C12" s="6" t="s">
        <v>39</v>
      </c>
    </row>
    <row r="13" spans="1:3" ht="19" x14ac:dyDescent="0.3">
      <c r="A13" s="6" t="s">
        <v>11</v>
      </c>
      <c r="B13" s="6" t="s">
        <v>40</v>
      </c>
      <c r="C13" s="6" t="s">
        <v>41</v>
      </c>
    </row>
    <row r="14" spans="1:3" ht="19" x14ac:dyDescent="0.3">
      <c r="A14" s="6" t="s">
        <v>13</v>
      </c>
      <c r="B14" s="6" t="s">
        <v>42</v>
      </c>
      <c r="C14" s="6" t="s">
        <v>43</v>
      </c>
    </row>
    <row r="15" spans="1:3" ht="19" x14ac:dyDescent="0.3">
      <c r="A15" s="6" t="s">
        <v>14</v>
      </c>
      <c r="B15" s="6" t="s">
        <v>44</v>
      </c>
      <c r="C15" s="6" t="s">
        <v>45</v>
      </c>
    </row>
    <row r="16" spans="1:3" ht="19" x14ac:dyDescent="0.3">
      <c r="A16" s="6" t="s">
        <v>46</v>
      </c>
      <c r="B16" s="6" t="s">
        <v>47</v>
      </c>
      <c r="C16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presentacion</vt:lpstr>
      <vt:lpstr>totals_profit_total</vt:lpstr>
      <vt:lpstr>iir_profit_total</vt:lpstr>
      <vt:lpstr>cbc_labels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2024-07-29T18:10:47Z</dcterms:created>
  <dcterms:modified xsi:type="dcterms:W3CDTF">2024-07-29T18:58:03Z</dcterms:modified>
</cp:coreProperties>
</file>