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recolecta-corporaciones/outputs/"/>
    </mc:Choice>
  </mc:AlternateContent>
  <xr:revisionPtr revIDLastSave="0" documentId="13_ncr:1_{552A23B5-079B-2C43-B01E-3E756CD4E53B}" xr6:coauthVersionLast="47" xr6:coauthVersionMax="47" xr10:uidLastSave="{00000000-0000-0000-0000-000000000000}"/>
  <bookViews>
    <workbookView xWindow="3780" yWindow="-28300" windowWidth="45860" windowHeight="28300" xr2:uid="{91021698-E191-9142-B3F5-48E7767D8DAE}"/>
  </bookViews>
  <sheets>
    <sheet name="naics_to_business_activity" sheetId="1" r:id="rId1"/>
    <sheet name="business_activity_to_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F9" i="2" s="1"/>
  <c r="D10" i="2"/>
  <c r="E10" i="2" s="1"/>
  <c r="J34" i="1"/>
  <c r="K34" i="1" s="1"/>
  <c r="J35" i="1"/>
  <c r="J33" i="1"/>
  <c r="K33" i="1" s="1"/>
  <c r="I35" i="1"/>
  <c r="I31" i="1"/>
  <c r="J27" i="1" s="1"/>
  <c r="K27" i="1" s="1"/>
  <c r="K23" i="1"/>
  <c r="K24" i="1" s="1"/>
  <c r="J24" i="1"/>
  <c r="J23" i="1"/>
  <c r="I24" i="1"/>
  <c r="I21" i="1"/>
  <c r="J19" i="1" s="1"/>
  <c r="K19" i="1" s="1"/>
  <c r="I16" i="1"/>
  <c r="J14" i="1" s="1"/>
  <c r="K14" i="1" s="1"/>
  <c r="K10" i="1"/>
  <c r="K11" i="1" s="1"/>
  <c r="I11" i="1"/>
  <c r="I5" i="1"/>
  <c r="J5" i="1" s="1"/>
  <c r="K8" i="1"/>
  <c r="K7" i="1" s="1"/>
  <c r="J8" i="1"/>
  <c r="J7" i="1" s="1"/>
  <c r="I8" i="1"/>
  <c r="K35" i="1" l="1"/>
  <c r="E2" i="2"/>
  <c r="F2" i="2" s="1"/>
  <c r="J30" i="1"/>
  <c r="K30" i="1" s="1"/>
  <c r="E8" i="2"/>
  <c r="F8" i="2" s="1"/>
  <c r="E7" i="2"/>
  <c r="F7" i="2" s="1"/>
  <c r="E6" i="2"/>
  <c r="F6" i="2" s="1"/>
  <c r="J29" i="1"/>
  <c r="K29" i="1" s="1"/>
  <c r="E5" i="2"/>
  <c r="F5" i="2" s="1"/>
  <c r="E4" i="2"/>
  <c r="F4" i="2" s="1"/>
  <c r="J26" i="1"/>
  <c r="K26" i="1" s="1"/>
  <c r="J31" i="1"/>
  <c r="J28" i="1"/>
  <c r="K28" i="1" s="1"/>
  <c r="E3" i="2"/>
  <c r="F3" i="2" s="1"/>
  <c r="J21" i="1"/>
  <c r="J18" i="1"/>
  <c r="K18" i="1" s="1"/>
  <c r="J20" i="1"/>
  <c r="K20" i="1" s="1"/>
  <c r="J13" i="1"/>
  <c r="K13" i="1" s="1"/>
  <c r="J16" i="1"/>
  <c r="J15" i="1"/>
  <c r="K15" i="1" s="1"/>
  <c r="J4" i="1"/>
  <c r="K4" i="1" s="1"/>
  <c r="J3" i="1"/>
  <c r="K3" i="1" s="1"/>
  <c r="K5" i="1" s="1"/>
  <c r="F10" i="2" l="1"/>
  <c r="K31" i="1"/>
  <c r="K21" i="1"/>
  <c r="K16" i="1"/>
  <c r="F11" i="2" l="1"/>
  <c r="F12" i="2" s="1"/>
</calcChain>
</file>

<file path=xl/sharedStrings.xml><?xml version="1.0" encoding="utf-8"?>
<sst xmlns="http://schemas.openxmlformats.org/spreadsheetml/2006/main" count="118" uniqueCount="83">
  <si>
    <t>NAICS 21</t>
  </si>
  <si>
    <t>Mining, quarrying, and oil and gas extraction</t>
  </si>
  <si>
    <t>Manufacturing or production business activity</t>
  </si>
  <si>
    <t>NAICS 22</t>
  </si>
  <si>
    <t>Utilities</t>
  </si>
  <si>
    <t>Provision of services to unrelated parties</t>
  </si>
  <si>
    <t>NAICS 23</t>
  </si>
  <si>
    <t>Construction</t>
  </si>
  <si>
    <t>NAICS 31-33</t>
  </si>
  <si>
    <t>Manufacturing</t>
  </si>
  <si>
    <t>NAICS 42</t>
  </si>
  <si>
    <t>Wholesale trade</t>
  </si>
  <si>
    <t>Sales, marketing or distribution business activity</t>
  </si>
  <si>
    <t>NAICS 44-45</t>
  </si>
  <si>
    <t>Retail trade</t>
  </si>
  <si>
    <t>NAICS 48-49</t>
  </si>
  <si>
    <t>Transportation and warehousing</t>
  </si>
  <si>
    <t>NAICS 51</t>
  </si>
  <si>
    <t>Information</t>
  </si>
  <si>
    <t>Holding or managing intellectual property business activity</t>
  </si>
  <si>
    <t>NAICS 52</t>
  </si>
  <si>
    <t>Finance and insurance</t>
  </si>
  <si>
    <t>Holding shares or other equity instruments business activity</t>
  </si>
  <si>
    <t>NAICS 53</t>
  </si>
  <si>
    <t>Real estate and rental and leasing</t>
  </si>
  <si>
    <t>Other business activity</t>
  </si>
  <si>
    <t>NAICS 54</t>
  </si>
  <si>
    <t>Professional, scientific, and technical services</t>
  </si>
  <si>
    <t>Research and development business activity</t>
  </si>
  <si>
    <t>NAICS 55</t>
  </si>
  <si>
    <t>Management of companies and enterprises</t>
  </si>
  <si>
    <t>Administrative, management or support services business activity</t>
  </si>
  <si>
    <t>NAICS 56</t>
  </si>
  <si>
    <t>Administrative and support and waste management and remediation services</t>
  </si>
  <si>
    <t>NAICS 61</t>
  </si>
  <si>
    <t>Educational services</t>
  </si>
  <si>
    <t>NAICS 62</t>
  </si>
  <si>
    <t>Health care and social assistance</t>
  </si>
  <si>
    <t>NAICS 71</t>
  </si>
  <si>
    <t>Arts, entertainment, and recreation</t>
  </si>
  <si>
    <t>NAICS 72</t>
  </si>
  <si>
    <t>Accommodation and food services</t>
  </si>
  <si>
    <t>NAICS 81</t>
  </si>
  <si>
    <t>Other services (except public administration)</t>
  </si>
  <si>
    <t>Matrices (segun Orbis)</t>
  </si>
  <si>
    <t>Actividad empresarial de servicios administrativos, de gestión o de apoyo</t>
  </si>
  <si>
    <t>Actividad empresarial de tenencia o gestión de propiedad intelectual</t>
  </si>
  <si>
    <t>Actividad empresarial de tenencia de acciones u otros instrumentos de patrimonio</t>
  </si>
  <si>
    <t>Actividad empresarial de fabricación o producción</t>
  </si>
  <si>
    <t>Prestación de servicios a terceros no relacionados</t>
  </si>
  <si>
    <t>Actividad empresarial de investigación y desarrollo</t>
  </si>
  <si>
    <t>Actividad empresarial de ventas, marketing o distribución</t>
  </si>
  <si>
    <t>Otra actividad empresarial</t>
  </si>
  <si>
    <t>Gestión de empresas y negocios</t>
  </si>
  <si>
    <t>Servicios administrativos y de apoyo y de gestión y descontaminación de residuos</t>
  </si>
  <si>
    <t>Información</t>
  </si>
  <si>
    <t>Finanza y seguros</t>
  </si>
  <si>
    <t>Extracción de minas, canteras y petróleo y gas</t>
  </si>
  <si>
    <t>Construcción</t>
  </si>
  <si>
    <t>Manufactura</t>
  </si>
  <si>
    <t>Servicios públicos</t>
  </si>
  <si>
    <t>Servicios educativos</t>
  </si>
  <si>
    <t>Asistencia salubre y social</t>
  </si>
  <si>
    <t>Servicios profesionales, científicos y técnicos</t>
  </si>
  <si>
    <t>Artes, entretenimiento y recreación</t>
  </si>
  <si>
    <t>Servicios de alojamiento y alimentación</t>
  </si>
  <si>
    <t>Comercio al por mayor</t>
  </si>
  <si>
    <t>Comercio al por menor</t>
  </si>
  <si>
    <t>Transporte y almacenamiento</t>
  </si>
  <si>
    <t>Inmobiliaria, alquiler y arrendamiento financiero</t>
  </si>
  <si>
    <t>Otros servicios (excepto administración pública)</t>
  </si>
  <si>
    <t>Sueldo semanal promedio</t>
  </si>
  <si>
    <t>Sueldo anual promedio</t>
  </si>
  <si>
    <t>Sueldo anual ponderado (usando Orbis)</t>
  </si>
  <si>
    <t>Porciento de matrices en actividad</t>
  </si>
  <si>
    <t>Prima de salario en compañías multinacionales</t>
  </si>
  <si>
    <t>Actividad de negocio (OCDE)</t>
  </si>
  <si>
    <t>Business activity (OECD)</t>
  </si>
  <si>
    <t>Matrices (segun OCDE)</t>
  </si>
  <si>
    <t>Sueldo anual ponderado (usando OCDE)</t>
  </si>
  <si>
    <t>Actividad de negocio (OCDE) y NAICS</t>
  </si>
  <si>
    <t>Business Activity (OECD) and NAICS</t>
  </si>
  <si>
    <t>Porciento de matrices en NAICS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</si>
</sst>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\+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Bernino Sans"/>
      <charset val="1"/>
    </font>
    <font>
      <sz val="11"/>
      <color theme="1"/>
      <name val="Bernino Sans"/>
      <charset val="1"/>
    </font>
    <font>
      <sz val="12"/>
      <color theme="1"/>
      <name val="Bernino Sans"/>
      <charset val="1"/>
    </font>
    <font>
      <b/>
      <sz val="11"/>
      <color theme="0"/>
      <name val="Bernino Sans"/>
      <charset val="1"/>
    </font>
    <font>
      <b/>
      <sz val="12"/>
      <color theme="1"/>
      <name val="Bernino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6F7DC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9" fontId="3" fillId="0" borderId="0" xfId="1" applyFont="1"/>
    <xf numFmtId="0" fontId="2" fillId="0" borderId="1" xfId="0" applyFont="1" applyBorder="1"/>
    <xf numFmtId="9" fontId="4" fillId="0" borderId="0" xfId="1" applyFont="1"/>
    <xf numFmtId="8" fontId="4" fillId="0" borderId="0" xfId="0" applyNumberFormat="1" applyFont="1"/>
    <xf numFmtId="9" fontId="6" fillId="0" borderId="1" xfId="1" applyFont="1" applyBorder="1"/>
    <xf numFmtId="8" fontId="6" fillId="0" borderId="1" xfId="0" applyNumberFormat="1" applyFont="1" applyBorder="1"/>
    <xf numFmtId="0" fontId="6" fillId="0" borderId="1" xfId="0" applyFont="1" applyBorder="1"/>
    <xf numFmtId="164" fontId="4" fillId="0" borderId="0" xfId="0" applyNumberFormat="1" applyFont="1"/>
    <xf numFmtId="9" fontId="4" fillId="0" borderId="1" xfId="0" applyNumberFormat="1" applyFont="1" applyBorder="1"/>
    <xf numFmtId="0" fontId="4" fillId="0" borderId="0" xfId="0" applyFont="1" applyAlignment="1">
      <alignment horizontal="left" wrapText="1"/>
    </xf>
    <xf numFmtId="0" fontId="5" fillId="2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79E3-861E-0F4A-AD92-035A38003928}">
  <dimension ref="A1:K35"/>
  <sheetViews>
    <sheetView showGridLines="0" tabSelected="1" zoomScale="150" workbookViewId="0">
      <selection activeCell="H1" sqref="H1"/>
    </sheetView>
  </sheetViews>
  <sheetFormatPr baseColWidth="10" defaultRowHeight="16" x14ac:dyDescent="0.2"/>
  <cols>
    <col min="1" max="1" width="5" customWidth="1"/>
    <col min="2" max="2" width="14.1640625" customWidth="1"/>
    <col min="3" max="3" width="60" customWidth="1"/>
    <col min="4" max="4" width="5" customWidth="1"/>
    <col min="5" max="5" width="14.1640625" customWidth="1"/>
    <col min="6" max="6" width="60" bestFit="1" customWidth="1"/>
    <col min="7" max="7" width="18.6640625" customWidth="1"/>
    <col min="8" max="8" width="17.6640625" customWidth="1"/>
    <col min="9" max="9" width="10.83203125" customWidth="1"/>
    <col min="10" max="10" width="15.1640625" customWidth="1"/>
    <col min="11" max="11" width="16.6640625" customWidth="1"/>
  </cols>
  <sheetData>
    <row r="1" spans="1:11" s="6" customFormat="1" ht="57" x14ac:dyDescent="0.3">
      <c r="A1" s="17" t="s">
        <v>80</v>
      </c>
      <c r="B1" s="17"/>
      <c r="C1" s="17"/>
      <c r="D1" s="17" t="s">
        <v>81</v>
      </c>
      <c r="E1" s="17"/>
      <c r="F1" s="17"/>
      <c r="G1" s="5" t="s">
        <v>71</v>
      </c>
      <c r="H1" s="5" t="s">
        <v>72</v>
      </c>
      <c r="I1" s="5" t="s">
        <v>44</v>
      </c>
      <c r="J1" s="5" t="s">
        <v>82</v>
      </c>
      <c r="K1" s="5" t="s">
        <v>73</v>
      </c>
    </row>
    <row r="2" spans="1:11" ht="19" x14ac:dyDescent="0.3">
      <c r="A2" s="1" t="s">
        <v>45</v>
      </c>
      <c r="B2" s="1"/>
      <c r="C2" s="1"/>
      <c r="D2" s="1" t="s">
        <v>31</v>
      </c>
      <c r="E2" s="1"/>
      <c r="F2" s="1"/>
      <c r="G2" s="1"/>
      <c r="H2" s="1"/>
      <c r="I2" s="1"/>
      <c r="J2" s="4"/>
      <c r="K2" s="4"/>
    </row>
    <row r="3" spans="1:11" ht="19" x14ac:dyDescent="0.3">
      <c r="A3" s="2"/>
      <c r="B3" s="2" t="s">
        <v>29</v>
      </c>
      <c r="C3" s="2" t="s">
        <v>53</v>
      </c>
      <c r="D3" s="2"/>
      <c r="E3" s="2" t="s">
        <v>29</v>
      </c>
      <c r="F3" s="2" t="s">
        <v>30</v>
      </c>
      <c r="G3" s="3">
        <v>1479</v>
      </c>
      <c r="H3" s="3">
        <v>76908</v>
      </c>
      <c r="I3" s="2">
        <v>25</v>
      </c>
      <c r="J3" s="9">
        <f>I3/$I$5</f>
        <v>0.32894736842105265</v>
      </c>
      <c r="K3" s="10">
        <f>H3*J3</f>
        <v>25298.684210526317</v>
      </c>
    </row>
    <row r="4" spans="1:11" ht="19" x14ac:dyDescent="0.3">
      <c r="A4" s="2"/>
      <c r="B4" s="2" t="s">
        <v>32</v>
      </c>
      <c r="C4" s="2" t="s">
        <v>54</v>
      </c>
      <c r="D4" s="2"/>
      <c r="E4" s="2" t="s">
        <v>32</v>
      </c>
      <c r="F4" s="2" t="s">
        <v>33</v>
      </c>
      <c r="G4" s="3">
        <v>412</v>
      </c>
      <c r="H4" s="3">
        <v>21424</v>
      </c>
      <c r="I4" s="2">
        <v>51</v>
      </c>
      <c r="J4" s="9">
        <f>I4/$I$5</f>
        <v>0.67105263157894735</v>
      </c>
      <c r="K4" s="10">
        <f>H4*J4</f>
        <v>14376.631578947368</v>
      </c>
    </row>
    <row r="5" spans="1:11" ht="19" x14ac:dyDescent="0.3">
      <c r="A5" s="2"/>
      <c r="B5" s="2"/>
      <c r="C5" s="2"/>
      <c r="D5" s="2"/>
      <c r="E5" s="2"/>
      <c r="F5" s="2"/>
      <c r="G5" s="3"/>
      <c r="H5" s="3"/>
      <c r="I5" s="8">
        <f>SUM(I3:I4)</f>
        <v>76</v>
      </c>
      <c r="J5" s="11">
        <f>I5/$I$5</f>
        <v>1</v>
      </c>
      <c r="K5" s="12">
        <f>SUM(K3:K4)</f>
        <v>39675.315789473687</v>
      </c>
    </row>
    <row r="6" spans="1:11" ht="19" x14ac:dyDescent="0.3">
      <c r="A6" s="1" t="s">
        <v>46</v>
      </c>
      <c r="B6" s="2"/>
      <c r="C6" s="2"/>
      <c r="D6" s="1" t="s">
        <v>19</v>
      </c>
      <c r="E6" s="2"/>
      <c r="F6" s="2"/>
      <c r="G6" s="3"/>
      <c r="H6" s="3"/>
      <c r="I6" s="2"/>
      <c r="J6" s="4"/>
      <c r="K6" s="4"/>
    </row>
    <row r="7" spans="1:11" ht="19" x14ac:dyDescent="0.3">
      <c r="A7" s="2"/>
      <c r="B7" s="2" t="s">
        <v>17</v>
      </c>
      <c r="C7" s="2" t="s">
        <v>55</v>
      </c>
      <c r="D7" s="2"/>
      <c r="E7" s="2" t="s">
        <v>17</v>
      </c>
      <c r="F7" s="2" t="s">
        <v>18</v>
      </c>
      <c r="G7" s="3">
        <v>794</v>
      </c>
      <c r="H7" s="3">
        <v>41288</v>
      </c>
      <c r="I7" s="2">
        <v>24</v>
      </c>
      <c r="J7" s="9">
        <f>J8</f>
        <v>1</v>
      </c>
      <c r="K7" s="10">
        <f>K8</f>
        <v>41288</v>
      </c>
    </row>
    <row r="8" spans="1:11" ht="19" x14ac:dyDescent="0.3">
      <c r="A8" s="2"/>
      <c r="B8" s="2"/>
      <c r="C8" s="2"/>
      <c r="D8" s="2"/>
      <c r="E8" s="2"/>
      <c r="F8" s="2"/>
      <c r="G8" s="3"/>
      <c r="H8" s="3"/>
      <c r="I8" s="8">
        <f>I7</f>
        <v>24</v>
      </c>
      <c r="J8" s="11">
        <f>1</f>
        <v>1</v>
      </c>
      <c r="K8" s="12">
        <f>H7</f>
        <v>41288</v>
      </c>
    </row>
    <row r="9" spans="1:11" ht="19" x14ac:dyDescent="0.3">
      <c r="A9" s="1" t="s">
        <v>47</v>
      </c>
      <c r="B9" s="2"/>
      <c r="C9" s="2"/>
      <c r="D9" s="1" t="s">
        <v>22</v>
      </c>
      <c r="E9" s="2"/>
      <c r="F9" s="2"/>
      <c r="G9" s="3"/>
      <c r="H9" s="3"/>
      <c r="I9" s="2"/>
      <c r="J9" s="4"/>
      <c r="K9" s="4"/>
    </row>
    <row r="10" spans="1:11" ht="19" x14ac:dyDescent="0.3">
      <c r="A10" s="2"/>
      <c r="B10" s="2" t="s">
        <v>20</v>
      </c>
      <c r="C10" s="2" t="s">
        <v>56</v>
      </c>
      <c r="D10" s="2"/>
      <c r="E10" s="2" t="s">
        <v>20</v>
      </c>
      <c r="F10" s="2" t="s">
        <v>21</v>
      </c>
      <c r="G10" s="3">
        <v>1091</v>
      </c>
      <c r="H10" s="3">
        <v>56732</v>
      </c>
      <c r="I10" s="2">
        <v>120</v>
      </c>
      <c r="J10" s="7">
        <v>1</v>
      </c>
      <c r="K10" s="10">
        <f>H10</f>
        <v>56732</v>
      </c>
    </row>
    <row r="11" spans="1:11" ht="19" x14ac:dyDescent="0.3">
      <c r="A11" s="2"/>
      <c r="B11" s="2"/>
      <c r="C11" s="2"/>
      <c r="D11" s="2"/>
      <c r="E11" s="2"/>
      <c r="F11" s="2"/>
      <c r="G11" s="3"/>
      <c r="H11" s="3"/>
      <c r="I11" s="8">
        <f>I10</f>
        <v>120</v>
      </c>
      <c r="J11" s="11">
        <v>1</v>
      </c>
      <c r="K11" s="12">
        <f>K10</f>
        <v>56732</v>
      </c>
    </row>
    <row r="12" spans="1:11" ht="19" x14ac:dyDescent="0.3">
      <c r="A12" s="1" t="s">
        <v>48</v>
      </c>
      <c r="B12" s="2"/>
      <c r="C12" s="2"/>
      <c r="D12" s="1" t="s">
        <v>2</v>
      </c>
      <c r="E12" s="2"/>
      <c r="F12" s="2"/>
      <c r="G12" s="3"/>
      <c r="H12" s="3"/>
      <c r="I12" s="2"/>
      <c r="J12" s="4"/>
      <c r="K12" s="4"/>
    </row>
    <row r="13" spans="1:11" ht="19" x14ac:dyDescent="0.3">
      <c r="A13" s="2"/>
      <c r="B13" s="2" t="s">
        <v>0</v>
      </c>
      <c r="C13" s="2" t="s">
        <v>57</v>
      </c>
      <c r="D13" s="2"/>
      <c r="E13" s="2" t="s">
        <v>0</v>
      </c>
      <c r="F13" s="2" t="s">
        <v>1</v>
      </c>
      <c r="G13" s="3">
        <v>516</v>
      </c>
      <c r="H13" s="3">
        <v>26832</v>
      </c>
      <c r="I13" s="2">
        <v>2</v>
      </c>
      <c r="J13" s="9">
        <f>I13/$I$16</f>
        <v>1.1560693641618497E-2</v>
      </c>
      <c r="K13" s="10">
        <f>H13*J13</f>
        <v>310.19653179190749</v>
      </c>
    </row>
    <row r="14" spans="1:11" ht="19" x14ac:dyDescent="0.3">
      <c r="A14" s="2"/>
      <c r="B14" s="2" t="s">
        <v>6</v>
      </c>
      <c r="C14" s="2" t="s">
        <v>58</v>
      </c>
      <c r="D14" s="2"/>
      <c r="E14" s="2" t="s">
        <v>6</v>
      </c>
      <c r="F14" s="2" t="s">
        <v>7</v>
      </c>
      <c r="G14" s="3">
        <v>528</v>
      </c>
      <c r="H14" s="3">
        <v>27456</v>
      </c>
      <c r="I14" s="2">
        <v>10</v>
      </c>
      <c r="J14" s="9">
        <f t="shared" ref="J14:J16" si="0">I14/$I$16</f>
        <v>5.7803468208092484E-2</v>
      </c>
      <c r="K14" s="10">
        <f t="shared" ref="K14:K15" si="1">H14*J14</f>
        <v>1587.0520231213873</v>
      </c>
    </row>
    <row r="15" spans="1:11" ht="19" x14ac:dyDescent="0.3">
      <c r="A15" s="2"/>
      <c r="B15" s="2" t="s">
        <v>8</v>
      </c>
      <c r="C15" s="2" t="s">
        <v>59</v>
      </c>
      <c r="D15" s="2"/>
      <c r="E15" s="2" t="s">
        <v>8</v>
      </c>
      <c r="F15" s="2" t="s">
        <v>9</v>
      </c>
      <c r="G15" s="3">
        <v>906</v>
      </c>
      <c r="H15" s="3">
        <v>47112</v>
      </c>
      <c r="I15" s="2">
        <v>161</v>
      </c>
      <c r="J15" s="9">
        <f t="shared" si="0"/>
        <v>0.93063583815028905</v>
      </c>
      <c r="K15" s="10">
        <f t="shared" si="1"/>
        <v>43844.115606936415</v>
      </c>
    </row>
    <row r="16" spans="1:11" ht="19" x14ac:dyDescent="0.3">
      <c r="A16" s="2"/>
      <c r="B16" s="2"/>
      <c r="C16" s="2"/>
      <c r="D16" s="2"/>
      <c r="E16" s="2"/>
      <c r="F16" s="2"/>
      <c r="G16" s="3"/>
      <c r="H16" s="3"/>
      <c r="I16" s="8">
        <f>SUM(I13:I15)</f>
        <v>173</v>
      </c>
      <c r="J16" s="11">
        <f t="shared" si="0"/>
        <v>1</v>
      </c>
      <c r="K16" s="12">
        <f>SUM(K13:K15)</f>
        <v>45741.364161849713</v>
      </c>
    </row>
    <row r="17" spans="1:11" ht="19" x14ac:dyDescent="0.3">
      <c r="A17" s="1" t="s">
        <v>49</v>
      </c>
      <c r="B17" s="2"/>
      <c r="C17" s="2"/>
      <c r="D17" s="1" t="s">
        <v>5</v>
      </c>
      <c r="E17" s="2"/>
      <c r="F17" s="2"/>
      <c r="G17" s="3"/>
      <c r="H17" s="3"/>
      <c r="I17" s="2"/>
      <c r="J17" s="4"/>
      <c r="K17" s="4"/>
    </row>
    <row r="18" spans="1:11" ht="19" x14ac:dyDescent="0.3">
      <c r="A18" s="2"/>
      <c r="B18" s="2" t="s">
        <v>3</v>
      </c>
      <c r="C18" s="2" t="s">
        <v>60</v>
      </c>
      <c r="D18" s="2"/>
      <c r="E18" s="2" t="s">
        <v>3</v>
      </c>
      <c r="F18" s="2" t="s">
        <v>4</v>
      </c>
      <c r="G18" s="3">
        <v>1204</v>
      </c>
      <c r="H18" s="3">
        <v>62608</v>
      </c>
      <c r="I18" s="2">
        <v>53</v>
      </c>
      <c r="J18" s="9">
        <f>I18/$I$21</f>
        <v>0.77941176470588236</v>
      </c>
      <c r="K18" s="10">
        <f>J18*H18</f>
        <v>48797.411764705881</v>
      </c>
    </row>
    <row r="19" spans="1:11" ht="19" x14ac:dyDescent="0.3">
      <c r="A19" s="2"/>
      <c r="B19" s="2" t="s">
        <v>34</v>
      </c>
      <c r="C19" s="2" t="s">
        <v>61</v>
      </c>
      <c r="D19" s="2"/>
      <c r="E19" s="2" t="s">
        <v>34</v>
      </c>
      <c r="F19" s="2" t="s">
        <v>35</v>
      </c>
      <c r="G19" s="3">
        <v>506</v>
      </c>
      <c r="H19" s="3">
        <v>26312</v>
      </c>
      <c r="I19" s="2">
        <v>5</v>
      </c>
      <c r="J19" s="9">
        <f t="shared" ref="J19:J21" si="2">I19/$I$21</f>
        <v>7.3529411764705885E-2</v>
      </c>
      <c r="K19" s="10">
        <f t="shared" ref="K19:K20" si="3">J19*H19</f>
        <v>1934.7058823529412</v>
      </c>
    </row>
    <row r="20" spans="1:11" ht="19" x14ac:dyDescent="0.3">
      <c r="A20" s="2"/>
      <c r="B20" s="2" t="s">
        <v>36</v>
      </c>
      <c r="C20" s="2" t="s">
        <v>62</v>
      </c>
      <c r="D20" s="2"/>
      <c r="E20" s="2" t="s">
        <v>36</v>
      </c>
      <c r="F20" s="2" t="s">
        <v>37</v>
      </c>
      <c r="G20" s="3">
        <v>567</v>
      </c>
      <c r="H20" s="3">
        <v>29484</v>
      </c>
      <c r="I20" s="2">
        <v>10</v>
      </c>
      <c r="J20" s="9">
        <f t="shared" si="2"/>
        <v>0.14705882352941177</v>
      </c>
      <c r="K20" s="10">
        <f t="shared" si="3"/>
        <v>4335.8823529411766</v>
      </c>
    </row>
    <row r="21" spans="1:11" ht="19" x14ac:dyDescent="0.3">
      <c r="A21" s="2"/>
      <c r="B21" s="2"/>
      <c r="C21" s="2"/>
      <c r="D21" s="2"/>
      <c r="E21" s="2"/>
      <c r="F21" s="2"/>
      <c r="G21" s="3"/>
      <c r="H21" s="3"/>
      <c r="I21" s="8">
        <f>SUM(I18:I20)</f>
        <v>68</v>
      </c>
      <c r="J21" s="11">
        <f t="shared" si="2"/>
        <v>1</v>
      </c>
      <c r="K21" s="12">
        <f>SUM(K18:K20)</f>
        <v>55068</v>
      </c>
    </row>
    <row r="22" spans="1:11" ht="19" x14ac:dyDescent="0.3">
      <c r="A22" s="1" t="s">
        <v>50</v>
      </c>
      <c r="B22" s="2"/>
      <c r="C22" s="2"/>
      <c r="D22" s="1" t="s">
        <v>28</v>
      </c>
      <c r="E22" s="2"/>
      <c r="F22" s="2"/>
      <c r="G22" s="3"/>
      <c r="H22" s="3"/>
      <c r="I22" s="2"/>
      <c r="J22" s="4"/>
      <c r="K22" s="4"/>
    </row>
    <row r="23" spans="1:11" ht="19" x14ac:dyDescent="0.3">
      <c r="A23" s="2"/>
      <c r="B23" s="2" t="s">
        <v>26</v>
      </c>
      <c r="C23" s="2" t="s">
        <v>63</v>
      </c>
      <c r="D23" s="2"/>
      <c r="E23" s="2" t="s">
        <v>26</v>
      </c>
      <c r="F23" s="2" t="s">
        <v>27</v>
      </c>
      <c r="G23" s="3">
        <v>947</v>
      </c>
      <c r="H23" s="3">
        <v>49244</v>
      </c>
      <c r="I23" s="2">
        <v>69</v>
      </c>
      <c r="J23" s="9">
        <f>1</f>
        <v>1</v>
      </c>
      <c r="K23" s="10">
        <f>H23</f>
        <v>49244</v>
      </c>
    </row>
    <row r="24" spans="1:11" ht="19" x14ac:dyDescent="0.3">
      <c r="A24" s="2"/>
      <c r="B24" s="2"/>
      <c r="C24" s="2"/>
      <c r="D24" s="2"/>
      <c r="E24" s="2"/>
      <c r="F24" s="2"/>
      <c r="G24" s="3"/>
      <c r="H24" s="3"/>
      <c r="I24" s="8">
        <f>I23</f>
        <v>69</v>
      </c>
      <c r="J24" s="11">
        <f>1</f>
        <v>1</v>
      </c>
      <c r="K24" s="12">
        <f>K23</f>
        <v>49244</v>
      </c>
    </row>
    <row r="25" spans="1:11" ht="19" x14ac:dyDescent="0.3">
      <c r="A25" s="1" t="s">
        <v>51</v>
      </c>
      <c r="B25" s="2"/>
      <c r="C25" s="2"/>
      <c r="D25" s="1" t="s">
        <v>12</v>
      </c>
      <c r="E25" s="2"/>
      <c r="F25" s="2"/>
      <c r="G25" s="3"/>
      <c r="H25" s="3"/>
      <c r="I25" s="2"/>
      <c r="J25" s="4"/>
      <c r="K25" s="4"/>
    </row>
    <row r="26" spans="1:11" ht="19" x14ac:dyDescent="0.3">
      <c r="A26" s="2"/>
      <c r="B26" s="2" t="s">
        <v>38</v>
      </c>
      <c r="C26" s="2" t="s">
        <v>64</v>
      </c>
      <c r="D26" s="2"/>
      <c r="E26" s="2" t="s">
        <v>38</v>
      </c>
      <c r="F26" s="2" t="s">
        <v>39</v>
      </c>
      <c r="G26" s="3">
        <v>553</v>
      </c>
      <c r="H26" s="3">
        <v>28756</v>
      </c>
      <c r="I26" s="2">
        <v>4</v>
      </c>
      <c r="J26" s="9">
        <f>I26/$I$31</f>
        <v>4.2553191489361701E-2</v>
      </c>
      <c r="K26" s="10">
        <f>J26*H26</f>
        <v>1223.6595744680851</v>
      </c>
    </row>
    <row r="27" spans="1:11" ht="19" x14ac:dyDescent="0.3">
      <c r="A27" s="2"/>
      <c r="B27" s="2" t="s">
        <v>40</v>
      </c>
      <c r="C27" s="2" t="s">
        <v>65</v>
      </c>
      <c r="D27" s="2"/>
      <c r="E27" s="2" t="s">
        <v>40</v>
      </c>
      <c r="F27" s="2" t="s">
        <v>41</v>
      </c>
      <c r="G27" s="3">
        <v>349</v>
      </c>
      <c r="H27" s="3">
        <v>18148</v>
      </c>
      <c r="I27" s="2">
        <v>3</v>
      </c>
      <c r="J27" s="9">
        <f t="shared" ref="J27:J31" si="4">I27/$I$31</f>
        <v>3.1914893617021274E-2</v>
      </c>
      <c r="K27" s="10">
        <f t="shared" ref="K27:K30" si="5">J27*H27</f>
        <v>579.19148936170211</v>
      </c>
    </row>
    <row r="28" spans="1:11" ht="19" x14ac:dyDescent="0.3">
      <c r="A28" s="2"/>
      <c r="B28" s="2" t="s">
        <v>10</v>
      </c>
      <c r="C28" s="2" t="s">
        <v>66</v>
      </c>
      <c r="D28" s="2"/>
      <c r="E28" s="2" t="s">
        <v>10</v>
      </c>
      <c r="F28" s="2" t="s">
        <v>11</v>
      </c>
      <c r="G28" s="3">
        <v>913</v>
      </c>
      <c r="H28" s="3">
        <v>47476</v>
      </c>
      <c r="I28" s="2">
        <v>35</v>
      </c>
      <c r="J28" s="9">
        <f t="shared" si="4"/>
        <v>0.37234042553191488</v>
      </c>
      <c r="K28" s="10">
        <f t="shared" si="5"/>
        <v>17677.234042553191</v>
      </c>
    </row>
    <row r="29" spans="1:11" ht="19" x14ac:dyDescent="0.3">
      <c r="A29" s="2"/>
      <c r="B29" s="2" t="s">
        <v>13</v>
      </c>
      <c r="C29" s="2" t="s">
        <v>67</v>
      </c>
      <c r="D29" s="2"/>
      <c r="E29" s="2" t="s">
        <v>13</v>
      </c>
      <c r="F29" s="2" t="s">
        <v>14</v>
      </c>
      <c r="G29" s="3">
        <v>473</v>
      </c>
      <c r="H29" s="3">
        <v>24596</v>
      </c>
      <c r="I29" s="2">
        <v>18</v>
      </c>
      <c r="J29" s="9">
        <f t="shared" si="4"/>
        <v>0.19148936170212766</v>
      </c>
      <c r="K29" s="10">
        <f t="shared" si="5"/>
        <v>4709.8723404255315</v>
      </c>
    </row>
    <row r="30" spans="1:11" ht="19" x14ac:dyDescent="0.3">
      <c r="A30" s="2"/>
      <c r="B30" s="2" t="s">
        <v>15</v>
      </c>
      <c r="C30" s="2" t="s">
        <v>68</v>
      </c>
      <c r="D30" s="2"/>
      <c r="E30" s="2" t="s">
        <v>15</v>
      </c>
      <c r="F30" s="2" t="s">
        <v>16</v>
      </c>
      <c r="G30" s="3">
        <v>646</v>
      </c>
      <c r="H30" s="3">
        <v>33592</v>
      </c>
      <c r="I30" s="2">
        <v>34</v>
      </c>
      <c r="J30" s="9">
        <f t="shared" si="4"/>
        <v>0.36170212765957449</v>
      </c>
      <c r="K30" s="10">
        <f t="shared" si="5"/>
        <v>12150.297872340427</v>
      </c>
    </row>
    <row r="31" spans="1:11" ht="19" x14ac:dyDescent="0.3">
      <c r="A31" s="2"/>
      <c r="B31" s="2"/>
      <c r="C31" s="2"/>
      <c r="D31" s="2"/>
      <c r="E31" s="2"/>
      <c r="F31" s="2"/>
      <c r="G31" s="3"/>
      <c r="H31" s="3"/>
      <c r="I31" s="8">
        <f>SUM(I26:I30)</f>
        <v>94</v>
      </c>
      <c r="J31" s="11">
        <f t="shared" si="4"/>
        <v>1</v>
      </c>
      <c r="K31" s="12">
        <f>SUM(K26:K30)</f>
        <v>36340.255319148942</v>
      </c>
    </row>
    <row r="32" spans="1:11" ht="19" x14ac:dyDescent="0.3">
      <c r="A32" s="1" t="s">
        <v>52</v>
      </c>
      <c r="B32" s="4"/>
      <c r="C32" s="4"/>
      <c r="D32" s="1" t="s">
        <v>25</v>
      </c>
      <c r="E32" s="4"/>
      <c r="F32" s="4"/>
      <c r="G32" s="4"/>
      <c r="H32" s="4"/>
      <c r="I32" s="4"/>
      <c r="J32" s="4"/>
      <c r="K32" s="4"/>
    </row>
    <row r="33" spans="1:11" ht="19" x14ac:dyDescent="0.3">
      <c r="A33" s="2"/>
      <c r="B33" s="2" t="s">
        <v>23</v>
      </c>
      <c r="C33" s="2" t="s">
        <v>69</v>
      </c>
      <c r="D33" s="2"/>
      <c r="E33" s="2" t="s">
        <v>23</v>
      </c>
      <c r="F33" s="2" t="s">
        <v>24</v>
      </c>
      <c r="G33" s="3">
        <v>595</v>
      </c>
      <c r="H33" s="3">
        <v>30940</v>
      </c>
      <c r="I33" s="2">
        <v>8</v>
      </c>
      <c r="J33" s="9">
        <f>I33/$I$35</f>
        <v>0.5</v>
      </c>
      <c r="K33" s="10">
        <f>J33*H33</f>
        <v>15470</v>
      </c>
    </row>
    <row r="34" spans="1:11" ht="19" x14ac:dyDescent="0.3">
      <c r="A34" s="2"/>
      <c r="B34" s="2" t="s">
        <v>42</v>
      </c>
      <c r="C34" s="2" t="s">
        <v>70</v>
      </c>
      <c r="D34" s="2"/>
      <c r="E34" s="2" t="s">
        <v>42</v>
      </c>
      <c r="F34" s="2" t="s">
        <v>43</v>
      </c>
      <c r="G34" s="3">
        <v>488</v>
      </c>
      <c r="H34" s="3">
        <v>25376</v>
      </c>
      <c r="I34" s="2">
        <v>8</v>
      </c>
      <c r="J34" s="9">
        <f t="shared" ref="J34:J35" si="6">I34/$I$35</f>
        <v>0.5</v>
      </c>
      <c r="K34" s="10">
        <f>J34*H34</f>
        <v>12688</v>
      </c>
    </row>
    <row r="35" spans="1:11" ht="19" x14ac:dyDescent="0.3">
      <c r="A35" s="4"/>
      <c r="B35" s="4"/>
      <c r="C35" s="4"/>
      <c r="D35" s="4"/>
      <c r="E35" s="4"/>
      <c r="F35" s="4"/>
      <c r="G35" s="4"/>
      <c r="H35" s="4"/>
      <c r="I35" s="13">
        <f>SUM(I33:I34)</f>
        <v>16</v>
      </c>
      <c r="J35" s="11">
        <f t="shared" si="6"/>
        <v>1</v>
      </c>
      <c r="K35" s="12">
        <f>SUM(K33:K34)</f>
        <v>28158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F910-4972-8B45-A7B4-53AEE77A580C}">
  <dimension ref="A1:F12"/>
  <sheetViews>
    <sheetView showGridLines="0" zoomScale="150" workbookViewId="0">
      <selection activeCell="F2" sqref="F2"/>
    </sheetView>
  </sheetViews>
  <sheetFormatPr baseColWidth="10" defaultRowHeight="19" x14ac:dyDescent="0.3"/>
  <cols>
    <col min="1" max="1" width="77.33203125" style="4" bestFit="1" customWidth="1"/>
    <col min="2" max="2" width="62.33203125" style="4" bestFit="1" customWidth="1"/>
    <col min="3" max="3" width="29.6640625" style="4" customWidth="1"/>
    <col min="4" max="4" width="12.5" style="4" customWidth="1"/>
    <col min="5" max="5" width="15.1640625" style="4" customWidth="1"/>
    <col min="6" max="6" width="16.1640625" style="4" customWidth="1"/>
    <col min="7" max="16384" width="10.83203125" style="4"/>
  </cols>
  <sheetData>
    <row r="1" spans="1:6" s="6" customFormat="1" ht="57" x14ac:dyDescent="0.3">
      <c r="A1" s="5" t="s">
        <v>76</v>
      </c>
      <c r="B1" s="5" t="s">
        <v>77</v>
      </c>
      <c r="C1" s="5" t="s">
        <v>73</v>
      </c>
      <c r="D1" s="5" t="s">
        <v>78</v>
      </c>
      <c r="E1" s="5" t="s">
        <v>74</v>
      </c>
      <c r="F1" s="5" t="s">
        <v>79</v>
      </c>
    </row>
    <row r="2" spans="1:6" x14ac:dyDescent="0.3">
      <c r="A2" s="2" t="s">
        <v>45</v>
      </c>
      <c r="B2" s="2" t="s">
        <v>31</v>
      </c>
      <c r="C2" s="10">
        <v>39675.315789473687</v>
      </c>
      <c r="D2" s="2">
        <v>88</v>
      </c>
      <c r="E2" s="9">
        <f>D2/$D$10</f>
        <v>8.943089430894309E-2</v>
      </c>
      <c r="F2" s="10">
        <f>E2*C2</f>
        <v>3548.1989730423625</v>
      </c>
    </row>
    <row r="3" spans="1:6" x14ac:dyDescent="0.3">
      <c r="A3" s="2" t="s">
        <v>46</v>
      </c>
      <c r="B3" s="2" t="s">
        <v>19</v>
      </c>
      <c r="C3" s="10">
        <v>41288</v>
      </c>
      <c r="D3" s="2">
        <v>3</v>
      </c>
      <c r="E3" s="9">
        <f t="shared" ref="E3:E10" si="0">D3/$D$10</f>
        <v>3.0487804878048782E-3</v>
      </c>
      <c r="F3" s="10">
        <f t="shared" ref="F3:F9" si="1">E3*C3</f>
        <v>125.87804878048782</v>
      </c>
    </row>
    <row r="4" spans="1:6" x14ac:dyDescent="0.3">
      <c r="A4" s="2" t="s">
        <v>47</v>
      </c>
      <c r="B4" s="2" t="s">
        <v>22</v>
      </c>
      <c r="C4" s="10">
        <v>56732</v>
      </c>
      <c r="D4" s="2">
        <v>23</v>
      </c>
      <c r="E4" s="9">
        <f t="shared" si="0"/>
        <v>2.3373983739837397E-2</v>
      </c>
      <c r="F4" s="10">
        <f t="shared" si="1"/>
        <v>1326.0528455284552</v>
      </c>
    </row>
    <row r="5" spans="1:6" x14ac:dyDescent="0.3">
      <c r="A5" s="2" t="s">
        <v>48</v>
      </c>
      <c r="B5" s="2" t="s">
        <v>2</v>
      </c>
      <c r="C5" s="10">
        <v>45741.364161849713</v>
      </c>
      <c r="D5" s="2">
        <v>124</v>
      </c>
      <c r="E5" s="9">
        <f t="shared" si="0"/>
        <v>0.12601626016260162</v>
      </c>
      <c r="F5" s="10">
        <f t="shared" si="1"/>
        <v>5764.1556464119558</v>
      </c>
    </row>
    <row r="6" spans="1:6" x14ac:dyDescent="0.3">
      <c r="A6" s="2" t="s">
        <v>49</v>
      </c>
      <c r="B6" s="2" t="s">
        <v>5</v>
      </c>
      <c r="C6" s="10">
        <v>55068</v>
      </c>
      <c r="D6" s="2">
        <v>268</v>
      </c>
      <c r="E6" s="9">
        <f t="shared" si="0"/>
        <v>0.27235772357723576</v>
      </c>
      <c r="F6" s="10">
        <f t="shared" si="1"/>
        <v>14998.195121951219</v>
      </c>
    </row>
    <row r="7" spans="1:6" x14ac:dyDescent="0.3">
      <c r="A7" s="2" t="s">
        <v>50</v>
      </c>
      <c r="B7" s="2" t="s">
        <v>28</v>
      </c>
      <c r="C7" s="10">
        <v>49244</v>
      </c>
      <c r="D7" s="2">
        <v>1</v>
      </c>
      <c r="E7" s="9">
        <f t="shared" si="0"/>
        <v>1.0162601626016261E-3</v>
      </c>
      <c r="F7" s="10">
        <f t="shared" si="1"/>
        <v>50.044715447154474</v>
      </c>
    </row>
    <row r="8" spans="1:6" x14ac:dyDescent="0.3">
      <c r="A8" s="2" t="s">
        <v>51</v>
      </c>
      <c r="B8" s="2" t="s">
        <v>12</v>
      </c>
      <c r="C8" s="10">
        <v>36340.255319148942</v>
      </c>
      <c r="D8" s="2">
        <v>286</v>
      </c>
      <c r="E8" s="9">
        <f t="shared" si="0"/>
        <v>0.29065040650406504</v>
      </c>
      <c r="F8" s="10">
        <f t="shared" si="1"/>
        <v>10562.309980972152</v>
      </c>
    </row>
    <row r="9" spans="1:6" x14ac:dyDescent="0.3">
      <c r="A9" s="2" t="s">
        <v>52</v>
      </c>
      <c r="B9" s="2" t="s">
        <v>25</v>
      </c>
      <c r="C9" s="10">
        <v>28158</v>
      </c>
      <c r="D9" s="2">
        <v>191</v>
      </c>
      <c r="E9" s="9">
        <f t="shared" si="0"/>
        <v>0.19410569105691056</v>
      </c>
      <c r="F9" s="10">
        <f t="shared" si="1"/>
        <v>5465.628048780487</v>
      </c>
    </row>
    <row r="10" spans="1:6" x14ac:dyDescent="0.3">
      <c r="D10" s="13">
        <f>SUM(D2:D9)</f>
        <v>984</v>
      </c>
      <c r="E10" s="11">
        <f t="shared" si="0"/>
        <v>1</v>
      </c>
      <c r="F10" s="12">
        <f>SUM(F2:F9)</f>
        <v>41840.463380914269</v>
      </c>
    </row>
    <row r="11" spans="1:6" ht="40" x14ac:dyDescent="0.3">
      <c r="C11" s="16" t="s">
        <v>75</v>
      </c>
      <c r="E11" s="14">
        <v>0.2</v>
      </c>
      <c r="F11" s="10">
        <f>F10*E11</f>
        <v>8368.0926761828541</v>
      </c>
    </row>
    <row r="12" spans="1:6" x14ac:dyDescent="0.3">
      <c r="E12" s="15"/>
      <c r="F12" s="12">
        <f>SUM(F10:F11)</f>
        <v>50208.556057097121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naics_to_business_activity</vt:lpstr>
      <vt:lpstr>business_activity_to_total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Rios</dc:creator>
  <cp:lastModifiedBy>Gabriel Rios</cp:lastModifiedBy>
  <dcterms:created xsi:type="dcterms:W3CDTF">2024-08-01T14:55:10Z</dcterms:created>
  <dcterms:modified xsi:type="dcterms:W3CDTF">2024-08-01T18:21:10Z</dcterms:modified>
</cp:coreProperties>
</file>