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09"/>
  <workbookPr/>
  <mc:AlternateContent xmlns:mc="http://schemas.openxmlformats.org/markup-compatibility/2006">
    <mc:Choice Requires="x15">
      <x15ac:absPath xmlns:x15ac="http://schemas.microsoft.com/office/spreadsheetml/2010/11/ac" url="https://usanjorge-my.sharepoint.com/personal/dmunoz_usj_es/Documents/Phylogenetic_TreeOfSoftware/Visual TreeCMP/Elevator+Ruido/"/>
    </mc:Choice>
  </mc:AlternateContent>
  <xr:revisionPtr revIDLastSave="107" documentId="11_AD4D2F04E46CFB4ACB3E20C29552CDFC693EDF15" xr6:coauthVersionLast="47" xr6:coauthVersionMax="47" xr10:uidLastSave="{C67943B0-FCC2-4D37-9412-552FB892307E}"/>
  <bookViews>
    <workbookView xWindow="-108" yWindow="-108" windowWidth="23256" windowHeight="13176" firstSheet="2" activeTab="4" xr2:uid="{00000000-000D-0000-FFFF-FFFF00000000}"/>
  </bookViews>
  <sheets>
    <sheet name="Report" sheetId="1" r:id="rId1"/>
    <sheet name="Summary" sheetId="2" r:id="rId2"/>
    <sheet name="OracleReport" sheetId="4" r:id="rId3"/>
    <sheet name="OracleSummary" sheetId="5" r:id="rId4"/>
    <sheet name="Tags" sheetId="3" r:id="rId5"/>
  </sheets>
  <definedNames>
    <definedName name="OracleTreeComparison" localSheetId="2">OracleReport!$A$1:$AJ$8</definedName>
    <definedName name="ReportFullTreeComparison" localSheetId="0">Report!$A$1:$AJ$23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4" l="1"/>
  <c r="U4" i="4"/>
  <c r="U5" i="4"/>
  <c r="U6" i="4"/>
  <c r="U7" i="4"/>
  <c r="U8" i="4"/>
  <c r="U2" i="4"/>
  <c r="E3" i="4"/>
  <c r="F3" i="4" s="1"/>
  <c r="E4" i="4"/>
  <c r="F4" i="4" s="1"/>
  <c r="E5" i="4"/>
  <c r="F5" i="4" s="1"/>
  <c r="E6" i="4"/>
  <c r="F6" i="4" s="1"/>
  <c r="E7" i="4"/>
  <c r="F7" i="4" s="1"/>
  <c r="E8" i="4"/>
  <c r="F8" i="4" s="1"/>
  <c r="E2" i="4"/>
  <c r="F2" i="4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C3" i="1"/>
  <c r="F3" i="1" s="1"/>
  <c r="C4" i="1"/>
  <c r="F4" i="1" s="1"/>
  <c r="C5" i="1"/>
  <c r="F5" i="1" s="1"/>
  <c r="C6" i="1"/>
  <c r="F6" i="1" s="1"/>
  <c r="C7" i="1"/>
  <c r="F7" i="1" s="1"/>
  <c r="C8" i="1"/>
  <c r="F8" i="1" s="1"/>
  <c r="C9" i="1"/>
  <c r="F9" i="1" s="1"/>
  <c r="C10" i="1"/>
  <c r="F10" i="1" s="1"/>
  <c r="C11" i="1"/>
  <c r="F11" i="1" s="1"/>
  <c r="C12" i="1"/>
  <c r="F12" i="1" s="1"/>
  <c r="C13" i="1"/>
  <c r="F13" i="1" s="1"/>
  <c r="C14" i="1"/>
  <c r="F14" i="1" s="1"/>
  <c r="C15" i="1"/>
  <c r="F15" i="1" s="1"/>
  <c r="C16" i="1"/>
  <c r="F16" i="1" s="1"/>
  <c r="C17" i="1"/>
  <c r="F17" i="1" s="1"/>
  <c r="C18" i="1"/>
  <c r="F18" i="1" s="1"/>
  <c r="C19" i="1"/>
  <c r="F19" i="1" s="1"/>
  <c r="C20" i="1"/>
  <c r="F20" i="1" s="1"/>
  <c r="C21" i="1"/>
  <c r="F21" i="1" s="1"/>
  <c r="C22" i="1"/>
  <c r="F22" i="1" s="1"/>
  <c r="C2" i="1"/>
  <c r="F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76F921-A4DF-4C03-A61C-70E88A606EB5}" name="OracleTreeComparison" type="6" refreshedVersion="8" background="1" saveData="1">
    <textPr codePage="850" sourceFile="C:\Users\Usuario\OneDrive - UNIVERSIDAD SAN JORGE\03_Investigacion\Conferencias\2023 Daniel\Visual TreeCMP\Elevator+Ruido\OracleTreeComparison.txt">
      <textFields>
        <textField/>
      </textFields>
    </textPr>
  </connection>
  <connection id="2" xr16:uid="{AFB3E397-9CFE-4308-A637-F3E50306C399}" name="ReportFullTreeComparison" type="6" refreshedVersion="8" background="1" saveData="1">
    <textPr codePage="850" sourceFile="C:\Users\Usuario\OneDrive - UNIVERSIDAD SAN JORGE\03_Investigacion\Conferencias\2023 Daniel\Visual TreeCMP\Elevator+Ruido\ReportFullTreeComparison.txt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<sst xmlns="http://schemas.openxmlformats.org/spreadsheetml/2006/main" count="146" uniqueCount="59">
  <si>
    <t>No</t>
  </si>
  <si>
    <t>Tree1</t>
  </si>
  <si>
    <t>Tree2</t>
  </si>
  <si>
    <t>Comparison</t>
  </si>
  <si>
    <t>Tree1_taxa</t>
  </si>
  <si>
    <t>Tree2_taxa</t>
  </si>
  <si>
    <t>Common_taxa</t>
  </si>
  <si>
    <t>TriplesMetric</t>
  </si>
  <si>
    <t>Triples_toYuleAvg</t>
  </si>
  <si>
    <t>Triples</t>
  </si>
  <si>
    <t>RFCluster(0.5)Metric</t>
  </si>
  <si>
    <t>RFCluster(0.5)_toYuleAvg</t>
  </si>
  <si>
    <t>RF Cluster</t>
  </si>
  <si>
    <t>MatchingPairMetric</t>
  </si>
  <si>
    <t>MatchingPair_toYuleAvg</t>
  </si>
  <si>
    <t>Matching Pair</t>
  </si>
  <si>
    <t>NodalSplittedWeightedMetric</t>
  </si>
  <si>
    <t>NodalSplittedWeighted_toYuleAvg</t>
  </si>
  <si>
    <t>Nodal Splitted Weighted</t>
  </si>
  <si>
    <t>MatchingClusterMetric</t>
  </si>
  <si>
    <t>MatchingCluster_toYuleAvg</t>
  </si>
  <si>
    <t>Matching Cluster</t>
  </si>
  <si>
    <t>MASTMetric</t>
  </si>
  <si>
    <t>MAST_toYuleAvg</t>
  </si>
  <si>
    <t>MAST</t>
  </si>
  <si>
    <t>CopheneticL2Metric</t>
  </si>
  <si>
    <t>CopheneticL2Metric_toYuleAvg</t>
  </si>
  <si>
    <t>Cophenetic L2</t>
  </si>
  <si>
    <t>QuartetMetric</t>
  </si>
  <si>
    <t>Quartet_toYuleAvg</t>
  </si>
  <si>
    <t>Quartet</t>
  </si>
  <si>
    <t>PathDifferenceMetric</t>
  </si>
  <si>
    <t>PathDiffernce_toYuleAvg</t>
  </si>
  <si>
    <t>Path Difference</t>
  </si>
  <si>
    <t>N/A</t>
  </si>
  <si>
    <t>Summary:</t>
  </si>
  <si>
    <t>Name</t>
  </si>
  <si>
    <t>Avg</t>
  </si>
  <si>
    <t>Std</t>
  </si>
  <si>
    <t>Min</t>
  </si>
  <si>
    <t>Max</t>
  </si>
  <si>
    <t>Count</t>
  </si>
  <si>
    <t>RFCluster(0.5)</t>
  </si>
  <si>
    <t>MatchingPair</t>
  </si>
  <si>
    <t>NodalSplittedWeighted</t>
  </si>
  <si>
    <t>MatchingCluster</t>
  </si>
  <si>
    <t>PathDiffernce</t>
  </si>
  <si>
    <t>RefTree</t>
  </si>
  <si>
    <t>Tree</t>
  </si>
  <si>
    <t>RefTree_taxa</t>
  </si>
  <si>
    <t>Tree_taxa</t>
  </si>
  <si>
    <t>Oracle</t>
  </si>
  <si>
    <t>FOOElements</t>
  </si>
  <si>
    <t>FOOSequence</t>
  </si>
  <si>
    <t>PAM</t>
  </si>
  <si>
    <t>INT</t>
  </si>
  <si>
    <t>INTER_ND</t>
  </si>
  <si>
    <t>K-mer</t>
  </si>
  <si>
    <t>K-mer_NAT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</si>
</sst>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Elevator</a:t>
            </a:r>
            <a:r>
              <a:rPr lang="en-US" sz="1800" baseline="0"/>
              <a:t> Dataset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02400726314837"/>
          <c:y val="0.14339804587237542"/>
          <c:w val="0.8595546509917501"/>
          <c:h val="0.47827777777777786"/>
        </c:manualLayout>
      </c:layout>
      <c:lineChart>
        <c:grouping val="standard"/>
        <c:varyColors val="0"/>
        <c:ser>
          <c:idx val="0"/>
          <c:order val="0"/>
          <c:tx>
            <c:strRef>
              <c:f>Report!$L$1</c:f>
              <c:strCache>
                <c:ptCount val="1"/>
                <c:pt idx="0">
                  <c:v>Triples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Report!$F$2:$F$22</c:f>
              <c:strCache>
                <c:ptCount val="21"/>
                <c:pt idx="0">
                  <c:v>FOOElements-FOOSequence</c:v>
                </c:pt>
                <c:pt idx="1">
                  <c:v>FOOElements-PAM</c:v>
                </c:pt>
                <c:pt idx="2">
                  <c:v>FOOElements-INT</c:v>
                </c:pt>
                <c:pt idx="3">
                  <c:v>FOOElements-INTER_ND</c:v>
                </c:pt>
                <c:pt idx="4">
                  <c:v>FOOElements-K-mer</c:v>
                </c:pt>
                <c:pt idx="5">
                  <c:v>FOOElements-K-mer_NAT</c:v>
                </c:pt>
                <c:pt idx="6">
                  <c:v>FOOSequence-PAM</c:v>
                </c:pt>
                <c:pt idx="7">
                  <c:v>FOOSequence-INT</c:v>
                </c:pt>
                <c:pt idx="8">
                  <c:v>FOOSequence-INTER_ND</c:v>
                </c:pt>
                <c:pt idx="9">
                  <c:v>FOOSequence-K-mer</c:v>
                </c:pt>
                <c:pt idx="10">
                  <c:v>FOOSequence-K-mer_NAT</c:v>
                </c:pt>
                <c:pt idx="11">
                  <c:v>PAM-INT</c:v>
                </c:pt>
                <c:pt idx="12">
                  <c:v>PAM-INTER_ND</c:v>
                </c:pt>
                <c:pt idx="13">
                  <c:v>PAM-K-mer</c:v>
                </c:pt>
                <c:pt idx="14">
                  <c:v>PAM-K-mer_NAT</c:v>
                </c:pt>
                <c:pt idx="15">
                  <c:v>INT-INTER_ND</c:v>
                </c:pt>
                <c:pt idx="16">
                  <c:v>INT-K-mer</c:v>
                </c:pt>
                <c:pt idx="17">
                  <c:v>INT-K-mer_NAT</c:v>
                </c:pt>
                <c:pt idx="18">
                  <c:v>INTER_ND-K-mer</c:v>
                </c:pt>
                <c:pt idx="19">
                  <c:v>INTER_ND-K-mer_NAT</c:v>
                </c:pt>
                <c:pt idx="20">
                  <c:v>K-mer-K-mer_NAT</c:v>
                </c:pt>
              </c:strCache>
            </c:strRef>
          </c:cat>
          <c:val>
            <c:numRef>
              <c:f>Report!$L$2:$L$22</c:f>
              <c:numCache>
                <c:formatCode>General</c:formatCode>
                <c:ptCount val="21"/>
                <c:pt idx="0">
                  <c:v>0.4955</c:v>
                </c:pt>
                <c:pt idx="1">
                  <c:v>0.49759999999999999</c:v>
                </c:pt>
                <c:pt idx="2">
                  <c:v>0.53359999999999996</c:v>
                </c:pt>
                <c:pt idx="3">
                  <c:v>0.54859999999999998</c:v>
                </c:pt>
                <c:pt idx="4">
                  <c:v>0.96989999999999998</c:v>
                </c:pt>
                <c:pt idx="5">
                  <c:v>0.52780000000000005</c:v>
                </c:pt>
                <c:pt idx="6">
                  <c:v>0.1618</c:v>
                </c:pt>
                <c:pt idx="7">
                  <c:v>0.1615</c:v>
                </c:pt>
                <c:pt idx="8">
                  <c:v>0.18690000000000001</c:v>
                </c:pt>
                <c:pt idx="9">
                  <c:v>0.78800000000000003</c:v>
                </c:pt>
                <c:pt idx="10">
                  <c:v>0.15709999999999999</c:v>
                </c:pt>
                <c:pt idx="11">
                  <c:v>0.1658</c:v>
                </c:pt>
                <c:pt idx="12">
                  <c:v>0.17510000000000001</c:v>
                </c:pt>
                <c:pt idx="13">
                  <c:v>0.85819999999999996</c:v>
                </c:pt>
                <c:pt idx="14">
                  <c:v>0.16589999999999999</c:v>
                </c:pt>
                <c:pt idx="15">
                  <c:v>0.1356</c:v>
                </c:pt>
                <c:pt idx="16">
                  <c:v>0.76870000000000005</c:v>
                </c:pt>
                <c:pt idx="17">
                  <c:v>0.16869999999999999</c:v>
                </c:pt>
                <c:pt idx="18">
                  <c:v>0.73709999999999998</c:v>
                </c:pt>
                <c:pt idx="19">
                  <c:v>0.1588</c:v>
                </c:pt>
                <c:pt idx="20">
                  <c:v>0.75800000000000001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E4-43E6-B688-20B9D2FE7481}"/>
            </c:ext>
          </c:extLst>
        </c:ser>
        <c:ser>
          <c:idx val="1"/>
          <c:order val="1"/>
          <c:tx>
            <c:strRef>
              <c:f>Report!$O$1</c:f>
              <c:strCache>
                <c:ptCount val="1"/>
                <c:pt idx="0">
                  <c:v>RF Cluster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Report!$F$2:$F$22</c:f>
              <c:strCache>
                <c:ptCount val="21"/>
                <c:pt idx="0">
                  <c:v>FOOElements-FOOSequence</c:v>
                </c:pt>
                <c:pt idx="1">
                  <c:v>FOOElements-PAM</c:v>
                </c:pt>
                <c:pt idx="2">
                  <c:v>FOOElements-INT</c:v>
                </c:pt>
                <c:pt idx="3">
                  <c:v>FOOElements-INTER_ND</c:v>
                </c:pt>
                <c:pt idx="4">
                  <c:v>FOOElements-K-mer</c:v>
                </c:pt>
                <c:pt idx="5">
                  <c:v>FOOElements-K-mer_NAT</c:v>
                </c:pt>
                <c:pt idx="6">
                  <c:v>FOOSequence-PAM</c:v>
                </c:pt>
                <c:pt idx="7">
                  <c:v>FOOSequence-INT</c:v>
                </c:pt>
                <c:pt idx="8">
                  <c:v>FOOSequence-INTER_ND</c:v>
                </c:pt>
                <c:pt idx="9">
                  <c:v>FOOSequence-K-mer</c:v>
                </c:pt>
                <c:pt idx="10">
                  <c:v>FOOSequence-K-mer_NAT</c:v>
                </c:pt>
                <c:pt idx="11">
                  <c:v>PAM-INT</c:v>
                </c:pt>
                <c:pt idx="12">
                  <c:v>PAM-INTER_ND</c:v>
                </c:pt>
                <c:pt idx="13">
                  <c:v>PAM-K-mer</c:v>
                </c:pt>
                <c:pt idx="14">
                  <c:v>PAM-K-mer_NAT</c:v>
                </c:pt>
                <c:pt idx="15">
                  <c:v>INT-INTER_ND</c:v>
                </c:pt>
                <c:pt idx="16">
                  <c:v>INT-K-mer</c:v>
                </c:pt>
                <c:pt idx="17">
                  <c:v>INT-K-mer_NAT</c:v>
                </c:pt>
                <c:pt idx="18">
                  <c:v>INTER_ND-K-mer</c:v>
                </c:pt>
                <c:pt idx="19">
                  <c:v>INTER_ND-K-mer_NAT</c:v>
                </c:pt>
                <c:pt idx="20">
                  <c:v>K-mer-K-mer_NAT</c:v>
                </c:pt>
              </c:strCache>
            </c:strRef>
          </c:cat>
          <c:val>
            <c:numRef>
              <c:f>Report!$O$2:$O$22</c:f>
              <c:numCache>
                <c:formatCode>General</c:formatCode>
                <c:ptCount val="21"/>
                <c:pt idx="0">
                  <c:v>0.98109999999999997</c:v>
                </c:pt>
                <c:pt idx="1">
                  <c:v>0.98280000000000001</c:v>
                </c:pt>
                <c:pt idx="2">
                  <c:v>0.98460000000000003</c:v>
                </c:pt>
                <c:pt idx="3">
                  <c:v>0.98460000000000003</c:v>
                </c:pt>
                <c:pt idx="4">
                  <c:v>0.98280000000000001</c:v>
                </c:pt>
                <c:pt idx="5">
                  <c:v>0.98629999999999995</c:v>
                </c:pt>
                <c:pt idx="6">
                  <c:v>0.95330000000000004</c:v>
                </c:pt>
                <c:pt idx="7">
                  <c:v>0.94289999999999996</c:v>
                </c:pt>
                <c:pt idx="8">
                  <c:v>0.94289999999999996</c:v>
                </c:pt>
                <c:pt idx="9">
                  <c:v>0.96199999999999997</c:v>
                </c:pt>
                <c:pt idx="10">
                  <c:v>0.97760000000000002</c:v>
                </c:pt>
                <c:pt idx="11">
                  <c:v>0.96899999999999997</c:v>
                </c:pt>
                <c:pt idx="12">
                  <c:v>0.95330000000000004</c:v>
                </c:pt>
                <c:pt idx="13">
                  <c:v>0.97589999999999999</c:v>
                </c:pt>
                <c:pt idx="14">
                  <c:v>0.97589999999999999</c:v>
                </c:pt>
                <c:pt idx="15">
                  <c:v>0.85609999999999997</c:v>
                </c:pt>
                <c:pt idx="16">
                  <c:v>0.96550000000000002</c:v>
                </c:pt>
                <c:pt idx="17">
                  <c:v>0.97070000000000001</c:v>
                </c:pt>
                <c:pt idx="18">
                  <c:v>0.97940000000000005</c:v>
                </c:pt>
                <c:pt idx="19">
                  <c:v>0.97760000000000002</c:v>
                </c:pt>
                <c:pt idx="20">
                  <c:v>0.9446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E4-43E6-B688-20B9D2FE7481}"/>
            </c:ext>
          </c:extLst>
        </c:ser>
        <c:ser>
          <c:idx val="2"/>
          <c:order val="2"/>
          <c:tx>
            <c:strRef>
              <c:f>Report!$R$1</c:f>
              <c:strCache>
                <c:ptCount val="1"/>
                <c:pt idx="0">
                  <c:v>Matching Pair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Report!$F$2:$F$22</c:f>
              <c:strCache>
                <c:ptCount val="21"/>
                <c:pt idx="0">
                  <c:v>FOOElements-FOOSequence</c:v>
                </c:pt>
                <c:pt idx="1">
                  <c:v>FOOElements-PAM</c:v>
                </c:pt>
                <c:pt idx="2">
                  <c:v>FOOElements-INT</c:v>
                </c:pt>
                <c:pt idx="3">
                  <c:v>FOOElements-INTER_ND</c:v>
                </c:pt>
                <c:pt idx="4">
                  <c:v>FOOElements-K-mer</c:v>
                </c:pt>
                <c:pt idx="5">
                  <c:v>FOOElements-K-mer_NAT</c:v>
                </c:pt>
                <c:pt idx="6">
                  <c:v>FOOSequence-PAM</c:v>
                </c:pt>
                <c:pt idx="7">
                  <c:v>FOOSequence-INT</c:v>
                </c:pt>
                <c:pt idx="8">
                  <c:v>FOOSequence-INTER_ND</c:v>
                </c:pt>
                <c:pt idx="9">
                  <c:v>FOOSequence-K-mer</c:v>
                </c:pt>
                <c:pt idx="10">
                  <c:v>FOOSequence-K-mer_NAT</c:v>
                </c:pt>
                <c:pt idx="11">
                  <c:v>PAM-INT</c:v>
                </c:pt>
                <c:pt idx="12">
                  <c:v>PAM-INTER_ND</c:v>
                </c:pt>
                <c:pt idx="13">
                  <c:v>PAM-K-mer</c:v>
                </c:pt>
                <c:pt idx="14">
                  <c:v>PAM-K-mer_NAT</c:v>
                </c:pt>
                <c:pt idx="15">
                  <c:v>INT-INTER_ND</c:v>
                </c:pt>
                <c:pt idx="16">
                  <c:v>INT-K-mer</c:v>
                </c:pt>
                <c:pt idx="17">
                  <c:v>INT-K-mer_NAT</c:v>
                </c:pt>
                <c:pt idx="18">
                  <c:v>INTER_ND-K-mer</c:v>
                </c:pt>
                <c:pt idx="19">
                  <c:v>INTER_ND-K-mer_NAT</c:v>
                </c:pt>
                <c:pt idx="20">
                  <c:v>K-mer-K-mer_NAT</c:v>
                </c:pt>
              </c:strCache>
            </c:strRef>
          </c:cat>
          <c:val>
            <c:numRef>
              <c:f>Report!$R$2:$R$22</c:f>
              <c:numCache>
                <c:formatCode>General</c:formatCode>
                <c:ptCount val="21"/>
                <c:pt idx="0">
                  <c:v>0.96660000000000001</c:v>
                </c:pt>
                <c:pt idx="1">
                  <c:v>0.83940000000000003</c:v>
                </c:pt>
                <c:pt idx="2">
                  <c:v>0.98919999999999997</c:v>
                </c:pt>
                <c:pt idx="3">
                  <c:v>1.0208999999999999</c:v>
                </c:pt>
                <c:pt idx="4">
                  <c:v>0.99790000000000001</c:v>
                </c:pt>
                <c:pt idx="5">
                  <c:v>0.97430000000000005</c:v>
                </c:pt>
                <c:pt idx="6">
                  <c:v>0.86109999999999998</c:v>
                </c:pt>
                <c:pt idx="7">
                  <c:v>0.50719999999999998</c:v>
                </c:pt>
                <c:pt idx="8">
                  <c:v>0.56789999999999996</c:v>
                </c:pt>
                <c:pt idx="9">
                  <c:v>0.89670000000000005</c:v>
                </c:pt>
                <c:pt idx="10">
                  <c:v>0.54379999999999995</c:v>
                </c:pt>
                <c:pt idx="11">
                  <c:v>0.93230000000000002</c:v>
                </c:pt>
                <c:pt idx="12">
                  <c:v>0.98509999999999998</c:v>
                </c:pt>
                <c:pt idx="13">
                  <c:v>1.0892999999999999</c:v>
                </c:pt>
                <c:pt idx="14">
                  <c:v>0.90710000000000002</c:v>
                </c:pt>
                <c:pt idx="15">
                  <c:v>0.40660000000000002</c:v>
                </c:pt>
                <c:pt idx="16">
                  <c:v>0.83689999999999998</c:v>
                </c:pt>
                <c:pt idx="17">
                  <c:v>0.60360000000000003</c:v>
                </c:pt>
                <c:pt idx="18">
                  <c:v>0.80069999999999997</c:v>
                </c:pt>
                <c:pt idx="19">
                  <c:v>0.55449999999999999</c:v>
                </c:pt>
                <c:pt idx="20">
                  <c:v>0.82479999999999998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E4-43E6-B688-20B9D2FE7481}"/>
            </c:ext>
          </c:extLst>
        </c:ser>
        <c:ser>
          <c:idx val="3"/>
          <c:order val="3"/>
          <c:tx>
            <c:strRef>
              <c:f>Report!$U$1</c:f>
              <c:strCache>
                <c:ptCount val="1"/>
                <c:pt idx="0">
                  <c:v>Nodal Splitted Weighted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Report!$F$2:$F$22</c:f>
              <c:strCache>
                <c:ptCount val="21"/>
                <c:pt idx="0">
                  <c:v>FOOElements-FOOSequence</c:v>
                </c:pt>
                <c:pt idx="1">
                  <c:v>FOOElements-PAM</c:v>
                </c:pt>
                <c:pt idx="2">
                  <c:v>FOOElements-INT</c:v>
                </c:pt>
                <c:pt idx="3">
                  <c:v>FOOElements-INTER_ND</c:v>
                </c:pt>
                <c:pt idx="4">
                  <c:v>FOOElements-K-mer</c:v>
                </c:pt>
                <c:pt idx="5">
                  <c:v>FOOElements-K-mer_NAT</c:v>
                </c:pt>
                <c:pt idx="6">
                  <c:v>FOOSequence-PAM</c:v>
                </c:pt>
                <c:pt idx="7">
                  <c:v>FOOSequence-INT</c:v>
                </c:pt>
                <c:pt idx="8">
                  <c:v>FOOSequence-INTER_ND</c:v>
                </c:pt>
                <c:pt idx="9">
                  <c:v>FOOSequence-K-mer</c:v>
                </c:pt>
                <c:pt idx="10">
                  <c:v>FOOSequence-K-mer_NAT</c:v>
                </c:pt>
                <c:pt idx="11">
                  <c:v>PAM-INT</c:v>
                </c:pt>
                <c:pt idx="12">
                  <c:v>PAM-INTER_ND</c:v>
                </c:pt>
                <c:pt idx="13">
                  <c:v>PAM-K-mer</c:v>
                </c:pt>
                <c:pt idx="14">
                  <c:v>PAM-K-mer_NAT</c:v>
                </c:pt>
                <c:pt idx="15">
                  <c:v>INT-INTER_ND</c:v>
                </c:pt>
                <c:pt idx="16">
                  <c:v>INT-K-mer</c:v>
                </c:pt>
                <c:pt idx="17">
                  <c:v>INT-K-mer_NAT</c:v>
                </c:pt>
                <c:pt idx="18">
                  <c:v>INTER_ND-K-mer</c:v>
                </c:pt>
                <c:pt idx="19">
                  <c:v>INTER_ND-K-mer_NAT</c:v>
                </c:pt>
                <c:pt idx="20">
                  <c:v>K-mer-K-mer_NAT</c:v>
                </c:pt>
              </c:strCache>
            </c:strRef>
          </c:cat>
          <c:val>
            <c:numRef>
              <c:f>Report!$U$2:$U$22</c:f>
              <c:numCache>
                <c:formatCode>General</c:formatCode>
                <c:ptCount val="21"/>
                <c:pt idx="0">
                  <c:v>0.37778311826246663</c:v>
                </c:pt>
                <c:pt idx="1">
                  <c:v>0.29871763940350671</c:v>
                </c:pt>
                <c:pt idx="2">
                  <c:v>0.40324984922673857</c:v>
                </c:pt>
                <c:pt idx="3">
                  <c:v>0.42439102411572938</c:v>
                </c:pt>
                <c:pt idx="4">
                  <c:v>0.78357832510377778</c:v>
                </c:pt>
                <c:pt idx="5">
                  <c:v>0.41810365019463863</c:v>
                </c:pt>
                <c:pt idx="6">
                  <c:v>0.36504466430617921</c:v>
                </c:pt>
                <c:pt idx="7">
                  <c:v>3.9242512204682847E-2</c:v>
                </c:pt>
                <c:pt idx="8">
                  <c:v>6.0671189720697308E-2</c:v>
                </c:pt>
                <c:pt idx="9">
                  <c:v>0.95762575367047587</c:v>
                </c:pt>
                <c:pt idx="10">
                  <c:v>5.5007203770171764E-2</c:v>
                </c:pt>
                <c:pt idx="11">
                  <c:v>0.38983977808183418</c:v>
                </c:pt>
                <c:pt idx="12">
                  <c:v>0.41657657070454523</c:v>
                </c:pt>
                <c:pt idx="13">
                  <c:v>0.77434456347555602</c:v>
                </c:pt>
                <c:pt idx="14">
                  <c:v>0.40857388212437074</c:v>
                </c:pt>
                <c:pt idx="15">
                  <c:v>3.2449882732545114E-2</c:v>
                </c:pt>
                <c:pt idx="16">
                  <c:v>0.98059248581691061</c:v>
                </c:pt>
                <c:pt idx="17">
                  <c:v>3.1141937652670076E-2</c:v>
                </c:pt>
                <c:pt idx="18">
                  <c:v>1.0000000029801175</c:v>
                </c:pt>
                <c:pt idx="19">
                  <c:v>1.6634444574160297E-2</c:v>
                </c:pt>
                <c:pt idx="20">
                  <c:v>0.99514010339446157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E4-43E6-B688-20B9D2FE7481}"/>
            </c:ext>
          </c:extLst>
        </c:ser>
        <c:ser>
          <c:idx val="4"/>
          <c:order val="4"/>
          <c:tx>
            <c:strRef>
              <c:f>Report!$X$1</c:f>
              <c:strCache>
                <c:ptCount val="1"/>
                <c:pt idx="0">
                  <c:v>Matching Cluster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Report!$F$2:$F$22</c:f>
              <c:strCache>
                <c:ptCount val="21"/>
                <c:pt idx="0">
                  <c:v>FOOElements-FOOSequence</c:v>
                </c:pt>
                <c:pt idx="1">
                  <c:v>FOOElements-PAM</c:v>
                </c:pt>
                <c:pt idx="2">
                  <c:v>FOOElements-INT</c:v>
                </c:pt>
                <c:pt idx="3">
                  <c:v>FOOElements-INTER_ND</c:v>
                </c:pt>
                <c:pt idx="4">
                  <c:v>FOOElements-K-mer</c:v>
                </c:pt>
                <c:pt idx="5">
                  <c:v>FOOElements-K-mer_NAT</c:v>
                </c:pt>
                <c:pt idx="6">
                  <c:v>FOOSequence-PAM</c:v>
                </c:pt>
                <c:pt idx="7">
                  <c:v>FOOSequence-INT</c:v>
                </c:pt>
                <c:pt idx="8">
                  <c:v>FOOSequence-INTER_ND</c:v>
                </c:pt>
                <c:pt idx="9">
                  <c:v>FOOSequence-K-mer</c:v>
                </c:pt>
                <c:pt idx="10">
                  <c:v>FOOSequence-K-mer_NAT</c:v>
                </c:pt>
                <c:pt idx="11">
                  <c:v>PAM-INT</c:v>
                </c:pt>
                <c:pt idx="12">
                  <c:v>PAM-INTER_ND</c:v>
                </c:pt>
                <c:pt idx="13">
                  <c:v>PAM-K-mer</c:v>
                </c:pt>
                <c:pt idx="14">
                  <c:v>PAM-K-mer_NAT</c:v>
                </c:pt>
                <c:pt idx="15">
                  <c:v>INT-INTER_ND</c:v>
                </c:pt>
                <c:pt idx="16">
                  <c:v>INT-K-mer</c:v>
                </c:pt>
                <c:pt idx="17">
                  <c:v>INT-K-mer_NAT</c:v>
                </c:pt>
                <c:pt idx="18">
                  <c:v>INTER_ND-K-mer</c:v>
                </c:pt>
                <c:pt idx="19">
                  <c:v>INTER_ND-K-mer_NAT</c:v>
                </c:pt>
                <c:pt idx="20">
                  <c:v>K-mer-K-mer_NAT</c:v>
                </c:pt>
              </c:strCache>
            </c:strRef>
          </c:cat>
          <c:val>
            <c:numRef>
              <c:f>Report!$X$2:$X$22</c:f>
              <c:numCache>
                <c:formatCode>General</c:formatCode>
                <c:ptCount val="21"/>
                <c:pt idx="0">
                  <c:v>1.4812000000000001</c:v>
                </c:pt>
                <c:pt idx="1">
                  <c:v>1.9112</c:v>
                </c:pt>
                <c:pt idx="2">
                  <c:v>1.9434</c:v>
                </c:pt>
                <c:pt idx="3">
                  <c:v>2.0621</c:v>
                </c:pt>
                <c:pt idx="4">
                  <c:v>2.2021000000000002</c:v>
                </c:pt>
                <c:pt idx="5">
                  <c:v>1.6482000000000001</c:v>
                </c:pt>
                <c:pt idx="6">
                  <c:v>2.9632000000000001</c:v>
                </c:pt>
                <c:pt idx="7">
                  <c:v>0.66710000000000003</c:v>
                </c:pt>
                <c:pt idx="8">
                  <c:v>0.79049999999999998</c:v>
                </c:pt>
                <c:pt idx="9">
                  <c:v>0.93989999999999996</c:v>
                </c:pt>
                <c:pt idx="10">
                  <c:v>0.41439999999999999</c:v>
                </c:pt>
                <c:pt idx="11">
                  <c:v>3.5253000000000001</c:v>
                </c:pt>
                <c:pt idx="12">
                  <c:v>3.6627999999999998</c:v>
                </c:pt>
                <c:pt idx="13">
                  <c:v>3.8123999999999998</c:v>
                </c:pt>
                <c:pt idx="14">
                  <c:v>3.1674000000000002</c:v>
                </c:pt>
                <c:pt idx="15">
                  <c:v>0.23080000000000001</c:v>
                </c:pt>
                <c:pt idx="16">
                  <c:v>0.41189999999999999</c:v>
                </c:pt>
                <c:pt idx="17">
                  <c:v>0.49020000000000002</c:v>
                </c:pt>
                <c:pt idx="18">
                  <c:v>0.29509999999999997</c:v>
                </c:pt>
                <c:pt idx="19">
                  <c:v>0.61260000000000003</c:v>
                </c:pt>
                <c:pt idx="20">
                  <c:v>0.74660000000000004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DE4-43E6-B688-20B9D2FE7481}"/>
            </c:ext>
          </c:extLst>
        </c:ser>
        <c:ser>
          <c:idx val="5"/>
          <c:order val="5"/>
          <c:tx>
            <c:strRef>
              <c:f>Report!$AA$1</c:f>
              <c:strCache>
                <c:ptCount val="1"/>
                <c:pt idx="0">
                  <c:v>MAST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Report!$F$2:$F$22</c:f>
              <c:strCache>
                <c:ptCount val="21"/>
                <c:pt idx="0">
                  <c:v>FOOElements-FOOSequence</c:v>
                </c:pt>
                <c:pt idx="1">
                  <c:v>FOOElements-PAM</c:v>
                </c:pt>
                <c:pt idx="2">
                  <c:v>FOOElements-INT</c:v>
                </c:pt>
                <c:pt idx="3">
                  <c:v>FOOElements-INTER_ND</c:v>
                </c:pt>
                <c:pt idx="4">
                  <c:v>FOOElements-K-mer</c:v>
                </c:pt>
                <c:pt idx="5">
                  <c:v>FOOElements-K-mer_NAT</c:v>
                </c:pt>
                <c:pt idx="6">
                  <c:v>FOOSequence-PAM</c:v>
                </c:pt>
                <c:pt idx="7">
                  <c:v>FOOSequence-INT</c:v>
                </c:pt>
                <c:pt idx="8">
                  <c:v>FOOSequence-INTER_ND</c:v>
                </c:pt>
                <c:pt idx="9">
                  <c:v>FOOSequence-K-mer</c:v>
                </c:pt>
                <c:pt idx="10">
                  <c:v>FOOSequence-K-mer_NAT</c:v>
                </c:pt>
                <c:pt idx="11">
                  <c:v>PAM-INT</c:v>
                </c:pt>
                <c:pt idx="12">
                  <c:v>PAM-INTER_ND</c:v>
                </c:pt>
                <c:pt idx="13">
                  <c:v>PAM-K-mer</c:v>
                </c:pt>
                <c:pt idx="14">
                  <c:v>PAM-K-mer_NAT</c:v>
                </c:pt>
                <c:pt idx="15">
                  <c:v>INT-INTER_ND</c:v>
                </c:pt>
                <c:pt idx="16">
                  <c:v>INT-K-mer</c:v>
                </c:pt>
                <c:pt idx="17">
                  <c:v>INT-K-mer_NAT</c:v>
                </c:pt>
                <c:pt idx="18">
                  <c:v>INTER_ND-K-mer</c:v>
                </c:pt>
                <c:pt idx="19">
                  <c:v>INTER_ND-K-mer_NAT</c:v>
                </c:pt>
                <c:pt idx="20">
                  <c:v>K-mer-K-mer_NAT</c:v>
                </c:pt>
              </c:strCache>
            </c:strRef>
          </c:cat>
          <c:val>
            <c:numRef>
              <c:f>Report!$AA$2:$AA$22</c:f>
              <c:numCache>
                <c:formatCode>General</c:formatCode>
                <c:ptCount val="21"/>
                <c:pt idx="0">
                  <c:v>0.96220000000000006</c:v>
                </c:pt>
                <c:pt idx="1">
                  <c:v>0.95669999999999999</c:v>
                </c:pt>
                <c:pt idx="2">
                  <c:v>0.96399999999999997</c:v>
                </c:pt>
                <c:pt idx="3">
                  <c:v>0.97140000000000004</c:v>
                </c:pt>
                <c:pt idx="4">
                  <c:v>1.0044</c:v>
                </c:pt>
                <c:pt idx="5">
                  <c:v>0.96030000000000004</c:v>
                </c:pt>
                <c:pt idx="6">
                  <c:v>0.89059999999999995</c:v>
                </c:pt>
                <c:pt idx="7">
                  <c:v>0.82809999999999995</c:v>
                </c:pt>
                <c:pt idx="8">
                  <c:v>0.83730000000000004</c:v>
                </c:pt>
                <c:pt idx="9">
                  <c:v>0.95850000000000002</c:v>
                </c:pt>
                <c:pt idx="10">
                  <c:v>0.86670000000000003</c:v>
                </c:pt>
                <c:pt idx="11">
                  <c:v>0.91810000000000003</c:v>
                </c:pt>
                <c:pt idx="12">
                  <c:v>0.94930000000000003</c:v>
                </c:pt>
                <c:pt idx="13">
                  <c:v>1.0006999999999999</c:v>
                </c:pt>
                <c:pt idx="14">
                  <c:v>0.93459999999999999</c:v>
                </c:pt>
                <c:pt idx="15">
                  <c:v>0.78590000000000004</c:v>
                </c:pt>
                <c:pt idx="16">
                  <c:v>0.94010000000000005</c:v>
                </c:pt>
                <c:pt idx="17">
                  <c:v>0.86850000000000005</c:v>
                </c:pt>
                <c:pt idx="18">
                  <c:v>0.9365</c:v>
                </c:pt>
                <c:pt idx="19">
                  <c:v>0.84830000000000005</c:v>
                </c:pt>
                <c:pt idx="20">
                  <c:v>0.95669999999999999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DE4-43E6-B688-20B9D2FE7481}"/>
            </c:ext>
          </c:extLst>
        </c:ser>
        <c:ser>
          <c:idx val="6"/>
          <c:order val="6"/>
          <c:tx>
            <c:strRef>
              <c:f>Report!$AD$1</c:f>
              <c:strCache>
                <c:ptCount val="1"/>
                <c:pt idx="0">
                  <c:v>Cophenetic L2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Report!$F$2:$F$22</c:f>
              <c:strCache>
                <c:ptCount val="21"/>
                <c:pt idx="0">
                  <c:v>FOOElements-FOOSequence</c:v>
                </c:pt>
                <c:pt idx="1">
                  <c:v>FOOElements-PAM</c:v>
                </c:pt>
                <c:pt idx="2">
                  <c:v>FOOElements-INT</c:v>
                </c:pt>
                <c:pt idx="3">
                  <c:v>FOOElements-INTER_ND</c:v>
                </c:pt>
                <c:pt idx="4">
                  <c:v>FOOElements-K-mer</c:v>
                </c:pt>
                <c:pt idx="5">
                  <c:v>FOOElements-K-mer_NAT</c:v>
                </c:pt>
                <c:pt idx="6">
                  <c:v>FOOSequence-PAM</c:v>
                </c:pt>
                <c:pt idx="7">
                  <c:v>FOOSequence-INT</c:v>
                </c:pt>
                <c:pt idx="8">
                  <c:v>FOOSequence-INTER_ND</c:v>
                </c:pt>
                <c:pt idx="9">
                  <c:v>FOOSequence-K-mer</c:v>
                </c:pt>
                <c:pt idx="10">
                  <c:v>FOOSequence-K-mer_NAT</c:v>
                </c:pt>
                <c:pt idx="11">
                  <c:v>PAM-INT</c:v>
                </c:pt>
                <c:pt idx="12">
                  <c:v>PAM-INTER_ND</c:v>
                </c:pt>
                <c:pt idx="13">
                  <c:v>PAM-K-mer</c:v>
                </c:pt>
                <c:pt idx="14">
                  <c:v>PAM-K-mer_NAT</c:v>
                </c:pt>
                <c:pt idx="15">
                  <c:v>INT-INTER_ND</c:v>
                </c:pt>
                <c:pt idx="16">
                  <c:v>INT-K-mer</c:v>
                </c:pt>
                <c:pt idx="17">
                  <c:v>INT-K-mer_NAT</c:v>
                </c:pt>
                <c:pt idx="18">
                  <c:v>INTER_ND-K-mer</c:v>
                </c:pt>
                <c:pt idx="19">
                  <c:v>INTER_ND-K-mer_NAT</c:v>
                </c:pt>
                <c:pt idx="20">
                  <c:v>K-mer-K-mer_NAT</c:v>
                </c:pt>
              </c:strCache>
            </c:strRef>
          </c:cat>
          <c:val>
            <c:numRef>
              <c:f>Report!$AD$2:$AD$22</c:f>
              <c:numCache>
                <c:formatCode>General</c:formatCode>
                <c:ptCount val="21"/>
                <c:pt idx="0">
                  <c:v>2.2465999999999999</c:v>
                </c:pt>
                <c:pt idx="1">
                  <c:v>2.9897999999999998</c:v>
                </c:pt>
                <c:pt idx="2">
                  <c:v>2.9056999999999999</c:v>
                </c:pt>
                <c:pt idx="3">
                  <c:v>3.0996999999999999</c:v>
                </c:pt>
                <c:pt idx="4">
                  <c:v>3.3832</c:v>
                </c:pt>
                <c:pt idx="5">
                  <c:v>2.4542999999999999</c:v>
                </c:pt>
                <c:pt idx="6">
                  <c:v>4.6102999999999996</c:v>
                </c:pt>
                <c:pt idx="7">
                  <c:v>0.77710000000000001</c:v>
                </c:pt>
                <c:pt idx="8">
                  <c:v>0.97070000000000001</c:v>
                </c:pt>
                <c:pt idx="9">
                  <c:v>1.2633000000000001</c:v>
                </c:pt>
                <c:pt idx="10">
                  <c:v>0.33760000000000001</c:v>
                </c:pt>
                <c:pt idx="11">
                  <c:v>5.3566000000000003</c:v>
                </c:pt>
                <c:pt idx="12">
                  <c:v>5.5568999999999997</c:v>
                </c:pt>
                <c:pt idx="13">
                  <c:v>5.8529</c:v>
                </c:pt>
                <c:pt idx="14">
                  <c:v>4.8666</c:v>
                </c:pt>
                <c:pt idx="15">
                  <c:v>0.2172</c:v>
                </c:pt>
                <c:pt idx="16">
                  <c:v>0.51419999999999999</c:v>
                </c:pt>
                <c:pt idx="17">
                  <c:v>0.50900000000000001</c:v>
                </c:pt>
                <c:pt idx="18">
                  <c:v>0.31030000000000002</c:v>
                </c:pt>
                <c:pt idx="19">
                  <c:v>0.70799999999999996</c:v>
                </c:pt>
                <c:pt idx="20">
                  <c:v>1.0053000000000001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DE4-43E6-B688-20B9D2FE7481}"/>
            </c:ext>
          </c:extLst>
        </c:ser>
        <c:ser>
          <c:idx val="7"/>
          <c:order val="7"/>
          <c:tx>
            <c:strRef>
              <c:f>Report!$AG$1</c:f>
              <c:strCache>
                <c:ptCount val="1"/>
                <c:pt idx="0">
                  <c:v>Quartet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Report!$F$2:$F$22</c:f>
              <c:strCache>
                <c:ptCount val="21"/>
                <c:pt idx="0">
                  <c:v>FOOElements-FOOSequence</c:v>
                </c:pt>
                <c:pt idx="1">
                  <c:v>FOOElements-PAM</c:v>
                </c:pt>
                <c:pt idx="2">
                  <c:v>FOOElements-INT</c:v>
                </c:pt>
                <c:pt idx="3">
                  <c:v>FOOElements-INTER_ND</c:v>
                </c:pt>
                <c:pt idx="4">
                  <c:v>FOOElements-K-mer</c:v>
                </c:pt>
                <c:pt idx="5">
                  <c:v>FOOElements-K-mer_NAT</c:v>
                </c:pt>
                <c:pt idx="6">
                  <c:v>FOOSequence-PAM</c:v>
                </c:pt>
                <c:pt idx="7">
                  <c:v>FOOSequence-INT</c:v>
                </c:pt>
                <c:pt idx="8">
                  <c:v>FOOSequence-INTER_ND</c:v>
                </c:pt>
                <c:pt idx="9">
                  <c:v>FOOSequence-K-mer</c:v>
                </c:pt>
                <c:pt idx="10">
                  <c:v>FOOSequence-K-mer_NAT</c:v>
                </c:pt>
                <c:pt idx="11">
                  <c:v>PAM-INT</c:v>
                </c:pt>
                <c:pt idx="12">
                  <c:v>PAM-INTER_ND</c:v>
                </c:pt>
                <c:pt idx="13">
                  <c:v>PAM-K-mer</c:v>
                </c:pt>
                <c:pt idx="14">
                  <c:v>PAM-K-mer_NAT</c:v>
                </c:pt>
                <c:pt idx="15">
                  <c:v>INT-INTER_ND</c:v>
                </c:pt>
                <c:pt idx="16">
                  <c:v>INT-K-mer</c:v>
                </c:pt>
                <c:pt idx="17">
                  <c:v>INT-K-mer_NAT</c:v>
                </c:pt>
                <c:pt idx="18">
                  <c:v>INTER_ND-K-mer</c:v>
                </c:pt>
                <c:pt idx="19">
                  <c:v>INTER_ND-K-mer_NAT</c:v>
                </c:pt>
                <c:pt idx="20">
                  <c:v>K-mer-K-mer_NAT</c:v>
                </c:pt>
              </c:strCache>
            </c:strRef>
          </c:cat>
          <c:val>
            <c:numRef>
              <c:f>Report!$AG$2:$AG$22</c:f>
              <c:numCache>
                <c:formatCode>General</c:formatCode>
                <c:ptCount val="21"/>
                <c:pt idx="0">
                  <c:v>0.7177</c:v>
                </c:pt>
                <c:pt idx="1">
                  <c:v>0.7147</c:v>
                </c:pt>
                <c:pt idx="2">
                  <c:v>0.74439999999999995</c:v>
                </c:pt>
                <c:pt idx="3">
                  <c:v>0.75</c:v>
                </c:pt>
                <c:pt idx="4">
                  <c:v>0.85040000000000004</c:v>
                </c:pt>
                <c:pt idx="5">
                  <c:v>0.73550000000000004</c:v>
                </c:pt>
                <c:pt idx="6">
                  <c:v>0.22320000000000001</c:v>
                </c:pt>
                <c:pt idx="7">
                  <c:v>0.25309999999999999</c:v>
                </c:pt>
                <c:pt idx="8">
                  <c:v>0.25700000000000001</c:v>
                </c:pt>
                <c:pt idx="9">
                  <c:v>0.54390000000000005</c:v>
                </c:pt>
                <c:pt idx="10">
                  <c:v>0.21790000000000001</c:v>
                </c:pt>
                <c:pt idx="11">
                  <c:v>0.28420000000000001</c:v>
                </c:pt>
                <c:pt idx="12">
                  <c:v>0.26569999999999999</c:v>
                </c:pt>
                <c:pt idx="13">
                  <c:v>0.62470000000000003</c:v>
                </c:pt>
                <c:pt idx="14">
                  <c:v>0.2409</c:v>
                </c:pt>
                <c:pt idx="15">
                  <c:v>0.24249999999999999</c:v>
                </c:pt>
                <c:pt idx="16">
                  <c:v>0.53090000000000004</c:v>
                </c:pt>
                <c:pt idx="17">
                  <c:v>0.25440000000000002</c:v>
                </c:pt>
                <c:pt idx="18">
                  <c:v>0.49959999999999999</c:v>
                </c:pt>
                <c:pt idx="19">
                  <c:v>0.2213</c:v>
                </c:pt>
                <c:pt idx="20">
                  <c:v>0.48630000000000001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DE4-43E6-B688-20B9D2FE7481}"/>
            </c:ext>
          </c:extLst>
        </c:ser>
        <c:ser>
          <c:idx val="8"/>
          <c:order val="8"/>
          <c:tx>
            <c:strRef>
              <c:f>Report!$AJ$1</c:f>
              <c:strCache>
                <c:ptCount val="1"/>
                <c:pt idx="0">
                  <c:v>Path Difference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Report!$F$2:$F$22</c:f>
              <c:strCache>
                <c:ptCount val="21"/>
                <c:pt idx="0">
                  <c:v>FOOElements-FOOSequence</c:v>
                </c:pt>
                <c:pt idx="1">
                  <c:v>FOOElements-PAM</c:v>
                </c:pt>
                <c:pt idx="2">
                  <c:v>FOOElements-INT</c:v>
                </c:pt>
                <c:pt idx="3">
                  <c:v>FOOElements-INTER_ND</c:v>
                </c:pt>
                <c:pt idx="4">
                  <c:v>FOOElements-K-mer</c:v>
                </c:pt>
                <c:pt idx="5">
                  <c:v>FOOElements-K-mer_NAT</c:v>
                </c:pt>
                <c:pt idx="6">
                  <c:v>FOOSequence-PAM</c:v>
                </c:pt>
                <c:pt idx="7">
                  <c:v>FOOSequence-INT</c:v>
                </c:pt>
                <c:pt idx="8">
                  <c:v>FOOSequence-INTER_ND</c:v>
                </c:pt>
                <c:pt idx="9">
                  <c:v>FOOSequence-K-mer</c:v>
                </c:pt>
                <c:pt idx="10">
                  <c:v>FOOSequence-K-mer_NAT</c:v>
                </c:pt>
                <c:pt idx="11">
                  <c:v>PAM-INT</c:v>
                </c:pt>
                <c:pt idx="12">
                  <c:v>PAM-INTER_ND</c:v>
                </c:pt>
                <c:pt idx="13">
                  <c:v>PAM-K-mer</c:v>
                </c:pt>
                <c:pt idx="14">
                  <c:v>PAM-K-mer_NAT</c:v>
                </c:pt>
                <c:pt idx="15">
                  <c:v>INT-INTER_ND</c:v>
                </c:pt>
                <c:pt idx="16">
                  <c:v>INT-K-mer</c:v>
                </c:pt>
                <c:pt idx="17">
                  <c:v>INT-K-mer_NAT</c:v>
                </c:pt>
                <c:pt idx="18">
                  <c:v>INTER_ND-K-mer</c:v>
                </c:pt>
                <c:pt idx="19">
                  <c:v>INTER_ND-K-mer_NAT</c:v>
                </c:pt>
                <c:pt idx="20">
                  <c:v>K-mer-K-mer_NAT</c:v>
                </c:pt>
              </c:strCache>
            </c:strRef>
          </c:cat>
          <c:val>
            <c:numRef>
              <c:f>Report!$AJ$2:$AJ$22</c:f>
              <c:numCache>
                <c:formatCode>General</c:formatCode>
                <c:ptCount val="21"/>
                <c:pt idx="0">
                  <c:v>1.0427</c:v>
                </c:pt>
                <c:pt idx="1">
                  <c:v>2.5333000000000001</c:v>
                </c:pt>
                <c:pt idx="2">
                  <c:v>1.3735999999999999</c:v>
                </c:pt>
                <c:pt idx="3">
                  <c:v>1.4521999999999999</c:v>
                </c:pt>
                <c:pt idx="4">
                  <c:v>1.4589000000000001</c:v>
                </c:pt>
                <c:pt idx="5">
                  <c:v>1.1464000000000001</c:v>
                </c:pt>
                <c:pt idx="6">
                  <c:v>2.6747000000000001</c:v>
                </c:pt>
                <c:pt idx="7">
                  <c:v>0.80569999999999997</c:v>
                </c:pt>
                <c:pt idx="8">
                  <c:v>0.89080000000000004</c:v>
                </c:pt>
                <c:pt idx="9">
                  <c:v>0.88829999999999998</c:v>
                </c:pt>
                <c:pt idx="10">
                  <c:v>0.55049999999999999</c:v>
                </c:pt>
                <c:pt idx="11">
                  <c:v>3.3346</c:v>
                </c:pt>
                <c:pt idx="12">
                  <c:v>3.4218999999999999</c:v>
                </c:pt>
                <c:pt idx="13">
                  <c:v>3.4409000000000001</c:v>
                </c:pt>
                <c:pt idx="14">
                  <c:v>2.9845999999999999</c:v>
                </c:pt>
                <c:pt idx="15">
                  <c:v>0.2132</c:v>
                </c:pt>
                <c:pt idx="16">
                  <c:v>0.218</c:v>
                </c:pt>
                <c:pt idx="17">
                  <c:v>0.49349999999999999</c:v>
                </c:pt>
                <c:pt idx="18">
                  <c:v>0.16850000000000001</c:v>
                </c:pt>
                <c:pt idx="19">
                  <c:v>0.55210000000000004</c:v>
                </c:pt>
                <c:pt idx="20">
                  <c:v>0.57289999999999996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DE4-43E6-B688-20B9D2FE7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8917024"/>
        <c:axId val="978917504"/>
      </c:lineChart>
      <c:catAx>
        <c:axId val="97891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917504"/>
        <c:crosses val="autoZero"/>
        <c:auto val="1"/>
        <c:lblAlgn val="ctr"/>
        <c:lblOffset val="100"/>
        <c:noMultiLvlLbl val="0"/>
      </c:catAx>
      <c:valAx>
        <c:axId val="978917504"/>
        <c:scaling>
          <c:orientation val="minMax"/>
          <c:max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917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Elevator Oracle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OracleReport!$L$1</c:f>
              <c:strCache>
                <c:ptCount val="1"/>
                <c:pt idx="0">
                  <c:v>Triples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OracleReport!$F$2:$F$8</c:f>
              <c:strCache>
                <c:ptCount val="7"/>
                <c:pt idx="0">
                  <c:v>Oracle-FOOElements</c:v>
                </c:pt>
                <c:pt idx="1">
                  <c:v>Oracle-FOOSequence</c:v>
                </c:pt>
                <c:pt idx="2">
                  <c:v>Oracle-PAM</c:v>
                </c:pt>
                <c:pt idx="3">
                  <c:v>Oracle-INT</c:v>
                </c:pt>
                <c:pt idx="4">
                  <c:v>Oracle-INTER_ND</c:v>
                </c:pt>
                <c:pt idx="5">
                  <c:v>Oracle-K-mer</c:v>
                </c:pt>
                <c:pt idx="6">
                  <c:v>Oracle-K-mer_NAT</c:v>
                </c:pt>
              </c:strCache>
            </c:strRef>
          </c:cat>
          <c:val>
            <c:numRef>
              <c:f>OracleReport!$L$2:$L$8</c:f>
              <c:numCache>
                <c:formatCode>General</c:formatCode>
                <c:ptCount val="7"/>
                <c:pt idx="0">
                  <c:v>0.74</c:v>
                </c:pt>
                <c:pt idx="1">
                  <c:v>1.258</c:v>
                </c:pt>
                <c:pt idx="2">
                  <c:v>1.1100000000000001</c:v>
                </c:pt>
                <c:pt idx="3">
                  <c:v>0.44400000000000001</c:v>
                </c:pt>
                <c:pt idx="4">
                  <c:v>0.37</c:v>
                </c:pt>
                <c:pt idx="5">
                  <c:v>1.3321000000000001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41-4AF7-AFBD-2E2653B63352}"/>
            </c:ext>
          </c:extLst>
        </c:ser>
        <c:ser>
          <c:idx val="1"/>
          <c:order val="1"/>
          <c:tx>
            <c:strRef>
              <c:f>OracleReport!$O$1</c:f>
              <c:strCache>
                <c:ptCount val="1"/>
                <c:pt idx="0">
                  <c:v>RF Cluster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OracleReport!$F$2:$F$8</c:f>
              <c:strCache>
                <c:ptCount val="7"/>
                <c:pt idx="0">
                  <c:v>Oracle-FOOElements</c:v>
                </c:pt>
                <c:pt idx="1">
                  <c:v>Oracle-FOOSequence</c:v>
                </c:pt>
                <c:pt idx="2">
                  <c:v>Oracle-PAM</c:v>
                </c:pt>
                <c:pt idx="3">
                  <c:v>Oracle-INT</c:v>
                </c:pt>
                <c:pt idx="4">
                  <c:v>Oracle-INTER_ND</c:v>
                </c:pt>
                <c:pt idx="5">
                  <c:v>Oracle-K-mer</c:v>
                </c:pt>
                <c:pt idx="6">
                  <c:v>Oracle-K-mer_NAT</c:v>
                </c:pt>
              </c:strCache>
            </c:strRef>
          </c:cat>
          <c:val>
            <c:numRef>
              <c:f>OracleReport!$O$2:$O$8</c:f>
              <c:numCache>
                <c:formatCode>General</c:formatCode>
                <c:ptCount val="7"/>
                <c:pt idx="0">
                  <c:v>0.81769999999999998</c:v>
                </c:pt>
                <c:pt idx="1">
                  <c:v>1.0902000000000001</c:v>
                </c:pt>
                <c:pt idx="2">
                  <c:v>0.81769999999999998</c:v>
                </c:pt>
                <c:pt idx="3">
                  <c:v>0.81769999999999998</c:v>
                </c:pt>
                <c:pt idx="4">
                  <c:v>0.54510000000000003</c:v>
                </c:pt>
                <c:pt idx="5">
                  <c:v>1.0902000000000001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41-4AF7-AFBD-2E2653B63352}"/>
            </c:ext>
          </c:extLst>
        </c:ser>
        <c:ser>
          <c:idx val="2"/>
          <c:order val="2"/>
          <c:tx>
            <c:strRef>
              <c:f>OracleReport!$R$1</c:f>
              <c:strCache>
                <c:ptCount val="1"/>
                <c:pt idx="0">
                  <c:v>Matching Pair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OracleReport!$F$2:$F$8</c:f>
              <c:strCache>
                <c:ptCount val="7"/>
                <c:pt idx="0">
                  <c:v>Oracle-FOOElements</c:v>
                </c:pt>
                <c:pt idx="1">
                  <c:v>Oracle-FOOSequence</c:v>
                </c:pt>
                <c:pt idx="2">
                  <c:v>Oracle-PAM</c:v>
                </c:pt>
                <c:pt idx="3">
                  <c:v>Oracle-INT</c:v>
                </c:pt>
                <c:pt idx="4">
                  <c:v>Oracle-INTER_ND</c:v>
                </c:pt>
                <c:pt idx="5">
                  <c:v>Oracle-K-mer</c:v>
                </c:pt>
                <c:pt idx="6">
                  <c:v>Oracle-K-mer_NAT</c:v>
                </c:pt>
              </c:strCache>
            </c:strRef>
          </c:cat>
          <c:val>
            <c:numRef>
              <c:f>OracleReport!$R$2:$R$8</c:f>
              <c:numCache>
                <c:formatCode>General</c:formatCode>
                <c:ptCount val="7"/>
                <c:pt idx="0">
                  <c:v>0.6633</c:v>
                </c:pt>
                <c:pt idx="1">
                  <c:v>1.3266</c:v>
                </c:pt>
                <c:pt idx="2">
                  <c:v>1.0612999999999999</c:v>
                </c:pt>
                <c:pt idx="3">
                  <c:v>0.53059999999999996</c:v>
                </c:pt>
                <c:pt idx="4">
                  <c:v>0.53059999999999996</c:v>
                </c:pt>
                <c:pt idx="5">
                  <c:v>1.3266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41-4AF7-AFBD-2E2653B63352}"/>
            </c:ext>
          </c:extLst>
        </c:ser>
        <c:ser>
          <c:idx val="3"/>
          <c:order val="3"/>
          <c:tx>
            <c:strRef>
              <c:f>OracleReport!$U$1</c:f>
              <c:strCache>
                <c:ptCount val="1"/>
                <c:pt idx="0">
                  <c:v>Nodal Splitted Weighted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OracleReport!$F$2:$F$8</c:f>
              <c:strCache>
                <c:ptCount val="7"/>
                <c:pt idx="0">
                  <c:v>Oracle-FOOElements</c:v>
                </c:pt>
                <c:pt idx="1">
                  <c:v>Oracle-FOOSequence</c:v>
                </c:pt>
                <c:pt idx="2">
                  <c:v>Oracle-PAM</c:v>
                </c:pt>
                <c:pt idx="3">
                  <c:v>Oracle-INT</c:v>
                </c:pt>
                <c:pt idx="4">
                  <c:v>Oracle-INTER_ND</c:v>
                </c:pt>
                <c:pt idx="5">
                  <c:v>Oracle-K-mer</c:v>
                </c:pt>
                <c:pt idx="6">
                  <c:v>Oracle-K-mer_NAT</c:v>
                </c:pt>
              </c:strCache>
            </c:strRef>
          </c:cat>
          <c:val>
            <c:numRef>
              <c:f>OracleReport!$U$2:$U$8</c:f>
              <c:numCache>
                <c:formatCode>General</c:formatCode>
                <c:ptCount val="7"/>
                <c:pt idx="0">
                  <c:v>0.99999684509827524</c:v>
                </c:pt>
                <c:pt idx="1">
                  <c:v>0.99121849725191979</c:v>
                </c:pt>
                <c:pt idx="2">
                  <c:v>0.96522461521360869</c:v>
                </c:pt>
                <c:pt idx="3">
                  <c:v>0.97843806256978194</c:v>
                </c:pt>
                <c:pt idx="4">
                  <c:v>0.97015833537837648</c:v>
                </c:pt>
                <c:pt idx="5">
                  <c:v>0.65177592559666087</c:v>
                </c:pt>
                <c:pt idx="6">
                  <c:v>0.99011628317255673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41-4AF7-AFBD-2E2653B63352}"/>
            </c:ext>
          </c:extLst>
        </c:ser>
        <c:ser>
          <c:idx val="4"/>
          <c:order val="4"/>
          <c:tx>
            <c:strRef>
              <c:f>OracleReport!$X$1</c:f>
              <c:strCache>
                <c:ptCount val="1"/>
                <c:pt idx="0">
                  <c:v>Matching Cluster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OracleReport!$F$2:$F$8</c:f>
              <c:strCache>
                <c:ptCount val="7"/>
                <c:pt idx="0">
                  <c:v>Oracle-FOOElements</c:v>
                </c:pt>
                <c:pt idx="1">
                  <c:v>Oracle-FOOSequence</c:v>
                </c:pt>
                <c:pt idx="2">
                  <c:v>Oracle-PAM</c:v>
                </c:pt>
                <c:pt idx="3">
                  <c:v>Oracle-INT</c:v>
                </c:pt>
                <c:pt idx="4">
                  <c:v>Oracle-INTER_ND</c:v>
                </c:pt>
                <c:pt idx="5">
                  <c:v>Oracle-K-mer</c:v>
                </c:pt>
                <c:pt idx="6">
                  <c:v>Oracle-K-mer_NAT</c:v>
                </c:pt>
              </c:strCache>
            </c:strRef>
          </c:cat>
          <c:val>
            <c:numRef>
              <c:f>OracleReport!$X$2:$X$8</c:f>
              <c:numCache>
                <c:formatCode>General</c:formatCode>
                <c:ptCount val="7"/>
                <c:pt idx="0">
                  <c:v>0.65529999999999999</c:v>
                </c:pt>
                <c:pt idx="1">
                  <c:v>1.0922000000000001</c:v>
                </c:pt>
                <c:pt idx="2">
                  <c:v>0.76449999999999996</c:v>
                </c:pt>
                <c:pt idx="3">
                  <c:v>0.43690000000000001</c:v>
                </c:pt>
                <c:pt idx="4">
                  <c:v>0.43690000000000001</c:v>
                </c:pt>
                <c:pt idx="5">
                  <c:v>1.3106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141-4AF7-AFBD-2E2653B63352}"/>
            </c:ext>
          </c:extLst>
        </c:ser>
        <c:ser>
          <c:idx val="5"/>
          <c:order val="5"/>
          <c:tx>
            <c:strRef>
              <c:f>OracleReport!$AA$1</c:f>
              <c:strCache>
                <c:ptCount val="1"/>
                <c:pt idx="0">
                  <c:v>MAST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OracleReport!$F$2:$F$8</c:f>
              <c:strCache>
                <c:ptCount val="7"/>
                <c:pt idx="0">
                  <c:v>Oracle-FOOElements</c:v>
                </c:pt>
                <c:pt idx="1">
                  <c:v>Oracle-FOOSequence</c:v>
                </c:pt>
                <c:pt idx="2">
                  <c:v>Oracle-PAM</c:v>
                </c:pt>
                <c:pt idx="3">
                  <c:v>Oracle-INT</c:v>
                </c:pt>
                <c:pt idx="4">
                  <c:v>Oracle-INTER_ND</c:v>
                </c:pt>
                <c:pt idx="5">
                  <c:v>Oracle-K-mer</c:v>
                </c:pt>
                <c:pt idx="6">
                  <c:v>Oracle-K-mer_NAT</c:v>
                </c:pt>
              </c:strCache>
            </c:strRef>
          </c:cat>
          <c:val>
            <c:numRef>
              <c:f>OracleReport!$AA$2:$AA$8</c:f>
              <c:numCache>
                <c:formatCode>General</c:formatCode>
                <c:ptCount val="7"/>
                <c:pt idx="0">
                  <c:v>0.79549999999999998</c:v>
                </c:pt>
                <c:pt idx="1">
                  <c:v>1.1933</c:v>
                </c:pt>
                <c:pt idx="2">
                  <c:v>1.1933</c:v>
                </c:pt>
                <c:pt idx="3">
                  <c:v>0.39779999999999999</c:v>
                </c:pt>
                <c:pt idx="4">
                  <c:v>0.39779999999999999</c:v>
                </c:pt>
                <c:pt idx="5">
                  <c:v>1.1933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141-4AF7-AFBD-2E2653B63352}"/>
            </c:ext>
          </c:extLst>
        </c:ser>
        <c:ser>
          <c:idx val="6"/>
          <c:order val="6"/>
          <c:tx>
            <c:strRef>
              <c:f>OracleReport!$AD$1</c:f>
              <c:strCache>
                <c:ptCount val="1"/>
                <c:pt idx="0">
                  <c:v>Cophenetic L2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OracleReport!$F$2:$F$8</c:f>
              <c:strCache>
                <c:ptCount val="7"/>
                <c:pt idx="0">
                  <c:v>Oracle-FOOElements</c:v>
                </c:pt>
                <c:pt idx="1">
                  <c:v>Oracle-FOOSequence</c:v>
                </c:pt>
                <c:pt idx="2">
                  <c:v>Oracle-PAM</c:v>
                </c:pt>
                <c:pt idx="3">
                  <c:v>Oracle-INT</c:v>
                </c:pt>
                <c:pt idx="4">
                  <c:v>Oracle-INTER_ND</c:v>
                </c:pt>
                <c:pt idx="5">
                  <c:v>Oracle-K-mer</c:v>
                </c:pt>
                <c:pt idx="6">
                  <c:v>Oracle-K-mer_NAT</c:v>
                </c:pt>
              </c:strCache>
            </c:strRef>
          </c:cat>
          <c:val>
            <c:numRef>
              <c:f>OracleReport!$AD$2:$AD$8</c:f>
              <c:numCache>
                <c:formatCode>General</c:formatCode>
                <c:ptCount val="7"/>
                <c:pt idx="0">
                  <c:v>0.81040000000000001</c:v>
                </c:pt>
                <c:pt idx="1">
                  <c:v>0.97740000000000005</c:v>
                </c:pt>
                <c:pt idx="2">
                  <c:v>0.95679999999999998</c:v>
                </c:pt>
                <c:pt idx="3">
                  <c:v>0.64649999999999996</c:v>
                </c:pt>
                <c:pt idx="4">
                  <c:v>0.5464</c:v>
                </c:pt>
                <c:pt idx="5">
                  <c:v>1.2696000000000001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141-4AF7-AFBD-2E2653B63352}"/>
            </c:ext>
          </c:extLst>
        </c:ser>
        <c:ser>
          <c:idx val="7"/>
          <c:order val="7"/>
          <c:tx>
            <c:strRef>
              <c:f>OracleReport!$AG$1</c:f>
              <c:strCache>
                <c:ptCount val="1"/>
                <c:pt idx="0">
                  <c:v>Quartet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OracleReport!$F$2:$F$8</c:f>
              <c:strCache>
                <c:ptCount val="7"/>
                <c:pt idx="0">
                  <c:v>Oracle-FOOElements</c:v>
                </c:pt>
                <c:pt idx="1">
                  <c:v>Oracle-FOOSequence</c:v>
                </c:pt>
                <c:pt idx="2">
                  <c:v>Oracle-PAM</c:v>
                </c:pt>
                <c:pt idx="3">
                  <c:v>Oracle-INT</c:v>
                </c:pt>
                <c:pt idx="4">
                  <c:v>Oracle-INTER_ND</c:v>
                </c:pt>
                <c:pt idx="5">
                  <c:v>Oracle-K-mer</c:v>
                </c:pt>
                <c:pt idx="6">
                  <c:v>Oracle-K-mer_NAT</c:v>
                </c:pt>
              </c:strCache>
            </c:strRef>
          </c:cat>
          <c:val>
            <c:numRef>
              <c:f>OracleReport!$AG$2:$AG$8</c:f>
              <c:numCache>
                <c:formatCode>General</c:formatCode>
                <c:ptCount val="7"/>
                <c:pt idx="0">
                  <c:v>0.79749999999999999</c:v>
                </c:pt>
                <c:pt idx="1">
                  <c:v>1.1962999999999999</c:v>
                </c:pt>
                <c:pt idx="2">
                  <c:v>0.69779999999999998</c:v>
                </c:pt>
                <c:pt idx="3">
                  <c:v>0.99690000000000001</c:v>
                </c:pt>
                <c:pt idx="4">
                  <c:v>0.69779999999999998</c:v>
                </c:pt>
                <c:pt idx="5">
                  <c:v>0.99690000000000001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141-4AF7-AFBD-2E2653B63352}"/>
            </c:ext>
          </c:extLst>
        </c:ser>
        <c:ser>
          <c:idx val="8"/>
          <c:order val="8"/>
          <c:tx>
            <c:strRef>
              <c:f>OracleReport!$AJ$1</c:f>
              <c:strCache>
                <c:ptCount val="1"/>
                <c:pt idx="0">
                  <c:v>Path Difference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OracleReport!$F$2:$F$8</c:f>
              <c:strCache>
                <c:ptCount val="7"/>
                <c:pt idx="0">
                  <c:v>Oracle-FOOElements</c:v>
                </c:pt>
                <c:pt idx="1">
                  <c:v>Oracle-FOOSequence</c:v>
                </c:pt>
                <c:pt idx="2">
                  <c:v>Oracle-PAM</c:v>
                </c:pt>
                <c:pt idx="3">
                  <c:v>Oracle-INT</c:v>
                </c:pt>
                <c:pt idx="4">
                  <c:v>Oracle-INTER_ND</c:v>
                </c:pt>
                <c:pt idx="5">
                  <c:v>Oracle-K-mer</c:v>
                </c:pt>
                <c:pt idx="6">
                  <c:v>Oracle-K-mer_NAT</c:v>
                </c:pt>
              </c:strCache>
            </c:strRef>
          </c:cat>
          <c:val>
            <c:numRef>
              <c:f>OracleReport!$AJ$2:$AJ$8</c:f>
              <c:numCache>
                <c:formatCode>General</c:formatCode>
                <c:ptCount val="7"/>
                <c:pt idx="0">
                  <c:v>0.9234</c:v>
                </c:pt>
                <c:pt idx="1">
                  <c:v>1.1309</c:v>
                </c:pt>
                <c:pt idx="2">
                  <c:v>0.77710000000000001</c:v>
                </c:pt>
                <c:pt idx="3">
                  <c:v>1.0662</c:v>
                </c:pt>
                <c:pt idx="4">
                  <c:v>0.84289999999999998</c:v>
                </c:pt>
                <c:pt idx="5">
                  <c:v>1.0662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141-4AF7-AFBD-2E2653B63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8182559"/>
        <c:axId val="1498196959"/>
      </c:lineChart>
      <c:catAx>
        <c:axId val="1498182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196959"/>
        <c:crosses val="autoZero"/>
        <c:auto val="1"/>
        <c:lblAlgn val="ctr"/>
        <c:lblOffset val="100"/>
        <c:noMultiLvlLbl val="0"/>
      </c:catAx>
      <c:valAx>
        <c:axId val="1498196959"/>
        <c:scaling>
          <c:orientation val="minMax"/>
          <c:max val="1.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182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1098096</xdr:colOff>
      <xdr:row>25</xdr:row>
      <xdr:rowOff>71435</xdr:rowOff>
    </xdr:from>
    <xdr:to>
      <xdr:col>11</xdr:col>
      <xdr:colOff>203753</xdr:colOff>
      <xdr:row>48</xdr:row>
      <xdr:rowOff>135121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CE8C2CA3-A0E0-15B3-0877-6E60941951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542926</xdr:colOff>
      <xdr:row>11</xdr:row>
      <xdr:rowOff>42861</xdr:rowOff>
    </xdr:from>
    <xdr:to>
      <xdr:col>6</xdr:col>
      <xdr:colOff>833806</xdr:colOff>
      <xdr:row>28</xdr:row>
      <xdr:rowOff>173901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F333BCD-23F3-8E07-C458-97DA6F9FD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ortFullTreeComparison" connectionId="2" xr16:uid="{054EDFEA-6E93-40B6-AC64-C51DDF1189C8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racleTreeComparison" connectionId="1" xr16:uid="{1E9B302B-CDF8-4320-8863-276C04AB741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2"/>
  <sheetViews>
    <sheetView topLeftCell="A16" zoomScale="70" zoomScaleNormal="70" workbookViewId="0">
      <selection activeCell="N33" sqref="N33"/>
    </sheetView>
  </sheetViews>
  <sheetFormatPr defaultColWidth="9.140625" defaultRowHeight="14.45"/>
  <cols>
    <col min="1" max="1" width="22.28515625" bestFit="1" customWidth="1"/>
    <col min="2" max="2" width="12" hidden="1" customWidth="1"/>
    <col min="3" max="3" width="16.140625" customWidth="1"/>
    <col min="4" max="4" width="12" hidden="1" customWidth="1"/>
    <col min="5" max="5" width="18" customWidth="1"/>
    <col min="6" max="6" width="29" customWidth="1"/>
    <col min="7" max="8" width="12" bestFit="1" customWidth="1"/>
    <col min="9" max="9" width="13.7109375" bestFit="1" customWidth="1"/>
    <col min="10" max="10" width="9" bestFit="1" customWidth="1"/>
    <col min="11" max="11" width="17.140625" bestFit="1" customWidth="1"/>
    <col min="12" max="12" width="17" bestFit="1" customWidth="1"/>
    <col min="13" max="13" width="13.42578125" bestFit="1" customWidth="1"/>
    <col min="14" max="14" width="23.7109375" bestFit="1" customWidth="1"/>
    <col min="15" max="15" width="23.5703125" bestFit="1" customWidth="1"/>
    <col min="16" max="16" width="12.5703125" bestFit="1" customWidth="1"/>
    <col min="17" max="17" width="22.85546875" bestFit="1" customWidth="1"/>
    <col min="18" max="18" width="22.7109375" bestFit="1" customWidth="1"/>
    <col min="19" max="19" width="22.28515625" bestFit="1" customWidth="1"/>
    <col min="20" max="20" width="32.5703125" bestFit="1" customWidth="1"/>
    <col min="21" max="21" width="23.42578125" customWidth="1"/>
    <col min="22" max="22" width="15.42578125" bestFit="1" customWidth="1"/>
    <col min="23" max="23" width="25.7109375" bestFit="1" customWidth="1"/>
    <col min="24" max="24" width="25.5703125" bestFit="1" customWidth="1"/>
    <col min="25" max="25" width="6" bestFit="1" customWidth="1"/>
    <col min="26" max="26" width="16.140625" bestFit="1" customWidth="1"/>
    <col min="27" max="27" width="15.85546875" bestFit="1" customWidth="1"/>
    <col min="28" max="28" width="18.85546875" bestFit="1" customWidth="1"/>
    <col min="29" max="29" width="29.140625" bestFit="1" customWidth="1"/>
    <col min="30" max="30" width="29" bestFit="1" customWidth="1"/>
    <col min="31" max="31" width="11" bestFit="1" customWidth="1"/>
    <col min="32" max="32" width="18" bestFit="1" customWidth="1"/>
    <col min="33" max="33" width="17.85546875" bestFit="1" customWidth="1"/>
    <col min="34" max="34" width="13.28515625" bestFit="1" customWidth="1"/>
    <col min="35" max="35" width="23.5703125" bestFit="1" customWidth="1"/>
    <col min="36" max="36" width="23.42578125" bestFit="1" customWidth="1"/>
  </cols>
  <sheetData>
    <row r="1" spans="1:36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</row>
    <row r="2" spans="1:36">
      <c r="A2">
        <v>1</v>
      </c>
      <c r="B2">
        <v>1</v>
      </c>
      <c r="C2" t="str">
        <f>VLOOKUP(B2,Tags!$A$1:$B$7,2)</f>
        <v>FOOElements</v>
      </c>
      <c r="D2">
        <v>2</v>
      </c>
      <c r="E2" t="str">
        <f>VLOOKUP(D2,Tags!$A$1:$B$7,2)</f>
        <v>FOOSequence</v>
      </c>
      <c r="F2" t="str">
        <f>CONCATENATE(C2,"-",E2)</f>
        <v>FOOElements-FOOSequence</v>
      </c>
      <c r="G2">
        <v>578</v>
      </c>
      <c r="H2">
        <v>578</v>
      </c>
      <c r="I2">
        <v>578</v>
      </c>
      <c r="J2">
        <v>10576111</v>
      </c>
      <c r="K2">
        <v>0.49540000000000001</v>
      </c>
      <c r="L2">
        <v>0.4955</v>
      </c>
      <c r="M2">
        <v>565</v>
      </c>
      <c r="N2">
        <v>0.98129999999999995</v>
      </c>
      <c r="O2">
        <v>0.98109999999999997</v>
      </c>
      <c r="P2">
        <v>137114</v>
      </c>
      <c r="Q2">
        <v>0.96</v>
      </c>
      <c r="R2">
        <v>0.96660000000000001</v>
      </c>
      <c r="S2">
        <v>2461.1523999999999</v>
      </c>
      <c r="T2" t="s">
        <v>34</v>
      </c>
      <c r="U2">
        <f>S2/Summary!$E$6</f>
        <v>0.37778311826246663</v>
      </c>
      <c r="V2">
        <v>35603</v>
      </c>
      <c r="W2">
        <v>3.8106</v>
      </c>
      <c r="X2">
        <v>1.4812000000000001</v>
      </c>
      <c r="Y2">
        <v>524</v>
      </c>
      <c r="Z2">
        <v>0.96799999999999997</v>
      </c>
      <c r="AA2">
        <v>0.96220000000000006</v>
      </c>
      <c r="AB2">
        <v>21576.147700000001</v>
      </c>
      <c r="AC2">
        <v>9.2105999999999995</v>
      </c>
      <c r="AD2">
        <v>2.2465999999999999</v>
      </c>
      <c r="AE2">
        <v>2202008168</v>
      </c>
      <c r="AF2">
        <v>0.7177</v>
      </c>
      <c r="AG2">
        <v>0.7177</v>
      </c>
      <c r="AH2">
        <v>12625.808499999999</v>
      </c>
      <c r="AI2">
        <v>4.4493999999999998</v>
      </c>
      <c r="AJ2">
        <v>1.0427</v>
      </c>
    </row>
    <row r="3" spans="1:36">
      <c r="A3">
        <v>2</v>
      </c>
      <c r="B3">
        <v>1</v>
      </c>
      <c r="C3" t="str">
        <f>VLOOKUP(B3,Tags!$A$1:$B$7,2)</f>
        <v>FOOElements</v>
      </c>
      <c r="D3">
        <v>3</v>
      </c>
      <c r="E3" t="str">
        <f>VLOOKUP(D3,Tags!$A$1:$B$7,2)</f>
        <v>PAM</v>
      </c>
      <c r="F3" t="str">
        <f t="shared" ref="F3:F22" si="0">CONCATENATE(C3,"-",E3)</f>
        <v>FOOElements-PAM</v>
      </c>
      <c r="G3">
        <v>578</v>
      </c>
      <c r="H3">
        <v>578</v>
      </c>
      <c r="I3">
        <v>578</v>
      </c>
      <c r="J3">
        <v>10621521</v>
      </c>
      <c r="K3">
        <v>0.4975</v>
      </c>
      <c r="L3">
        <v>0.49759999999999999</v>
      </c>
      <c r="M3">
        <v>566</v>
      </c>
      <c r="N3">
        <v>0.98299999999999998</v>
      </c>
      <c r="O3">
        <v>0.98280000000000001</v>
      </c>
      <c r="P3">
        <v>119073</v>
      </c>
      <c r="Q3">
        <v>0.83360000000000001</v>
      </c>
      <c r="R3">
        <v>0.83940000000000003</v>
      </c>
      <c r="S3">
        <v>1946.0626999999999</v>
      </c>
      <c r="T3" t="s">
        <v>34</v>
      </c>
      <c r="U3">
        <f>S3/Summary!$E$6</f>
        <v>0.29871763940350671</v>
      </c>
      <c r="V3">
        <v>45939</v>
      </c>
      <c r="W3">
        <v>4.9169</v>
      </c>
      <c r="X3">
        <v>1.9112</v>
      </c>
      <c r="Y3">
        <v>521</v>
      </c>
      <c r="Z3">
        <v>0.96250000000000002</v>
      </c>
      <c r="AA3">
        <v>0.95669999999999999</v>
      </c>
      <c r="AB3">
        <v>28713.882099999999</v>
      </c>
      <c r="AC3">
        <v>12.2576</v>
      </c>
      <c r="AD3">
        <v>2.9897999999999998</v>
      </c>
      <c r="AE3">
        <v>2192774843</v>
      </c>
      <c r="AF3">
        <v>0.7147</v>
      </c>
      <c r="AG3">
        <v>0.7147</v>
      </c>
      <c r="AH3">
        <v>30674.370800000001</v>
      </c>
      <c r="AI3">
        <v>10.809699999999999</v>
      </c>
      <c r="AJ3">
        <v>2.5333000000000001</v>
      </c>
    </row>
    <row r="4" spans="1:36">
      <c r="A4">
        <v>3</v>
      </c>
      <c r="B4">
        <v>1</v>
      </c>
      <c r="C4" t="str">
        <f>VLOOKUP(B4,Tags!$A$1:$B$7,2)</f>
        <v>FOOElements</v>
      </c>
      <c r="D4">
        <v>4</v>
      </c>
      <c r="E4" t="str">
        <f>VLOOKUP(D4,Tags!$A$1:$B$7,2)</f>
        <v>INT</v>
      </c>
      <c r="F4" t="str">
        <f t="shared" si="0"/>
        <v>FOOElements-INT</v>
      </c>
      <c r="G4">
        <v>578</v>
      </c>
      <c r="H4">
        <v>578</v>
      </c>
      <c r="I4">
        <v>578</v>
      </c>
      <c r="J4">
        <v>11389701</v>
      </c>
      <c r="K4">
        <v>0.53349999999999997</v>
      </c>
      <c r="L4">
        <v>0.53359999999999996</v>
      </c>
      <c r="M4">
        <v>567</v>
      </c>
      <c r="N4">
        <v>0.98480000000000001</v>
      </c>
      <c r="O4">
        <v>0.98460000000000003</v>
      </c>
      <c r="P4">
        <v>140323</v>
      </c>
      <c r="Q4">
        <v>0.98240000000000005</v>
      </c>
      <c r="R4">
        <v>0.98919999999999997</v>
      </c>
      <c r="S4">
        <v>2627.0610999999999</v>
      </c>
      <c r="T4" t="s">
        <v>34</v>
      </c>
      <c r="U4">
        <f>S4/Summary!$E$6</f>
        <v>0.40324984922673857</v>
      </c>
      <c r="V4">
        <v>46713</v>
      </c>
      <c r="W4">
        <v>4.9996999999999998</v>
      </c>
      <c r="X4">
        <v>1.9434</v>
      </c>
      <c r="Y4">
        <v>525</v>
      </c>
      <c r="Z4">
        <v>0.96989999999999998</v>
      </c>
      <c r="AA4">
        <v>0.96399999999999997</v>
      </c>
      <c r="AB4">
        <v>27906.577399999998</v>
      </c>
      <c r="AC4">
        <v>11.9129</v>
      </c>
      <c r="AD4">
        <v>2.9056999999999999</v>
      </c>
      <c r="AE4">
        <v>2283887702</v>
      </c>
      <c r="AF4">
        <v>0.74439999999999995</v>
      </c>
      <c r="AG4">
        <v>0.74439999999999995</v>
      </c>
      <c r="AH4">
        <v>16632.469700000001</v>
      </c>
      <c r="AI4">
        <v>5.8613</v>
      </c>
      <c r="AJ4">
        <v>1.3735999999999999</v>
      </c>
    </row>
    <row r="5" spans="1:36">
      <c r="A5">
        <v>4</v>
      </c>
      <c r="B5">
        <v>1</v>
      </c>
      <c r="C5" t="str">
        <f>VLOOKUP(B5,Tags!$A$1:$B$7,2)</f>
        <v>FOOElements</v>
      </c>
      <c r="D5">
        <v>5</v>
      </c>
      <c r="E5" t="str">
        <f>VLOOKUP(D5,Tags!$A$1:$B$7,2)</f>
        <v>INTER_ND</v>
      </c>
      <c r="F5" t="str">
        <f t="shared" si="0"/>
        <v>FOOElements-INTER_ND</v>
      </c>
      <c r="G5">
        <v>578</v>
      </c>
      <c r="H5">
        <v>578</v>
      </c>
      <c r="I5">
        <v>578</v>
      </c>
      <c r="J5">
        <v>11708915</v>
      </c>
      <c r="K5">
        <v>0.5484</v>
      </c>
      <c r="L5">
        <v>0.54859999999999998</v>
      </c>
      <c r="M5">
        <v>567</v>
      </c>
      <c r="N5">
        <v>0.98480000000000001</v>
      </c>
      <c r="O5">
        <v>0.98460000000000003</v>
      </c>
      <c r="P5">
        <v>144816</v>
      </c>
      <c r="Q5">
        <v>1.0139</v>
      </c>
      <c r="R5">
        <v>1.0208999999999999</v>
      </c>
      <c r="S5">
        <v>2764.79</v>
      </c>
      <c r="T5" t="s">
        <v>34</v>
      </c>
      <c r="U5">
        <f>S5/Summary!$E$6</f>
        <v>0.42439102411572938</v>
      </c>
      <c r="V5">
        <v>49567</v>
      </c>
      <c r="W5">
        <v>5.3052000000000001</v>
      </c>
      <c r="X5">
        <v>2.0621</v>
      </c>
      <c r="Y5">
        <v>529</v>
      </c>
      <c r="Z5">
        <v>0.97729999999999995</v>
      </c>
      <c r="AA5">
        <v>0.97140000000000004</v>
      </c>
      <c r="AB5">
        <v>29768.8907</v>
      </c>
      <c r="AC5">
        <v>12.7079</v>
      </c>
      <c r="AD5">
        <v>3.0996999999999999</v>
      </c>
      <c r="AE5">
        <v>2301085203</v>
      </c>
      <c r="AF5">
        <v>0.75</v>
      </c>
      <c r="AG5">
        <v>0.75</v>
      </c>
      <c r="AH5">
        <v>17583.522499999999</v>
      </c>
      <c r="AI5">
        <v>6.1965000000000003</v>
      </c>
      <c r="AJ5">
        <v>1.4521999999999999</v>
      </c>
    </row>
    <row r="6" spans="1:36">
      <c r="A6">
        <v>5</v>
      </c>
      <c r="B6">
        <v>1</v>
      </c>
      <c r="C6" t="str">
        <f>VLOOKUP(B6,Tags!$A$1:$B$7,2)</f>
        <v>FOOElements</v>
      </c>
      <c r="D6">
        <v>6</v>
      </c>
      <c r="E6" t="str">
        <f>VLOOKUP(D6,Tags!$A$1:$B$7,2)</f>
        <v>K-mer</v>
      </c>
      <c r="F6" t="str">
        <f t="shared" si="0"/>
        <v>FOOElements-K-mer</v>
      </c>
      <c r="G6">
        <v>578</v>
      </c>
      <c r="H6">
        <v>578</v>
      </c>
      <c r="I6">
        <v>578</v>
      </c>
      <c r="J6">
        <v>20701994</v>
      </c>
      <c r="K6">
        <v>0.96960000000000002</v>
      </c>
      <c r="L6">
        <v>0.96989999999999998</v>
      </c>
      <c r="M6">
        <v>566</v>
      </c>
      <c r="N6">
        <v>0.98299999999999998</v>
      </c>
      <c r="O6">
        <v>0.98280000000000001</v>
      </c>
      <c r="P6">
        <v>141562</v>
      </c>
      <c r="Q6">
        <v>0.99109999999999998</v>
      </c>
      <c r="R6">
        <v>0.99790000000000001</v>
      </c>
      <c r="S6">
        <v>5104.7957999999999</v>
      </c>
      <c r="T6" t="s">
        <v>34</v>
      </c>
      <c r="U6">
        <f>S6/Summary!$E$6</f>
        <v>0.78357832510377778</v>
      </c>
      <c r="V6">
        <v>52932</v>
      </c>
      <c r="W6">
        <v>5.6653000000000002</v>
      </c>
      <c r="X6">
        <v>2.2021000000000002</v>
      </c>
      <c r="Y6">
        <v>547</v>
      </c>
      <c r="Z6">
        <v>1.0105</v>
      </c>
      <c r="AA6">
        <v>1.0044</v>
      </c>
      <c r="AB6">
        <v>32492.301500000001</v>
      </c>
      <c r="AC6">
        <v>13.8705</v>
      </c>
      <c r="AD6">
        <v>3.3832</v>
      </c>
      <c r="AE6">
        <v>2609123150</v>
      </c>
      <c r="AF6">
        <v>0.85040000000000004</v>
      </c>
      <c r="AG6">
        <v>0.85040000000000004</v>
      </c>
      <c r="AH6">
        <v>17664.611700000001</v>
      </c>
      <c r="AI6">
        <v>6.2251000000000003</v>
      </c>
      <c r="AJ6">
        <v>1.4589000000000001</v>
      </c>
    </row>
    <row r="7" spans="1:36">
      <c r="A7">
        <v>6</v>
      </c>
      <c r="B7">
        <v>1</v>
      </c>
      <c r="C7" t="str">
        <f>VLOOKUP(B7,Tags!$A$1:$B$7,2)</f>
        <v>FOOElements</v>
      </c>
      <c r="D7">
        <v>7</v>
      </c>
      <c r="E7" t="str">
        <f>VLOOKUP(D7,Tags!$A$1:$B$7,2)</f>
        <v>K-mer_NAT</v>
      </c>
      <c r="F7" t="str">
        <f t="shared" si="0"/>
        <v>FOOElements-K-mer_NAT</v>
      </c>
      <c r="G7">
        <v>578</v>
      </c>
      <c r="H7">
        <v>578</v>
      </c>
      <c r="I7">
        <v>578</v>
      </c>
      <c r="J7">
        <v>11265093</v>
      </c>
      <c r="K7">
        <v>0.52759999999999996</v>
      </c>
      <c r="L7">
        <v>0.52780000000000005</v>
      </c>
      <c r="M7">
        <v>568</v>
      </c>
      <c r="N7">
        <v>0.98650000000000004</v>
      </c>
      <c r="O7">
        <v>0.98629999999999995</v>
      </c>
      <c r="P7">
        <v>138216</v>
      </c>
      <c r="Q7">
        <v>0.9677</v>
      </c>
      <c r="R7">
        <v>0.97430000000000005</v>
      </c>
      <c r="S7">
        <v>2723.8294999999998</v>
      </c>
      <c r="T7" t="s">
        <v>34</v>
      </c>
      <c r="U7">
        <f>S7/Summary!$E$6</f>
        <v>0.41810365019463863</v>
      </c>
      <c r="V7">
        <v>39617</v>
      </c>
      <c r="W7">
        <v>4.2401999999999997</v>
      </c>
      <c r="X7">
        <v>1.6482000000000001</v>
      </c>
      <c r="Y7">
        <v>523</v>
      </c>
      <c r="Z7">
        <v>0.96619999999999995</v>
      </c>
      <c r="AA7">
        <v>0.96030000000000004</v>
      </c>
      <c r="AB7">
        <v>23570.9846</v>
      </c>
      <c r="AC7">
        <v>10.062099999999999</v>
      </c>
      <c r="AD7">
        <v>2.4542999999999999</v>
      </c>
      <c r="AE7">
        <v>2256541576</v>
      </c>
      <c r="AF7">
        <v>0.73540000000000005</v>
      </c>
      <c r="AG7">
        <v>0.73550000000000004</v>
      </c>
      <c r="AH7">
        <v>13881.035</v>
      </c>
      <c r="AI7">
        <v>4.8917000000000002</v>
      </c>
      <c r="AJ7">
        <v>1.1464000000000001</v>
      </c>
    </row>
    <row r="8" spans="1:36">
      <c r="A8">
        <v>7</v>
      </c>
      <c r="B8">
        <v>2</v>
      </c>
      <c r="C8" t="str">
        <f>VLOOKUP(B8,Tags!$A$1:$B$7,2)</f>
        <v>FOOSequence</v>
      </c>
      <c r="D8">
        <v>3</v>
      </c>
      <c r="E8" t="str">
        <f>VLOOKUP(D8,Tags!$A$1:$B$7,2)</f>
        <v>PAM</v>
      </c>
      <c r="F8" t="str">
        <f t="shared" si="0"/>
        <v>FOOSequence-PAM</v>
      </c>
      <c r="G8">
        <v>578</v>
      </c>
      <c r="H8">
        <v>578</v>
      </c>
      <c r="I8">
        <v>578</v>
      </c>
      <c r="J8">
        <v>3454200</v>
      </c>
      <c r="K8">
        <v>0.1618</v>
      </c>
      <c r="L8">
        <v>0.1618</v>
      </c>
      <c r="M8">
        <v>549</v>
      </c>
      <c r="N8">
        <v>0.95350000000000001</v>
      </c>
      <c r="O8">
        <v>0.95330000000000004</v>
      </c>
      <c r="P8">
        <v>122148</v>
      </c>
      <c r="Q8">
        <v>0.85519999999999996</v>
      </c>
      <c r="R8">
        <v>0.86109999999999998</v>
      </c>
      <c r="S8">
        <v>2378.1649000000002</v>
      </c>
      <c r="T8" t="s">
        <v>34</v>
      </c>
      <c r="U8">
        <f>S8/Summary!$E$6</f>
        <v>0.36504466430617921</v>
      </c>
      <c r="V8">
        <v>71226</v>
      </c>
      <c r="W8">
        <v>7.6233000000000004</v>
      </c>
      <c r="X8">
        <v>2.9632000000000001</v>
      </c>
      <c r="Y8">
        <v>485</v>
      </c>
      <c r="Z8">
        <v>0.89600000000000002</v>
      </c>
      <c r="AA8">
        <v>0.89059999999999995</v>
      </c>
      <c r="AB8">
        <v>44277.159599999999</v>
      </c>
      <c r="AC8">
        <v>18.901299999999999</v>
      </c>
      <c r="AD8">
        <v>4.6102999999999996</v>
      </c>
      <c r="AE8">
        <v>684906166</v>
      </c>
      <c r="AF8">
        <v>0.22320000000000001</v>
      </c>
      <c r="AG8">
        <v>0.22320000000000001</v>
      </c>
      <c r="AH8">
        <v>32385.618399999999</v>
      </c>
      <c r="AI8">
        <v>11.412800000000001</v>
      </c>
      <c r="AJ8">
        <v>2.6747000000000001</v>
      </c>
    </row>
    <row r="9" spans="1:36">
      <c r="A9">
        <v>8</v>
      </c>
      <c r="B9">
        <v>2</v>
      </c>
      <c r="C9" t="str">
        <f>VLOOKUP(B9,Tags!$A$1:$B$7,2)</f>
        <v>FOOSequence</v>
      </c>
      <c r="D9">
        <v>4</v>
      </c>
      <c r="E9" t="str">
        <f>VLOOKUP(D9,Tags!$A$1:$B$7,2)</f>
        <v>INT</v>
      </c>
      <c r="F9" t="str">
        <f t="shared" si="0"/>
        <v>FOOSequence-INT</v>
      </c>
      <c r="G9">
        <v>578</v>
      </c>
      <c r="H9">
        <v>578</v>
      </c>
      <c r="I9">
        <v>578</v>
      </c>
      <c r="J9">
        <v>3447306</v>
      </c>
      <c r="K9">
        <v>0.1615</v>
      </c>
      <c r="L9">
        <v>0.1615</v>
      </c>
      <c r="M9">
        <v>543</v>
      </c>
      <c r="N9">
        <v>0.94310000000000005</v>
      </c>
      <c r="O9">
        <v>0.94289999999999996</v>
      </c>
      <c r="P9">
        <v>71956</v>
      </c>
      <c r="Q9">
        <v>0.50380000000000003</v>
      </c>
      <c r="R9">
        <v>0.50719999999999998</v>
      </c>
      <c r="S9">
        <v>255.6541</v>
      </c>
      <c r="T9" t="s">
        <v>34</v>
      </c>
      <c r="U9">
        <f>S9/Summary!$E$6</f>
        <v>3.9242512204682847E-2</v>
      </c>
      <c r="V9">
        <v>16034</v>
      </c>
      <c r="W9">
        <v>1.7161</v>
      </c>
      <c r="X9">
        <v>0.66710000000000003</v>
      </c>
      <c r="Y9">
        <v>451</v>
      </c>
      <c r="Z9">
        <v>0.83320000000000005</v>
      </c>
      <c r="AA9">
        <v>0.82809999999999995</v>
      </c>
      <c r="AB9">
        <v>7463.2514000000001</v>
      </c>
      <c r="AC9">
        <v>3.1859999999999999</v>
      </c>
      <c r="AD9">
        <v>0.77710000000000001</v>
      </c>
      <c r="AE9">
        <v>776548332</v>
      </c>
      <c r="AF9">
        <v>0.25309999999999999</v>
      </c>
      <c r="AG9">
        <v>0.25309999999999999</v>
      </c>
      <c r="AH9">
        <v>9756.2227000000003</v>
      </c>
      <c r="AI9">
        <v>3.4380999999999999</v>
      </c>
      <c r="AJ9">
        <v>0.80569999999999997</v>
      </c>
    </row>
    <row r="10" spans="1:36">
      <c r="A10">
        <v>9</v>
      </c>
      <c r="B10">
        <v>2</v>
      </c>
      <c r="C10" t="str">
        <f>VLOOKUP(B10,Tags!$A$1:$B$7,2)</f>
        <v>FOOSequence</v>
      </c>
      <c r="D10">
        <v>5</v>
      </c>
      <c r="E10" t="str">
        <f>VLOOKUP(D10,Tags!$A$1:$B$7,2)</f>
        <v>INTER_ND</v>
      </c>
      <c r="F10" t="str">
        <f t="shared" si="0"/>
        <v>FOOSequence-INTER_ND</v>
      </c>
      <c r="G10">
        <v>578</v>
      </c>
      <c r="H10">
        <v>578</v>
      </c>
      <c r="I10">
        <v>578</v>
      </c>
      <c r="J10">
        <v>3988926</v>
      </c>
      <c r="K10">
        <v>0.18679999999999999</v>
      </c>
      <c r="L10">
        <v>0.18690000000000001</v>
      </c>
      <c r="M10">
        <v>543</v>
      </c>
      <c r="N10">
        <v>0.94310000000000005</v>
      </c>
      <c r="O10">
        <v>0.94289999999999996</v>
      </c>
      <c r="P10">
        <v>80557</v>
      </c>
      <c r="Q10">
        <v>0.56399999999999995</v>
      </c>
      <c r="R10">
        <v>0.56789999999999996</v>
      </c>
      <c r="S10">
        <v>395.25599999999997</v>
      </c>
      <c r="T10" t="s">
        <v>34</v>
      </c>
      <c r="U10">
        <f>S10/Summary!$E$6</f>
        <v>6.0671189720697308E-2</v>
      </c>
      <c r="V10">
        <v>19002</v>
      </c>
      <c r="W10">
        <v>2.0337999999999998</v>
      </c>
      <c r="X10">
        <v>0.79049999999999998</v>
      </c>
      <c r="Y10">
        <v>456</v>
      </c>
      <c r="Z10">
        <v>0.84240000000000004</v>
      </c>
      <c r="AA10">
        <v>0.83730000000000004</v>
      </c>
      <c r="AB10">
        <v>9323.0208000000002</v>
      </c>
      <c r="AC10">
        <v>3.9799000000000002</v>
      </c>
      <c r="AD10">
        <v>0.97070000000000001</v>
      </c>
      <c r="AE10">
        <v>788529035</v>
      </c>
      <c r="AF10">
        <v>0.25700000000000001</v>
      </c>
      <c r="AG10">
        <v>0.25700000000000001</v>
      </c>
      <c r="AH10">
        <v>10785.95</v>
      </c>
      <c r="AI10">
        <v>3.8010000000000002</v>
      </c>
      <c r="AJ10">
        <v>0.89080000000000004</v>
      </c>
    </row>
    <row r="11" spans="1:36">
      <c r="A11">
        <v>10</v>
      </c>
      <c r="B11">
        <v>2</v>
      </c>
      <c r="C11" t="str">
        <f>VLOOKUP(B11,Tags!$A$1:$B$7,2)</f>
        <v>FOOSequence</v>
      </c>
      <c r="D11">
        <v>6</v>
      </c>
      <c r="E11" t="str">
        <f>VLOOKUP(D11,Tags!$A$1:$B$7,2)</f>
        <v>K-mer</v>
      </c>
      <c r="F11" t="str">
        <f t="shared" si="0"/>
        <v>FOOSequence-K-mer</v>
      </c>
      <c r="G11">
        <v>578</v>
      </c>
      <c r="H11">
        <v>578</v>
      </c>
      <c r="I11">
        <v>578</v>
      </c>
      <c r="J11">
        <v>16820442</v>
      </c>
      <c r="K11">
        <v>0.78779999999999994</v>
      </c>
      <c r="L11">
        <v>0.78800000000000003</v>
      </c>
      <c r="M11">
        <v>554</v>
      </c>
      <c r="N11">
        <v>0.96220000000000006</v>
      </c>
      <c r="O11">
        <v>0.96199999999999997</v>
      </c>
      <c r="P11">
        <v>127200</v>
      </c>
      <c r="Q11">
        <v>0.89049999999999996</v>
      </c>
      <c r="R11">
        <v>0.89670000000000005</v>
      </c>
      <c r="S11">
        <v>6238.6665999999996</v>
      </c>
      <c r="T11" t="s">
        <v>34</v>
      </c>
      <c r="U11">
        <f>S11/Summary!$E$6</f>
        <v>0.95762575367047587</v>
      </c>
      <c r="V11">
        <v>22593</v>
      </c>
      <c r="W11">
        <v>2.4180999999999999</v>
      </c>
      <c r="X11">
        <v>0.93989999999999996</v>
      </c>
      <c r="Y11">
        <v>522</v>
      </c>
      <c r="Z11">
        <v>0.96430000000000005</v>
      </c>
      <c r="AA11">
        <v>0.95850000000000002</v>
      </c>
      <c r="AB11">
        <v>12132.270699999999</v>
      </c>
      <c r="AC11">
        <v>5.1791</v>
      </c>
      <c r="AD11">
        <v>1.2633000000000001</v>
      </c>
      <c r="AE11">
        <v>1668851944</v>
      </c>
      <c r="AF11">
        <v>0.54390000000000005</v>
      </c>
      <c r="AG11">
        <v>0.54390000000000005</v>
      </c>
      <c r="AH11">
        <v>10756.383400000001</v>
      </c>
      <c r="AI11">
        <v>3.7906</v>
      </c>
      <c r="AJ11">
        <v>0.88829999999999998</v>
      </c>
    </row>
    <row r="12" spans="1:36">
      <c r="A12">
        <v>11</v>
      </c>
      <c r="B12">
        <v>2</v>
      </c>
      <c r="C12" t="str">
        <f>VLOOKUP(B12,Tags!$A$1:$B$7,2)</f>
        <v>FOOSequence</v>
      </c>
      <c r="D12">
        <v>7</v>
      </c>
      <c r="E12" t="str">
        <f>VLOOKUP(D12,Tags!$A$1:$B$7,2)</f>
        <v>K-mer_NAT</v>
      </c>
      <c r="F12" t="str">
        <f t="shared" si="0"/>
        <v>FOOSequence-K-mer_NAT</v>
      </c>
      <c r="G12">
        <v>578</v>
      </c>
      <c r="H12">
        <v>578</v>
      </c>
      <c r="I12">
        <v>578</v>
      </c>
      <c r="J12">
        <v>3353911</v>
      </c>
      <c r="K12">
        <v>0.15709999999999999</v>
      </c>
      <c r="L12">
        <v>0.15709999999999999</v>
      </c>
      <c r="M12">
        <v>563</v>
      </c>
      <c r="N12">
        <v>0.9778</v>
      </c>
      <c r="O12">
        <v>0.97760000000000002</v>
      </c>
      <c r="P12">
        <v>77140</v>
      </c>
      <c r="Q12">
        <v>0.54010000000000002</v>
      </c>
      <c r="R12">
        <v>0.54379999999999995</v>
      </c>
      <c r="S12">
        <v>358.35669999999999</v>
      </c>
      <c r="T12" t="s">
        <v>34</v>
      </c>
      <c r="U12">
        <f>S12/Summary!$E$6</f>
        <v>5.5007203770171764E-2</v>
      </c>
      <c r="V12">
        <v>9960</v>
      </c>
      <c r="W12">
        <v>1.0660000000000001</v>
      </c>
      <c r="X12">
        <v>0.41439999999999999</v>
      </c>
      <c r="Y12">
        <v>472</v>
      </c>
      <c r="Z12">
        <v>0.872</v>
      </c>
      <c r="AA12">
        <v>0.86670000000000003</v>
      </c>
      <c r="AB12">
        <v>3242.2586000000001</v>
      </c>
      <c r="AC12">
        <v>1.3841000000000001</v>
      </c>
      <c r="AD12">
        <v>0.33760000000000001</v>
      </c>
      <c r="AE12">
        <v>668471940</v>
      </c>
      <c r="AF12">
        <v>0.21790000000000001</v>
      </c>
      <c r="AG12">
        <v>0.21790000000000001</v>
      </c>
      <c r="AH12">
        <v>6665.6916000000001</v>
      </c>
      <c r="AI12">
        <v>2.3490000000000002</v>
      </c>
      <c r="AJ12">
        <v>0.55049999999999999</v>
      </c>
    </row>
    <row r="13" spans="1:36">
      <c r="A13">
        <v>12</v>
      </c>
      <c r="B13">
        <v>3</v>
      </c>
      <c r="C13" t="str">
        <f>VLOOKUP(B13,Tags!$A$1:$B$7,2)</f>
        <v>PAM</v>
      </c>
      <c r="D13">
        <v>4</v>
      </c>
      <c r="E13" t="str">
        <f>VLOOKUP(D13,Tags!$A$1:$B$7,2)</f>
        <v>INT</v>
      </c>
      <c r="F13" t="str">
        <f t="shared" si="0"/>
        <v>PAM-INT</v>
      </c>
      <c r="G13">
        <v>578</v>
      </c>
      <c r="H13">
        <v>578</v>
      </c>
      <c r="I13">
        <v>578</v>
      </c>
      <c r="J13">
        <v>3538990</v>
      </c>
      <c r="K13">
        <v>0.1658</v>
      </c>
      <c r="L13">
        <v>0.1658</v>
      </c>
      <c r="M13">
        <v>558</v>
      </c>
      <c r="N13">
        <v>0.96919999999999995</v>
      </c>
      <c r="O13">
        <v>0.96899999999999997</v>
      </c>
      <c r="P13">
        <v>132248</v>
      </c>
      <c r="Q13">
        <v>0.92589999999999995</v>
      </c>
      <c r="R13">
        <v>0.93230000000000002</v>
      </c>
      <c r="S13">
        <v>2539.6981999999998</v>
      </c>
      <c r="T13" t="s">
        <v>34</v>
      </c>
      <c r="U13">
        <f>S13/Summary!$E$6</f>
        <v>0.38983977808183418</v>
      </c>
      <c r="V13">
        <v>84738</v>
      </c>
      <c r="W13">
        <v>9.0694999999999997</v>
      </c>
      <c r="X13">
        <v>3.5253000000000001</v>
      </c>
      <c r="Y13">
        <v>500</v>
      </c>
      <c r="Z13">
        <v>0.92369999999999997</v>
      </c>
      <c r="AA13">
        <v>0.91810000000000003</v>
      </c>
      <c r="AB13">
        <v>51444.120900000002</v>
      </c>
      <c r="AC13">
        <v>21.960799999999999</v>
      </c>
      <c r="AD13">
        <v>5.3566000000000003</v>
      </c>
      <c r="AE13">
        <v>871854582</v>
      </c>
      <c r="AF13">
        <v>0.28420000000000001</v>
      </c>
      <c r="AG13">
        <v>0.28420000000000001</v>
      </c>
      <c r="AH13">
        <v>40375.820899999999</v>
      </c>
      <c r="AI13">
        <v>14.2286</v>
      </c>
      <c r="AJ13">
        <v>3.3346</v>
      </c>
    </row>
    <row r="14" spans="1:36">
      <c r="A14">
        <v>13</v>
      </c>
      <c r="B14">
        <v>3</v>
      </c>
      <c r="C14" t="str">
        <f>VLOOKUP(B14,Tags!$A$1:$B$7,2)</f>
        <v>PAM</v>
      </c>
      <c r="D14">
        <v>5</v>
      </c>
      <c r="E14" t="str">
        <f>VLOOKUP(D14,Tags!$A$1:$B$7,2)</f>
        <v>INTER_ND</v>
      </c>
      <c r="F14" t="str">
        <f t="shared" si="0"/>
        <v>PAM-INTER_ND</v>
      </c>
      <c r="G14">
        <v>578</v>
      </c>
      <c r="H14">
        <v>578</v>
      </c>
      <c r="I14">
        <v>578</v>
      </c>
      <c r="J14">
        <v>3738162</v>
      </c>
      <c r="K14">
        <v>0.17510000000000001</v>
      </c>
      <c r="L14">
        <v>0.17510000000000001</v>
      </c>
      <c r="M14">
        <v>549</v>
      </c>
      <c r="N14">
        <v>0.95350000000000001</v>
      </c>
      <c r="O14">
        <v>0.95330000000000004</v>
      </c>
      <c r="P14">
        <v>139746</v>
      </c>
      <c r="Q14">
        <v>0.97840000000000005</v>
      </c>
      <c r="R14">
        <v>0.98509999999999998</v>
      </c>
      <c r="S14">
        <v>2713.8809999999999</v>
      </c>
      <c r="T14" t="s">
        <v>34</v>
      </c>
      <c r="U14">
        <f>S14/Summary!$E$6</f>
        <v>0.41657657070454523</v>
      </c>
      <c r="V14">
        <v>88044</v>
      </c>
      <c r="W14">
        <v>9.4234000000000009</v>
      </c>
      <c r="X14">
        <v>3.6627999999999998</v>
      </c>
      <c r="Y14">
        <v>517</v>
      </c>
      <c r="Z14">
        <v>0.95509999999999995</v>
      </c>
      <c r="AA14">
        <v>0.94930000000000003</v>
      </c>
      <c r="AB14">
        <v>53367.770900000003</v>
      </c>
      <c r="AC14">
        <v>22.782</v>
      </c>
      <c r="AD14">
        <v>5.5568999999999997</v>
      </c>
      <c r="AE14">
        <v>815244193</v>
      </c>
      <c r="AF14">
        <v>0.26569999999999999</v>
      </c>
      <c r="AG14">
        <v>0.26569999999999999</v>
      </c>
      <c r="AH14">
        <v>41433.611199999999</v>
      </c>
      <c r="AI14">
        <v>14.6013</v>
      </c>
      <c r="AJ14">
        <v>3.4218999999999999</v>
      </c>
    </row>
    <row r="15" spans="1:36">
      <c r="A15">
        <v>14</v>
      </c>
      <c r="B15">
        <v>3</v>
      </c>
      <c r="C15" t="str">
        <f>VLOOKUP(B15,Tags!$A$1:$B$7,2)</f>
        <v>PAM</v>
      </c>
      <c r="D15">
        <v>6</v>
      </c>
      <c r="E15" t="str">
        <f>VLOOKUP(D15,Tags!$A$1:$B$7,2)</f>
        <v>K-mer</v>
      </c>
      <c r="F15" t="str">
        <f t="shared" si="0"/>
        <v>PAM-K-mer</v>
      </c>
      <c r="G15">
        <v>578</v>
      </c>
      <c r="H15">
        <v>578</v>
      </c>
      <c r="I15">
        <v>578</v>
      </c>
      <c r="J15">
        <v>18317154</v>
      </c>
      <c r="K15">
        <v>0.8579</v>
      </c>
      <c r="L15">
        <v>0.85819999999999996</v>
      </c>
      <c r="M15">
        <v>562</v>
      </c>
      <c r="N15">
        <v>0.97609999999999997</v>
      </c>
      <c r="O15">
        <v>0.97589999999999999</v>
      </c>
      <c r="P15">
        <v>154523</v>
      </c>
      <c r="Q15">
        <v>1.0818000000000001</v>
      </c>
      <c r="R15">
        <v>1.0892999999999999</v>
      </c>
      <c r="S15">
        <v>5044.6404000000002</v>
      </c>
      <c r="T15" t="s">
        <v>34</v>
      </c>
      <c r="U15">
        <f>S15/Summary!$E$6</f>
        <v>0.77434456347555602</v>
      </c>
      <c r="V15">
        <v>91639</v>
      </c>
      <c r="W15">
        <v>9.8080999999999996</v>
      </c>
      <c r="X15">
        <v>3.8123999999999998</v>
      </c>
      <c r="Y15">
        <v>545</v>
      </c>
      <c r="Z15">
        <v>1.0067999999999999</v>
      </c>
      <c r="AA15">
        <v>1.0006999999999999</v>
      </c>
      <c r="AB15">
        <v>56211.379800000002</v>
      </c>
      <c r="AC15">
        <v>23.995899999999999</v>
      </c>
      <c r="AD15">
        <v>5.8529</v>
      </c>
      <c r="AE15">
        <v>1916685484</v>
      </c>
      <c r="AF15">
        <v>0.62470000000000003</v>
      </c>
      <c r="AG15">
        <v>0.62470000000000003</v>
      </c>
      <c r="AH15">
        <v>41663.913699999997</v>
      </c>
      <c r="AI15">
        <v>14.682499999999999</v>
      </c>
      <c r="AJ15">
        <v>3.4409000000000001</v>
      </c>
    </row>
    <row r="16" spans="1:36">
      <c r="A16">
        <v>15</v>
      </c>
      <c r="B16">
        <v>3</v>
      </c>
      <c r="C16" t="str">
        <f>VLOOKUP(B16,Tags!$A$1:$B$7,2)</f>
        <v>PAM</v>
      </c>
      <c r="D16">
        <v>7</v>
      </c>
      <c r="E16" t="str">
        <f>VLOOKUP(D16,Tags!$A$1:$B$7,2)</f>
        <v>K-mer_NAT</v>
      </c>
      <c r="F16" t="str">
        <f t="shared" si="0"/>
        <v>PAM-K-mer_NAT</v>
      </c>
      <c r="G16">
        <v>578</v>
      </c>
      <c r="H16">
        <v>578</v>
      </c>
      <c r="I16">
        <v>578</v>
      </c>
      <c r="J16">
        <v>3541120</v>
      </c>
      <c r="K16">
        <v>0.16589999999999999</v>
      </c>
      <c r="L16">
        <v>0.16589999999999999</v>
      </c>
      <c r="M16">
        <v>562</v>
      </c>
      <c r="N16">
        <v>0.97609999999999997</v>
      </c>
      <c r="O16">
        <v>0.97589999999999999</v>
      </c>
      <c r="P16">
        <v>128675</v>
      </c>
      <c r="Q16">
        <v>0.90090000000000003</v>
      </c>
      <c r="R16">
        <v>0.90710000000000002</v>
      </c>
      <c r="S16">
        <v>2661.7456999999999</v>
      </c>
      <c r="T16" t="s">
        <v>34</v>
      </c>
      <c r="U16">
        <f>S16/Summary!$E$6</f>
        <v>0.40857388212437074</v>
      </c>
      <c r="V16">
        <v>76134</v>
      </c>
      <c r="W16">
        <v>8.1486000000000001</v>
      </c>
      <c r="X16">
        <v>3.1674000000000002</v>
      </c>
      <c r="Y16">
        <v>509</v>
      </c>
      <c r="Z16">
        <v>0.94030000000000002</v>
      </c>
      <c r="AA16">
        <v>0.93459999999999999</v>
      </c>
      <c r="AB16">
        <v>46738.116399999999</v>
      </c>
      <c r="AC16">
        <v>19.951899999999998</v>
      </c>
      <c r="AD16">
        <v>4.8666</v>
      </c>
      <c r="AE16">
        <v>739262912</v>
      </c>
      <c r="AF16">
        <v>0.2409</v>
      </c>
      <c r="AG16">
        <v>0.2409</v>
      </c>
      <c r="AH16">
        <v>36138.046000000002</v>
      </c>
      <c r="AI16">
        <v>12.735200000000001</v>
      </c>
      <c r="AJ16">
        <v>2.9845999999999999</v>
      </c>
    </row>
    <row r="17" spans="1:36">
      <c r="A17">
        <v>16</v>
      </c>
      <c r="B17">
        <v>4</v>
      </c>
      <c r="C17" t="str">
        <f>VLOOKUP(B17,Tags!$A$1:$B$7,2)</f>
        <v>INT</v>
      </c>
      <c r="D17">
        <v>5</v>
      </c>
      <c r="E17" t="str">
        <f>VLOOKUP(D17,Tags!$A$1:$B$7,2)</f>
        <v>INTER_ND</v>
      </c>
      <c r="F17" t="str">
        <f t="shared" si="0"/>
        <v>INT-INTER_ND</v>
      </c>
      <c r="G17">
        <v>578</v>
      </c>
      <c r="H17">
        <v>578</v>
      </c>
      <c r="I17">
        <v>578</v>
      </c>
      <c r="J17">
        <v>2893382</v>
      </c>
      <c r="K17">
        <v>0.13550000000000001</v>
      </c>
      <c r="L17">
        <v>0.1356</v>
      </c>
      <c r="M17">
        <v>493</v>
      </c>
      <c r="N17">
        <v>0.85629999999999995</v>
      </c>
      <c r="O17">
        <v>0.85609999999999997</v>
      </c>
      <c r="P17">
        <v>57672</v>
      </c>
      <c r="Q17">
        <v>0.40379999999999999</v>
      </c>
      <c r="R17">
        <v>0.40660000000000002</v>
      </c>
      <c r="S17">
        <v>211.40199999999999</v>
      </c>
      <c r="T17" t="s">
        <v>34</v>
      </c>
      <c r="U17">
        <f>S17/Summary!$E$6</f>
        <v>3.2449882732545114E-2</v>
      </c>
      <c r="V17">
        <v>5548</v>
      </c>
      <c r="W17">
        <v>0.59379999999999999</v>
      </c>
      <c r="X17">
        <v>0.23080000000000001</v>
      </c>
      <c r="Y17">
        <v>428</v>
      </c>
      <c r="Z17">
        <v>0.79069999999999996</v>
      </c>
      <c r="AA17">
        <v>0.78590000000000004</v>
      </c>
      <c r="AB17">
        <v>2085.7366000000002</v>
      </c>
      <c r="AC17">
        <v>0.89039999999999997</v>
      </c>
      <c r="AD17">
        <v>0.2172</v>
      </c>
      <c r="AE17">
        <v>743904292</v>
      </c>
      <c r="AF17">
        <v>0.24249999999999999</v>
      </c>
      <c r="AG17">
        <v>0.24249999999999999</v>
      </c>
      <c r="AH17">
        <v>2581.5630999999998</v>
      </c>
      <c r="AI17">
        <v>0.90980000000000005</v>
      </c>
      <c r="AJ17">
        <v>0.2132</v>
      </c>
    </row>
    <row r="18" spans="1:36">
      <c r="A18">
        <v>17</v>
      </c>
      <c r="B18">
        <v>4</v>
      </c>
      <c r="C18" t="str">
        <f>VLOOKUP(B18,Tags!$A$1:$B$7,2)</f>
        <v>INT</v>
      </c>
      <c r="D18">
        <v>6</v>
      </c>
      <c r="E18" t="str">
        <f>VLOOKUP(D18,Tags!$A$1:$B$7,2)</f>
        <v>K-mer</v>
      </c>
      <c r="F18" t="str">
        <f t="shared" si="0"/>
        <v>INT-K-mer</v>
      </c>
      <c r="G18">
        <v>578</v>
      </c>
      <c r="H18">
        <v>578</v>
      </c>
      <c r="I18">
        <v>578</v>
      </c>
      <c r="J18">
        <v>16408193</v>
      </c>
      <c r="K18">
        <v>0.76849999999999996</v>
      </c>
      <c r="L18">
        <v>0.76870000000000005</v>
      </c>
      <c r="M18">
        <v>556</v>
      </c>
      <c r="N18">
        <v>0.9657</v>
      </c>
      <c r="O18">
        <v>0.96550000000000002</v>
      </c>
      <c r="P18">
        <v>118725</v>
      </c>
      <c r="Q18">
        <v>0.83120000000000005</v>
      </c>
      <c r="R18">
        <v>0.83689999999999998</v>
      </c>
      <c r="S18">
        <v>6388.2884999999997</v>
      </c>
      <c r="T18" t="s">
        <v>34</v>
      </c>
      <c r="U18">
        <f>S18/Summary!$E$6</f>
        <v>0.98059248581691061</v>
      </c>
      <c r="V18">
        <v>9901</v>
      </c>
      <c r="W18">
        <v>1.0597000000000001</v>
      </c>
      <c r="X18">
        <v>0.41189999999999999</v>
      </c>
      <c r="Y18">
        <v>512</v>
      </c>
      <c r="Z18">
        <v>0.94589999999999996</v>
      </c>
      <c r="AA18">
        <v>0.94010000000000005</v>
      </c>
      <c r="AB18">
        <v>4938.6163999999999</v>
      </c>
      <c r="AC18">
        <v>2.1082000000000001</v>
      </c>
      <c r="AD18">
        <v>0.51419999999999999</v>
      </c>
      <c r="AE18">
        <v>1628739543</v>
      </c>
      <c r="AF18">
        <v>0.53080000000000005</v>
      </c>
      <c r="AG18">
        <v>0.53090000000000004</v>
      </c>
      <c r="AH18">
        <v>2640.1122999999998</v>
      </c>
      <c r="AI18">
        <v>0.9304</v>
      </c>
      <c r="AJ18">
        <v>0.218</v>
      </c>
    </row>
    <row r="19" spans="1:36">
      <c r="A19">
        <v>18</v>
      </c>
      <c r="B19">
        <v>4</v>
      </c>
      <c r="C19" t="str">
        <f>VLOOKUP(B19,Tags!$A$1:$B$7,2)</f>
        <v>INT</v>
      </c>
      <c r="D19">
        <v>7</v>
      </c>
      <c r="E19" t="str">
        <f>VLOOKUP(D19,Tags!$A$1:$B$7,2)</f>
        <v>K-mer_NAT</v>
      </c>
      <c r="F19" t="str">
        <f t="shared" si="0"/>
        <v>INT-K-mer_NAT</v>
      </c>
      <c r="G19">
        <v>578</v>
      </c>
      <c r="H19">
        <v>578</v>
      </c>
      <c r="I19">
        <v>578</v>
      </c>
      <c r="J19">
        <v>3600733</v>
      </c>
      <c r="K19">
        <v>0.16869999999999999</v>
      </c>
      <c r="L19">
        <v>0.16869999999999999</v>
      </c>
      <c r="M19">
        <v>559</v>
      </c>
      <c r="N19">
        <v>0.97089999999999999</v>
      </c>
      <c r="O19">
        <v>0.97070000000000001</v>
      </c>
      <c r="P19">
        <v>85624</v>
      </c>
      <c r="Q19">
        <v>0.59950000000000003</v>
      </c>
      <c r="R19">
        <v>0.60360000000000003</v>
      </c>
      <c r="S19">
        <v>202.8811</v>
      </c>
      <c r="T19" t="s">
        <v>34</v>
      </c>
      <c r="U19">
        <f>S19/Summary!$E$6</f>
        <v>3.1141937652670076E-2</v>
      </c>
      <c r="V19">
        <v>11784</v>
      </c>
      <c r="W19">
        <v>1.2612000000000001</v>
      </c>
      <c r="X19">
        <v>0.49020000000000002</v>
      </c>
      <c r="Y19">
        <v>473</v>
      </c>
      <c r="Z19">
        <v>0.87380000000000002</v>
      </c>
      <c r="AA19">
        <v>0.86850000000000005</v>
      </c>
      <c r="AB19">
        <v>4888.7125999999998</v>
      </c>
      <c r="AC19">
        <v>2.0869</v>
      </c>
      <c r="AD19">
        <v>0.50900000000000001</v>
      </c>
      <c r="AE19">
        <v>780491410</v>
      </c>
      <c r="AF19">
        <v>0.25440000000000002</v>
      </c>
      <c r="AG19">
        <v>0.25440000000000002</v>
      </c>
      <c r="AH19">
        <v>5975.1109999999999</v>
      </c>
      <c r="AI19">
        <v>2.1055999999999999</v>
      </c>
      <c r="AJ19">
        <v>0.49349999999999999</v>
      </c>
    </row>
    <row r="20" spans="1:36">
      <c r="A20">
        <v>19</v>
      </c>
      <c r="B20">
        <v>5</v>
      </c>
      <c r="C20" t="str">
        <f>VLOOKUP(B20,Tags!$A$1:$B$7,2)</f>
        <v>INTER_ND</v>
      </c>
      <c r="D20">
        <v>6</v>
      </c>
      <c r="E20" t="str">
        <f>VLOOKUP(D20,Tags!$A$1:$B$7,2)</f>
        <v>K-mer</v>
      </c>
      <c r="F20" t="str">
        <f t="shared" si="0"/>
        <v>INTER_ND-K-mer</v>
      </c>
      <c r="G20">
        <v>578</v>
      </c>
      <c r="H20">
        <v>578</v>
      </c>
      <c r="I20">
        <v>578</v>
      </c>
      <c r="J20">
        <v>15733475</v>
      </c>
      <c r="K20">
        <v>0.7369</v>
      </c>
      <c r="L20">
        <v>0.73709999999999998</v>
      </c>
      <c r="M20">
        <v>564</v>
      </c>
      <c r="N20">
        <v>0.97960000000000003</v>
      </c>
      <c r="O20">
        <v>0.97940000000000005</v>
      </c>
      <c r="P20">
        <v>113591</v>
      </c>
      <c r="Q20">
        <v>0.79530000000000001</v>
      </c>
      <c r="R20">
        <v>0.80069999999999997</v>
      </c>
      <c r="S20">
        <v>6514.7231000000002</v>
      </c>
      <c r="T20" t="s">
        <v>34</v>
      </c>
      <c r="U20">
        <f>S20/Summary!$E$6</f>
        <v>1.0000000029801175</v>
      </c>
      <c r="V20">
        <v>7093</v>
      </c>
      <c r="W20">
        <v>0.75919999999999999</v>
      </c>
      <c r="X20">
        <v>0.29509999999999997</v>
      </c>
      <c r="Y20">
        <v>510</v>
      </c>
      <c r="Z20">
        <v>0.94220000000000004</v>
      </c>
      <c r="AA20">
        <v>0.9365</v>
      </c>
      <c r="AB20">
        <v>2979.6498000000001</v>
      </c>
      <c r="AC20">
        <v>1.272</v>
      </c>
      <c r="AD20">
        <v>0.31030000000000002</v>
      </c>
      <c r="AE20">
        <v>1532788248</v>
      </c>
      <c r="AF20">
        <v>0.49959999999999999</v>
      </c>
      <c r="AG20">
        <v>0.49959999999999999</v>
      </c>
      <c r="AH20">
        <v>2040.3973000000001</v>
      </c>
      <c r="AI20">
        <v>0.71899999999999997</v>
      </c>
      <c r="AJ20">
        <v>0.16850000000000001</v>
      </c>
    </row>
    <row r="21" spans="1:36">
      <c r="A21">
        <v>20</v>
      </c>
      <c r="B21">
        <v>5</v>
      </c>
      <c r="C21" t="str">
        <f>VLOOKUP(B21,Tags!$A$1:$B$7,2)</f>
        <v>INTER_ND</v>
      </c>
      <c r="D21">
        <v>7</v>
      </c>
      <c r="E21" t="str">
        <f>VLOOKUP(D21,Tags!$A$1:$B$7,2)</f>
        <v>K-mer_NAT</v>
      </c>
      <c r="F21" t="str">
        <f t="shared" si="0"/>
        <v>INTER_ND-K-mer_NAT</v>
      </c>
      <c r="G21">
        <v>578</v>
      </c>
      <c r="H21">
        <v>578</v>
      </c>
      <c r="I21">
        <v>578</v>
      </c>
      <c r="J21">
        <v>3388570</v>
      </c>
      <c r="K21">
        <v>0.15870000000000001</v>
      </c>
      <c r="L21">
        <v>0.1588</v>
      </c>
      <c r="M21">
        <v>563</v>
      </c>
      <c r="N21">
        <v>0.9778</v>
      </c>
      <c r="O21">
        <v>0.97760000000000002</v>
      </c>
      <c r="P21">
        <v>78656</v>
      </c>
      <c r="Q21">
        <v>0.55069999999999997</v>
      </c>
      <c r="R21">
        <v>0.55449999999999999</v>
      </c>
      <c r="S21">
        <v>108.36879999999999</v>
      </c>
      <c r="T21" t="s">
        <v>34</v>
      </c>
      <c r="U21">
        <f>S21/Summary!$E$6</f>
        <v>1.6634444574160297E-2</v>
      </c>
      <c r="V21">
        <v>14726</v>
      </c>
      <c r="W21">
        <v>1.5761000000000001</v>
      </c>
      <c r="X21">
        <v>0.61260000000000003</v>
      </c>
      <c r="Y21">
        <v>462</v>
      </c>
      <c r="Z21">
        <v>0.85350000000000004</v>
      </c>
      <c r="AA21">
        <v>0.84830000000000005</v>
      </c>
      <c r="AB21">
        <v>6799.8415000000005</v>
      </c>
      <c r="AC21">
        <v>2.9028</v>
      </c>
      <c r="AD21">
        <v>0.70799999999999996</v>
      </c>
      <c r="AE21">
        <v>679075376</v>
      </c>
      <c r="AF21">
        <v>0.2213</v>
      </c>
      <c r="AG21">
        <v>0.2213</v>
      </c>
      <c r="AH21">
        <v>6684.4973</v>
      </c>
      <c r="AI21">
        <v>2.3555999999999999</v>
      </c>
      <c r="AJ21">
        <v>0.55210000000000004</v>
      </c>
    </row>
    <row r="22" spans="1:36">
      <c r="A22">
        <v>21</v>
      </c>
      <c r="B22">
        <v>6</v>
      </c>
      <c r="C22" t="str">
        <f>VLOOKUP(B22,Tags!$A$1:$B$7,2)</f>
        <v>K-mer</v>
      </c>
      <c r="D22">
        <v>7</v>
      </c>
      <c r="E22" t="str">
        <f>VLOOKUP(D22,Tags!$A$1:$B$7,2)</f>
        <v>K-mer_NAT</v>
      </c>
      <c r="F22" t="str">
        <f t="shared" si="0"/>
        <v>K-mer-K-mer_NAT</v>
      </c>
      <c r="G22">
        <v>578</v>
      </c>
      <c r="H22">
        <v>578</v>
      </c>
      <c r="I22">
        <v>578</v>
      </c>
      <c r="J22">
        <v>16179901</v>
      </c>
      <c r="K22">
        <v>0.75780000000000003</v>
      </c>
      <c r="L22">
        <v>0.75800000000000001</v>
      </c>
      <c r="M22">
        <v>544</v>
      </c>
      <c r="N22">
        <v>0.94479999999999997</v>
      </c>
      <c r="O22">
        <v>0.9446</v>
      </c>
      <c r="P22">
        <v>117009</v>
      </c>
      <c r="Q22">
        <v>0.81920000000000004</v>
      </c>
      <c r="R22">
        <v>0.82479999999999998</v>
      </c>
      <c r="S22">
        <v>6483.0622000000003</v>
      </c>
      <c r="T22" t="s">
        <v>34</v>
      </c>
      <c r="U22">
        <f>S22/Summary!$E$6</f>
        <v>0.99514010339446157</v>
      </c>
      <c r="V22">
        <v>17947</v>
      </c>
      <c r="W22">
        <v>1.9209000000000001</v>
      </c>
      <c r="X22">
        <v>0.74660000000000004</v>
      </c>
      <c r="Y22">
        <v>521</v>
      </c>
      <c r="Z22">
        <v>0.96250000000000002</v>
      </c>
      <c r="AA22">
        <v>0.95669999999999999</v>
      </c>
      <c r="AB22">
        <v>9654.8577999999998</v>
      </c>
      <c r="AC22">
        <v>4.1215000000000002</v>
      </c>
      <c r="AD22">
        <v>1.0053000000000001</v>
      </c>
      <c r="AE22">
        <v>1492113721</v>
      </c>
      <c r="AF22">
        <v>0.48630000000000001</v>
      </c>
      <c r="AG22">
        <v>0.48630000000000001</v>
      </c>
      <c r="AH22">
        <v>6937.2353000000003</v>
      </c>
      <c r="AI22">
        <v>2.4447000000000001</v>
      </c>
      <c r="AJ22">
        <v>0.57289999999999996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756E8-53DF-441B-8A37-742A167F7977}">
  <dimension ref="A1:F11"/>
  <sheetViews>
    <sheetView workbookViewId="0">
      <selection sqref="A1:F11"/>
    </sheetView>
  </sheetViews>
  <sheetFormatPr defaultColWidth="11.42578125" defaultRowHeight="14.45"/>
  <sheetData>
    <row r="1" spans="1:6">
      <c r="A1" t="s">
        <v>35</v>
      </c>
    </row>
    <row r="2" spans="1:6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</row>
    <row r="3" spans="1:6">
      <c r="A3" t="s">
        <v>9</v>
      </c>
      <c r="B3">
        <v>9269895.2380952295</v>
      </c>
      <c r="C3">
        <v>6024782.3543152697</v>
      </c>
      <c r="D3">
        <v>2893382</v>
      </c>
      <c r="E3" s="1">
        <v>20701994</v>
      </c>
      <c r="F3">
        <v>21</v>
      </c>
    </row>
    <row r="4" spans="1:6">
      <c r="A4" t="s">
        <v>42</v>
      </c>
      <c r="B4">
        <v>555.28571428571399</v>
      </c>
      <c r="C4">
        <v>16.119030034454799</v>
      </c>
      <c r="D4">
        <v>493</v>
      </c>
      <c r="E4">
        <v>568</v>
      </c>
      <c r="F4">
        <v>21</v>
      </c>
    </row>
    <row r="5" spans="1:6">
      <c r="A5" t="s">
        <v>43</v>
      </c>
      <c r="B5">
        <v>115551.142857142</v>
      </c>
      <c r="C5">
        <v>27684.956572264298</v>
      </c>
      <c r="D5">
        <v>57672</v>
      </c>
      <c r="E5">
        <v>154523</v>
      </c>
      <c r="F5">
        <v>21</v>
      </c>
    </row>
    <row r="6" spans="1:6">
      <c r="A6" t="s">
        <v>44</v>
      </c>
      <c r="B6">
        <v>2862.9752767095201</v>
      </c>
      <c r="C6">
        <v>2208.1411353950598</v>
      </c>
      <c r="D6">
        <v>108.36880053966</v>
      </c>
      <c r="E6">
        <v>6514.7230805853596</v>
      </c>
      <c r="F6">
        <v>21</v>
      </c>
    </row>
    <row r="7" spans="1:6">
      <c r="A7" t="s">
        <v>45</v>
      </c>
      <c r="B7">
        <v>38892.380952380903</v>
      </c>
      <c r="C7">
        <v>28374.662506029301</v>
      </c>
      <c r="D7">
        <v>5548</v>
      </c>
      <c r="E7">
        <v>91639</v>
      </c>
      <c r="F7">
        <v>21</v>
      </c>
    </row>
    <row r="8" spans="1:6">
      <c r="A8" t="s">
        <v>24</v>
      </c>
      <c r="B8">
        <v>501.52380952380901</v>
      </c>
      <c r="C8">
        <v>31.951777724772199</v>
      </c>
      <c r="D8">
        <v>428</v>
      </c>
      <c r="E8">
        <v>547</v>
      </c>
      <c r="F8">
        <v>21</v>
      </c>
    </row>
    <row r="9" spans="1:6">
      <c r="A9" t="s">
        <v>25</v>
      </c>
      <c r="B9">
        <v>22836.9308472708</v>
      </c>
      <c r="C9">
        <v>18146.018633266998</v>
      </c>
      <c r="D9">
        <v>2085.7365605464101</v>
      </c>
      <c r="E9">
        <v>56211.3797998234</v>
      </c>
      <c r="F9">
        <v>21</v>
      </c>
    </row>
    <row r="10" spans="1:6">
      <c r="A10" t="s">
        <v>30</v>
      </c>
      <c r="B10" s="1">
        <v>1411089896.19047</v>
      </c>
      <c r="C10" s="1">
        <v>678800824.89737296</v>
      </c>
      <c r="D10" s="1">
        <v>668471940</v>
      </c>
      <c r="E10" s="1">
        <v>2609123150</v>
      </c>
      <c r="F10">
        <v>21</v>
      </c>
    </row>
    <row r="11" spans="1:6">
      <c r="A11" t="s">
        <v>46</v>
      </c>
      <c r="B11">
        <v>17422.952022667701</v>
      </c>
      <c r="C11">
        <v>13401.6761907075</v>
      </c>
      <c r="D11">
        <v>2040.3972652402699</v>
      </c>
      <c r="E11">
        <v>41663.913702387501</v>
      </c>
      <c r="F11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69BBD-39DA-4535-9254-5C9A81995B54}">
  <dimension ref="A1:AJ8"/>
  <sheetViews>
    <sheetView topLeftCell="A7" workbookViewId="0">
      <selection activeCell="J19" sqref="J19"/>
    </sheetView>
  </sheetViews>
  <sheetFormatPr defaultColWidth="11.42578125" defaultRowHeight="14.45"/>
  <cols>
    <col min="1" max="1" width="22.28515625" bestFit="1" customWidth="1"/>
    <col min="2" max="2" width="12" bestFit="1" customWidth="1"/>
    <col min="3" max="3" width="12" customWidth="1"/>
    <col min="4" max="4" width="12" bestFit="1" customWidth="1"/>
    <col min="5" max="5" width="16.28515625" customWidth="1"/>
    <col min="6" max="6" width="23.7109375" customWidth="1"/>
    <col min="7" max="7" width="12.7109375" bestFit="1" customWidth="1"/>
    <col min="8" max="8" width="12" bestFit="1" customWidth="1"/>
    <col min="9" max="9" width="13.7109375" bestFit="1" customWidth="1"/>
    <col min="10" max="10" width="7" bestFit="1" customWidth="1"/>
    <col min="11" max="11" width="17.140625" bestFit="1" customWidth="1"/>
    <col min="12" max="12" width="17" bestFit="1" customWidth="1"/>
    <col min="13" max="13" width="13.42578125" bestFit="1" customWidth="1"/>
    <col min="14" max="14" width="23.7109375" bestFit="1" customWidth="1"/>
    <col min="15" max="15" width="23.5703125" bestFit="1" customWidth="1"/>
    <col min="16" max="16" width="12.5703125" bestFit="1" customWidth="1"/>
    <col min="17" max="17" width="22.85546875" bestFit="1" customWidth="1"/>
    <col min="18" max="18" width="22.7109375" bestFit="1" customWidth="1"/>
    <col min="19" max="19" width="22.28515625" bestFit="1" customWidth="1"/>
    <col min="20" max="20" width="32.5703125" bestFit="1" customWidth="1"/>
    <col min="21" max="21" width="22.7109375" customWidth="1"/>
    <col min="22" max="22" width="15.42578125" bestFit="1" customWidth="1"/>
    <col min="23" max="23" width="25.7109375" bestFit="1" customWidth="1"/>
    <col min="24" max="24" width="25.5703125" bestFit="1" customWidth="1"/>
    <col min="25" max="25" width="6" bestFit="1" customWidth="1"/>
    <col min="26" max="26" width="16.140625" bestFit="1" customWidth="1"/>
    <col min="27" max="27" width="15.85546875" bestFit="1" customWidth="1"/>
    <col min="28" max="28" width="18.85546875" bestFit="1" customWidth="1"/>
    <col min="29" max="29" width="29.140625" bestFit="1" customWidth="1"/>
    <col min="30" max="30" width="29" bestFit="1" customWidth="1"/>
    <col min="31" max="31" width="7.85546875" bestFit="1" customWidth="1"/>
    <col min="32" max="32" width="18" bestFit="1" customWidth="1"/>
    <col min="33" max="33" width="17.85546875" bestFit="1" customWidth="1"/>
    <col min="34" max="34" width="13.28515625" bestFit="1" customWidth="1"/>
    <col min="35" max="35" width="23.5703125" bestFit="1" customWidth="1"/>
    <col min="36" max="36" width="23.42578125" bestFit="1" customWidth="1"/>
  </cols>
  <sheetData>
    <row r="1" spans="1:36">
      <c r="A1" t="s">
        <v>0</v>
      </c>
      <c r="B1" t="s">
        <v>47</v>
      </c>
      <c r="C1" t="s">
        <v>47</v>
      </c>
      <c r="D1" t="s">
        <v>48</v>
      </c>
      <c r="E1" t="s">
        <v>48</v>
      </c>
      <c r="F1" t="s">
        <v>3</v>
      </c>
      <c r="G1" t="s">
        <v>49</v>
      </c>
      <c r="H1" t="s">
        <v>50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</row>
    <row r="2" spans="1:36">
      <c r="A2">
        <v>1</v>
      </c>
      <c r="B2">
        <v>1</v>
      </c>
      <c r="C2" t="s">
        <v>51</v>
      </c>
      <c r="D2">
        <v>1</v>
      </c>
      <c r="E2" t="str">
        <f>VLOOKUP(D2,Tags!$A$1:$B$7,2)</f>
        <v>FOOElements</v>
      </c>
      <c r="F2" t="str">
        <f>CONCATENATE(C2,"-",E2)</f>
        <v>Oracle-FOOElements</v>
      </c>
      <c r="G2">
        <v>6</v>
      </c>
      <c r="H2">
        <v>578</v>
      </c>
      <c r="I2">
        <v>6</v>
      </c>
      <c r="J2">
        <v>10</v>
      </c>
      <c r="K2">
        <v>0.74750000000000005</v>
      </c>
      <c r="L2">
        <v>0.74</v>
      </c>
      <c r="M2">
        <v>3</v>
      </c>
      <c r="N2">
        <v>0.81810000000000005</v>
      </c>
      <c r="O2">
        <v>0.81769999999999998</v>
      </c>
      <c r="P2">
        <v>5</v>
      </c>
      <c r="Q2">
        <v>0.66459999999999997</v>
      </c>
      <c r="R2">
        <v>0.6633</v>
      </c>
      <c r="S2">
        <v>7.6210000000000004</v>
      </c>
      <c r="T2" t="s">
        <v>34</v>
      </c>
      <c r="U2">
        <f>S2/OracleSummary!$E$6</f>
        <v>0.99999684509827524</v>
      </c>
      <c r="V2">
        <v>6</v>
      </c>
      <c r="W2">
        <v>0.6633</v>
      </c>
      <c r="X2">
        <v>0.65529999999999999</v>
      </c>
      <c r="Y2">
        <v>2</v>
      </c>
      <c r="Z2">
        <v>0.79679999999999995</v>
      </c>
      <c r="AA2">
        <v>0.79549999999999998</v>
      </c>
      <c r="AB2">
        <v>5.7446000000000002</v>
      </c>
      <c r="AC2">
        <v>0.82169999999999999</v>
      </c>
      <c r="AD2">
        <v>0.81040000000000001</v>
      </c>
      <c r="AE2">
        <v>8</v>
      </c>
      <c r="AF2">
        <v>0.81010000000000004</v>
      </c>
      <c r="AG2">
        <v>0.79749999999999999</v>
      </c>
      <c r="AH2">
        <v>4.899</v>
      </c>
      <c r="AI2">
        <v>0.94469999999999998</v>
      </c>
      <c r="AJ2">
        <v>0.9234</v>
      </c>
    </row>
    <row r="3" spans="1:36">
      <c r="A3">
        <v>2</v>
      </c>
      <c r="B3">
        <v>1</v>
      </c>
      <c r="C3" t="s">
        <v>51</v>
      </c>
      <c r="D3">
        <v>2</v>
      </c>
      <c r="E3" t="str">
        <f>VLOOKUP(D3,Tags!$A$1:$B$7,2)</f>
        <v>FOOSequence</v>
      </c>
      <c r="F3" t="str">
        <f t="shared" ref="F3:F8" si="0">CONCATENATE(C3,"-",E3)</f>
        <v>Oracle-FOOSequence</v>
      </c>
      <c r="G3">
        <v>6</v>
      </c>
      <c r="H3">
        <v>578</v>
      </c>
      <c r="I3">
        <v>6</v>
      </c>
      <c r="J3">
        <v>17</v>
      </c>
      <c r="K3">
        <v>1.2706999999999999</v>
      </c>
      <c r="L3">
        <v>1.258</v>
      </c>
      <c r="M3">
        <v>4</v>
      </c>
      <c r="N3">
        <v>1.0908</v>
      </c>
      <c r="O3">
        <v>1.0902000000000001</v>
      </c>
      <c r="P3">
        <v>10</v>
      </c>
      <c r="Q3">
        <v>1.3292999999999999</v>
      </c>
      <c r="R3">
        <v>1.3266</v>
      </c>
      <c r="S3">
        <v>7.5541</v>
      </c>
      <c r="T3" t="s">
        <v>34</v>
      </c>
      <c r="U3">
        <f>S3/OracleSummary!$E$6</f>
        <v>0.99121849725191979</v>
      </c>
      <c r="V3">
        <v>10</v>
      </c>
      <c r="W3">
        <v>1.1054999999999999</v>
      </c>
      <c r="X3">
        <v>1.0922000000000001</v>
      </c>
      <c r="Y3">
        <v>3</v>
      </c>
      <c r="Z3">
        <v>1.1952</v>
      </c>
      <c r="AA3">
        <v>1.1933</v>
      </c>
      <c r="AB3">
        <v>6.9282000000000004</v>
      </c>
      <c r="AC3">
        <v>0.99099999999999999</v>
      </c>
      <c r="AD3">
        <v>0.97740000000000005</v>
      </c>
      <c r="AE3">
        <v>12</v>
      </c>
      <c r="AF3">
        <v>1.2152000000000001</v>
      </c>
      <c r="AG3">
        <v>1.1962999999999999</v>
      </c>
      <c r="AH3">
        <v>6</v>
      </c>
      <c r="AI3">
        <v>1.1571</v>
      </c>
      <c r="AJ3">
        <v>1.1309</v>
      </c>
    </row>
    <row r="4" spans="1:36">
      <c r="A4">
        <v>3</v>
      </c>
      <c r="B4">
        <v>1</v>
      </c>
      <c r="C4" t="s">
        <v>51</v>
      </c>
      <c r="D4">
        <v>3</v>
      </c>
      <c r="E4" t="str">
        <f>VLOOKUP(D4,Tags!$A$1:$B$7,2)</f>
        <v>PAM</v>
      </c>
      <c r="F4" t="str">
        <f t="shared" si="0"/>
        <v>Oracle-PAM</v>
      </c>
      <c r="G4">
        <v>6</v>
      </c>
      <c r="H4">
        <v>578</v>
      </c>
      <c r="I4">
        <v>6</v>
      </c>
      <c r="J4">
        <v>15</v>
      </c>
      <c r="K4">
        <v>1.1212</v>
      </c>
      <c r="L4">
        <v>1.1100000000000001</v>
      </c>
      <c r="M4">
        <v>3</v>
      </c>
      <c r="N4">
        <v>0.81810000000000005</v>
      </c>
      <c r="O4">
        <v>0.81769999999999998</v>
      </c>
      <c r="P4">
        <v>8</v>
      </c>
      <c r="Q4">
        <v>1.0633999999999999</v>
      </c>
      <c r="R4">
        <v>1.0612999999999999</v>
      </c>
      <c r="S4">
        <v>7.3559999999999999</v>
      </c>
      <c r="T4" t="s">
        <v>34</v>
      </c>
      <c r="U4">
        <f>S4/OracleSummary!$E$6</f>
        <v>0.96522461521360869</v>
      </c>
      <c r="V4">
        <v>7</v>
      </c>
      <c r="W4">
        <v>0.77380000000000004</v>
      </c>
      <c r="X4">
        <v>0.76449999999999996</v>
      </c>
      <c r="Y4">
        <v>3</v>
      </c>
      <c r="Z4">
        <v>1.1952</v>
      </c>
      <c r="AA4">
        <v>1.1933</v>
      </c>
      <c r="AB4">
        <v>6.7823000000000002</v>
      </c>
      <c r="AC4">
        <v>0.97019999999999995</v>
      </c>
      <c r="AD4">
        <v>0.95679999999999998</v>
      </c>
      <c r="AE4">
        <v>7</v>
      </c>
      <c r="AF4">
        <v>0.70889999999999997</v>
      </c>
      <c r="AG4">
        <v>0.69779999999999998</v>
      </c>
      <c r="AH4">
        <v>4.1231</v>
      </c>
      <c r="AI4">
        <v>0.79510000000000003</v>
      </c>
      <c r="AJ4">
        <v>0.77710000000000001</v>
      </c>
    </row>
    <row r="5" spans="1:36">
      <c r="A5">
        <v>4</v>
      </c>
      <c r="B5">
        <v>1</v>
      </c>
      <c r="C5" t="s">
        <v>51</v>
      </c>
      <c r="D5">
        <v>4</v>
      </c>
      <c r="E5" t="str">
        <f>VLOOKUP(D5,Tags!$A$1:$B$7,2)</f>
        <v>INT</v>
      </c>
      <c r="F5" t="str">
        <f t="shared" si="0"/>
        <v>Oracle-INT</v>
      </c>
      <c r="G5">
        <v>6</v>
      </c>
      <c r="H5">
        <v>578</v>
      </c>
      <c r="I5">
        <v>6</v>
      </c>
      <c r="J5">
        <v>6</v>
      </c>
      <c r="K5">
        <v>0.44850000000000001</v>
      </c>
      <c r="L5">
        <v>0.44400000000000001</v>
      </c>
      <c r="M5">
        <v>3</v>
      </c>
      <c r="N5">
        <v>0.81810000000000005</v>
      </c>
      <c r="O5">
        <v>0.81769999999999998</v>
      </c>
      <c r="P5">
        <v>4</v>
      </c>
      <c r="Q5">
        <v>0.53169999999999995</v>
      </c>
      <c r="R5">
        <v>0.53059999999999996</v>
      </c>
      <c r="S5">
        <v>7.4566999999999997</v>
      </c>
      <c r="T5" t="s">
        <v>34</v>
      </c>
      <c r="U5">
        <f>S5/OracleSummary!$E$6</f>
        <v>0.97843806256978194</v>
      </c>
      <c r="V5">
        <v>4</v>
      </c>
      <c r="W5">
        <v>0.44219999999999998</v>
      </c>
      <c r="X5">
        <v>0.43690000000000001</v>
      </c>
      <c r="Y5">
        <v>1</v>
      </c>
      <c r="Z5">
        <v>0.39839999999999998</v>
      </c>
      <c r="AA5">
        <v>0.39779999999999999</v>
      </c>
      <c r="AB5">
        <v>4.5826000000000002</v>
      </c>
      <c r="AC5">
        <v>0.65549999999999997</v>
      </c>
      <c r="AD5">
        <v>0.64649999999999996</v>
      </c>
      <c r="AE5">
        <v>10</v>
      </c>
      <c r="AF5">
        <v>1.0126999999999999</v>
      </c>
      <c r="AG5">
        <v>0.99690000000000001</v>
      </c>
      <c r="AH5">
        <v>5.6569000000000003</v>
      </c>
      <c r="AI5">
        <v>1.0909</v>
      </c>
      <c r="AJ5">
        <v>1.0662</v>
      </c>
    </row>
    <row r="6" spans="1:36">
      <c r="A6">
        <v>5</v>
      </c>
      <c r="B6">
        <v>1</v>
      </c>
      <c r="C6" t="s">
        <v>51</v>
      </c>
      <c r="D6">
        <v>5</v>
      </c>
      <c r="E6" t="str">
        <f>VLOOKUP(D6,Tags!$A$1:$B$7,2)</f>
        <v>INTER_ND</v>
      </c>
      <c r="F6" t="str">
        <f t="shared" si="0"/>
        <v>Oracle-INTER_ND</v>
      </c>
      <c r="G6">
        <v>6</v>
      </c>
      <c r="H6">
        <v>578</v>
      </c>
      <c r="I6">
        <v>6</v>
      </c>
      <c r="J6">
        <v>5</v>
      </c>
      <c r="K6">
        <v>0.37369999999999998</v>
      </c>
      <c r="L6">
        <v>0.37</v>
      </c>
      <c r="M6">
        <v>2</v>
      </c>
      <c r="N6">
        <v>0.5454</v>
      </c>
      <c r="O6">
        <v>0.54510000000000003</v>
      </c>
      <c r="P6">
        <v>4</v>
      </c>
      <c r="Q6">
        <v>0.53169999999999995</v>
      </c>
      <c r="R6">
        <v>0.53059999999999996</v>
      </c>
      <c r="S6">
        <v>7.3936000000000002</v>
      </c>
      <c r="T6" t="s">
        <v>34</v>
      </c>
      <c r="U6">
        <f>S6/OracleSummary!$E$6</f>
        <v>0.97015833537837648</v>
      </c>
      <c r="V6">
        <v>4</v>
      </c>
      <c r="W6">
        <v>0.44219999999999998</v>
      </c>
      <c r="X6">
        <v>0.43690000000000001</v>
      </c>
      <c r="Y6">
        <v>1</v>
      </c>
      <c r="Z6">
        <v>0.39839999999999998</v>
      </c>
      <c r="AA6">
        <v>0.39779999999999999</v>
      </c>
      <c r="AB6">
        <v>3.8730000000000002</v>
      </c>
      <c r="AC6">
        <v>0.55400000000000005</v>
      </c>
      <c r="AD6">
        <v>0.5464</v>
      </c>
      <c r="AE6">
        <v>7</v>
      </c>
      <c r="AF6">
        <v>0.70889999999999997</v>
      </c>
      <c r="AG6">
        <v>0.69779999999999998</v>
      </c>
      <c r="AH6">
        <v>4.4721000000000002</v>
      </c>
      <c r="AI6">
        <v>0.86240000000000006</v>
      </c>
      <c r="AJ6">
        <v>0.84289999999999998</v>
      </c>
    </row>
    <row r="7" spans="1:36">
      <c r="A7">
        <v>6</v>
      </c>
      <c r="B7">
        <v>1</v>
      </c>
      <c r="C7" t="s">
        <v>51</v>
      </c>
      <c r="D7">
        <v>6</v>
      </c>
      <c r="E7" t="str">
        <f>VLOOKUP(D7,Tags!$A$1:$B$7,2)</f>
        <v>K-mer</v>
      </c>
      <c r="F7" t="str">
        <f t="shared" si="0"/>
        <v>Oracle-K-mer</v>
      </c>
      <c r="G7">
        <v>6</v>
      </c>
      <c r="H7">
        <v>578</v>
      </c>
      <c r="I7">
        <v>6</v>
      </c>
      <c r="J7">
        <v>18</v>
      </c>
      <c r="K7">
        <v>1.3454999999999999</v>
      </c>
      <c r="L7">
        <v>1.3321000000000001</v>
      </c>
      <c r="M7">
        <v>4</v>
      </c>
      <c r="N7">
        <v>1.0908</v>
      </c>
      <c r="O7">
        <v>1.0902000000000001</v>
      </c>
      <c r="P7">
        <v>10</v>
      </c>
      <c r="Q7">
        <v>1.3292999999999999</v>
      </c>
      <c r="R7">
        <v>1.3266</v>
      </c>
      <c r="S7">
        <v>4.9672000000000001</v>
      </c>
      <c r="T7" t="s">
        <v>34</v>
      </c>
      <c r="U7">
        <f>S7/OracleSummary!$E$6</f>
        <v>0.65177592559666087</v>
      </c>
      <c r="V7">
        <v>12</v>
      </c>
      <c r="W7">
        <v>1.3266</v>
      </c>
      <c r="X7">
        <v>1.3106</v>
      </c>
      <c r="Y7">
        <v>3</v>
      </c>
      <c r="Z7">
        <v>1.1952</v>
      </c>
      <c r="AA7">
        <v>1.1933</v>
      </c>
      <c r="AB7">
        <v>9</v>
      </c>
      <c r="AC7">
        <v>1.2874000000000001</v>
      </c>
      <c r="AD7">
        <v>1.2696000000000001</v>
      </c>
      <c r="AE7">
        <v>10</v>
      </c>
      <c r="AF7">
        <v>1.0126999999999999</v>
      </c>
      <c r="AG7">
        <v>0.99690000000000001</v>
      </c>
      <c r="AH7">
        <v>5.6569000000000003</v>
      </c>
      <c r="AI7">
        <v>1.0909</v>
      </c>
      <c r="AJ7">
        <v>1.0662</v>
      </c>
    </row>
    <row r="8" spans="1:36">
      <c r="A8">
        <v>7</v>
      </c>
      <c r="B8">
        <v>1</v>
      </c>
      <c r="C8" t="s">
        <v>51</v>
      </c>
      <c r="D8">
        <v>7</v>
      </c>
      <c r="E8" t="str">
        <f>VLOOKUP(D8,Tags!$A$1:$B$7,2)</f>
        <v>K-mer_NAT</v>
      </c>
      <c r="F8" t="str">
        <f t="shared" si="0"/>
        <v>Oracle-K-mer_NAT</v>
      </c>
      <c r="G8">
        <v>6</v>
      </c>
      <c r="H8">
        <v>578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7.5457000000000001</v>
      </c>
      <c r="T8" t="s">
        <v>34</v>
      </c>
      <c r="U8">
        <f>S8/OracleSummary!$E$6</f>
        <v>0.99011628317255673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7498E-298C-42DF-A243-61AFE70A0BE1}">
  <dimension ref="A1:F11"/>
  <sheetViews>
    <sheetView workbookViewId="0">
      <selection sqref="A1:F11"/>
    </sheetView>
  </sheetViews>
  <sheetFormatPr defaultColWidth="11.42578125" defaultRowHeight="14.45"/>
  <cols>
    <col min="1" max="1" width="22.28515625" bestFit="1" customWidth="1"/>
    <col min="2" max="3" width="12" bestFit="1" customWidth="1"/>
    <col min="4" max="4" width="12.7109375" bestFit="1" customWidth="1"/>
    <col min="5" max="5" width="12" bestFit="1" customWidth="1"/>
    <col min="6" max="6" width="13.7109375" bestFit="1" customWidth="1"/>
  </cols>
  <sheetData>
    <row r="1" spans="1:6">
      <c r="A1" t="s">
        <v>35</v>
      </c>
    </row>
    <row r="2" spans="1:6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</row>
    <row r="3" spans="1:6">
      <c r="A3" t="s">
        <v>9</v>
      </c>
      <c r="B3">
        <v>10.1428571428571</v>
      </c>
      <c r="C3">
        <v>6.31163486696415</v>
      </c>
      <c r="D3">
        <v>0</v>
      </c>
      <c r="E3">
        <v>18</v>
      </c>
      <c r="F3">
        <v>7</v>
      </c>
    </row>
    <row r="4" spans="1:6">
      <c r="A4" t="s">
        <v>42</v>
      </c>
      <c r="B4">
        <v>2.71428571428571</v>
      </c>
      <c r="C4">
        <v>1.2777531299998699</v>
      </c>
      <c r="D4">
        <v>0</v>
      </c>
      <c r="E4">
        <v>4</v>
      </c>
      <c r="F4">
        <v>7</v>
      </c>
    </row>
    <row r="5" spans="1:6">
      <c r="A5" t="s">
        <v>43</v>
      </c>
      <c r="B5">
        <v>5.8571428571428497</v>
      </c>
      <c r="C5">
        <v>3.3986792152486598</v>
      </c>
      <c r="D5">
        <v>0</v>
      </c>
      <c r="E5">
        <v>10</v>
      </c>
      <c r="F5">
        <v>7</v>
      </c>
    </row>
    <row r="6" spans="1:6">
      <c r="A6" t="s">
        <v>44</v>
      </c>
      <c r="B6">
        <v>7.1277500218451699</v>
      </c>
      <c r="C6">
        <v>0.88631423515715302</v>
      </c>
      <c r="D6">
        <v>4.9671626356117002</v>
      </c>
      <c r="E6">
        <v>7.6210240435819001</v>
      </c>
      <c r="F6">
        <v>7</v>
      </c>
    </row>
    <row r="7" spans="1:6">
      <c r="A7" t="s">
        <v>45</v>
      </c>
      <c r="B7">
        <v>6.1428571428571397</v>
      </c>
      <c r="C7">
        <v>3.7197761617975802</v>
      </c>
      <c r="D7">
        <v>0</v>
      </c>
      <c r="E7">
        <v>12</v>
      </c>
      <c r="F7">
        <v>7</v>
      </c>
    </row>
    <row r="8" spans="1:6">
      <c r="A8" t="s">
        <v>24</v>
      </c>
      <c r="B8">
        <v>1.8571428571428501</v>
      </c>
      <c r="C8">
        <v>1.12485826771597</v>
      </c>
      <c r="D8">
        <v>0</v>
      </c>
      <c r="E8">
        <v>3</v>
      </c>
      <c r="F8">
        <v>7</v>
      </c>
    </row>
    <row r="9" spans="1:6">
      <c r="A9" t="s">
        <v>25</v>
      </c>
      <c r="B9">
        <v>5.2729507001574296</v>
      </c>
      <c r="C9">
        <v>2.6557736670981602</v>
      </c>
      <c r="D9">
        <v>0</v>
      </c>
      <c r="E9">
        <v>9</v>
      </c>
      <c r="F9">
        <v>7</v>
      </c>
    </row>
    <row r="10" spans="1:6">
      <c r="A10" t="s">
        <v>30</v>
      </c>
      <c r="B10">
        <v>7.71428571428571</v>
      </c>
      <c r="C10">
        <v>3.5742845723419401</v>
      </c>
      <c r="D10">
        <v>0</v>
      </c>
      <c r="E10">
        <v>12</v>
      </c>
      <c r="F10">
        <v>7</v>
      </c>
    </row>
    <row r="11" spans="1:6">
      <c r="A11" t="s">
        <v>46</v>
      </c>
      <c r="B11">
        <v>4.4011327950240497</v>
      </c>
      <c r="C11">
        <v>1.9052637929073699</v>
      </c>
      <c r="D11">
        <v>0</v>
      </c>
      <c r="E11">
        <v>6</v>
      </c>
      <c r="F1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12034-24D3-41EF-A2F0-C36EF6CAD4BC}">
  <dimension ref="A1:B7"/>
  <sheetViews>
    <sheetView tabSelected="1" workbookViewId="0">
      <selection activeCell="B6" sqref="B6"/>
    </sheetView>
  </sheetViews>
  <sheetFormatPr defaultColWidth="11.42578125" defaultRowHeight="14.45"/>
  <cols>
    <col min="2" max="2" width="17.85546875" customWidth="1"/>
  </cols>
  <sheetData>
    <row r="1" spans="1:2">
      <c r="A1">
        <v>1</v>
      </c>
      <c r="B1" t="s">
        <v>52</v>
      </c>
    </row>
    <row r="2" spans="1:2">
      <c r="A2">
        <v>2</v>
      </c>
      <c r="B2" t="s">
        <v>53</v>
      </c>
    </row>
    <row r="3" spans="1:2">
      <c r="A3">
        <v>3</v>
      </c>
      <c r="B3" t="s">
        <v>54</v>
      </c>
    </row>
    <row r="4" spans="1:2">
      <c r="A4">
        <v>4</v>
      </c>
      <c r="B4" t="s">
        <v>55</v>
      </c>
    </row>
    <row r="5" spans="1:2">
      <c r="A5">
        <v>5</v>
      </c>
      <c r="B5" t="s">
        <v>56</v>
      </c>
    </row>
    <row r="6" spans="1:2">
      <c r="A6">
        <v>6</v>
      </c>
      <c r="B6" t="s">
        <v>57</v>
      </c>
    </row>
    <row r="7" spans="1:2">
      <c r="A7">
        <v>7</v>
      </c>
      <c r="B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DANIEL MUÑOZ MUÑOZ</cp:lastModifiedBy>
  <cp:revision/>
  <dcterms:created xsi:type="dcterms:W3CDTF">2015-06-05T18:19:34Z</dcterms:created>
  <dcterms:modified xsi:type="dcterms:W3CDTF">2024-07-12T22:04:07Z</dcterms:modified>
  <cp:category/>
  <cp:contentStatus/>
</cp:coreProperties>
</file>