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09"/>
  <workbookPr/>
  <mc:AlternateContent xmlns:mc="http://schemas.openxmlformats.org/markup-compatibility/2006">
    <mc:Choice Requires="x15">
      <x15ac:absPath xmlns:x15ac="http://schemas.microsoft.com/office/spreadsheetml/2010/11/ac" url="https://usanjorge-my.sharepoint.com/personal/dmunoz_usj_es/Documents/Phylogenetic_TreeOfSoftware/Visual TreeCMP/MinePump+Ruido/"/>
    </mc:Choice>
  </mc:AlternateContent>
  <xr:revisionPtr revIDLastSave="118" documentId="11_AD4D2F04E46CFB4ACB3E20C29552CDFC693EDF15" xr6:coauthVersionLast="47" xr6:coauthVersionMax="47" xr10:uidLastSave="{3EC81118-3BD1-4373-82F9-B68D1736334F}"/>
  <bookViews>
    <workbookView xWindow="-108" yWindow="-108" windowWidth="23256" windowHeight="13176" firstSheet="2" activeTab="4" xr2:uid="{00000000-000D-0000-FFFF-FFFF00000000}"/>
  </bookViews>
  <sheets>
    <sheet name="Report" sheetId="1" r:id="rId1"/>
    <sheet name="Summary" sheetId="2" r:id="rId2"/>
    <sheet name="OracleReport" sheetId="6" r:id="rId3"/>
    <sheet name="OracleSummary" sheetId="7" r:id="rId4"/>
    <sheet name="Tags" sheetId="3" r:id="rId5"/>
  </sheets>
  <definedNames>
    <definedName name="OracleTreeComparison" localSheetId="2">OracleReport!$A$1:$AJ$8</definedName>
    <definedName name="ReportFullTreeComparison" localSheetId="0">Report!$A$1:$AJ$23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6" l="1"/>
  <c r="U4" i="6"/>
  <c r="U5" i="6"/>
  <c r="U6" i="6"/>
  <c r="U7" i="6"/>
  <c r="U8" i="6"/>
  <c r="U2" i="6"/>
  <c r="E3" i="6"/>
  <c r="F3" i="6" s="1"/>
  <c r="E4" i="6"/>
  <c r="F4" i="6" s="1"/>
  <c r="E5" i="6"/>
  <c r="F5" i="6" s="1"/>
  <c r="E6" i="6"/>
  <c r="F6" i="6" s="1"/>
  <c r="E7" i="6"/>
  <c r="F7" i="6"/>
  <c r="E8" i="6"/>
  <c r="F8" i="6" s="1"/>
  <c r="E2" i="6"/>
  <c r="F2" i="6" s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C2" i="1"/>
  <c r="C3" i="1"/>
  <c r="C4" i="1"/>
  <c r="C5" i="1"/>
  <c r="C6" i="1"/>
  <c r="C7" i="1"/>
  <c r="C8" i="1"/>
  <c r="C9" i="1"/>
  <c r="C10" i="1"/>
  <c r="F10" i="1" s="1"/>
  <c r="C11" i="1"/>
  <c r="C12" i="1"/>
  <c r="C13" i="1"/>
  <c r="C14" i="1"/>
  <c r="C15" i="1"/>
  <c r="C16" i="1"/>
  <c r="C17" i="1"/>
  <c r="C18" i="1"/>
  <c r="F18" i="1" s="1"/>
  <c r="C19" i="1"/>
  <c r="C20" i="1"/>
  <c r="C21" i="1"/>
  <c r="C22" i="1"/>
  <c r="F5" i="1"/>
  <c r="F6" i="1"/>
  <c r="F7" i="1"/>
  <c r="F8" i="1"/>
  <c r="F11" i="1"/>
  <c r="F12" i="1"/>
  <c r="F14" i="1"/>
  <c r="F15" i="1"/>
  <c r="F16" i="1"/>
  <c r="F21" i="1"/>
  <c r="F22" i="1"/>
  <c r="F20" i="1" l="1"/>
  <c r="F19" i="1"/>
  <c r="F13" i="1"/>
  <c r="F4" i="1"/>
  <c r="F3" i="1"/>
  <c r="F17" i="1"/>
  <c r="F9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56B3C0-6EC8-465C-817A-14B9A87CF720}" name="OracleTreeComparison" type="6" refreshedVersion="8" background="1" saveData="1">
    <textPr codePage="850" sourceFile="C:\Users\Usuario\OneDrive - UNIVERSIDAD SAN JORGE\03_Investigacion\Conferencias\2023 Daniel\Visual TreeCMP\MinePump+Ruido\OracleTreeComparison.txt">
      <textFields>
        <textField/>
      </textFields>
    </textPr>
  </connection>
  <connection id="2" xr16:uid="{84E5F348-58ED-4835-965C-A4B647EF9914}" name="ReportFullTreeComparison" type="6" refreshedVersion="8" background="1" saveData="1">
    <textPr codePage="850" sourceFile="C:\Users\Usuario\OneDrive - UNIVERSIDAD SAN JORGE\03_Investigacion\Conferencias\2023 Daniel\Visual TreeCMP\MinePump+Ruido\ReportFullTreeComparison.txt">
      <textFields count="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<sst xmlns="http://schemas.openxmlformats.org/spreadsheetml/2006/main" count="146" uniqueCount="59">
  <si>
    <t>No</t>
  </si>
  <si>
    <t>Tree1</t>
  </si>
  <si>
    <t>Tree2</t>
  </si>
  <si>
    <t>Comparison</t>
  </si>
  <si>
    <t>Tree1_taxa</t>
  </si>
  <si>
    <t>Tree2_taxa</t>
  </si>
  <si>
    <t>Common_taxa</t>
  </si>
  <si>
    <t>TriplesMetric</t>
  </si>
  <si>
    <t>Triples_toYuleAvg</t>
  </si>
  <si>
    <t>Triples</t>
  </si>
  <si>
    <t>RFCluster(0.5)Metric</t>
  </si>
  <si>
    <t>RFCluster(0.5)_toYuleAvg</t>
  </si>
  <si>
    <t>RF Cluster</t>
  </si>
  <si>
    <t>MatchingPairMetric</t>
  </si>
  <si>
    <t>MatchingPair_toYuleAvg</t>
  </si>
  <si>
    <t>Matching Pair</t>
  </si>
  <si>
    <t>NodalSplittedWeightedMetric</t>
  </si>
  <si>
    <t>NodalSplittedWeighted_toYuleAvg</t>
  </si>
  <si>
    <t>Nodal Splitted Weighted</t>
  </si>
  <si>
    <t>MatchingClusterMetric</t>
  </si>
  <si>
    <t>MatchingCluster_toYuleAvg</t>
  </si>
  <si>
    <t>Matching Cluster</t>
  </si>
  <si>
    <t>MASTMetric</t>
  </si>
  <si>
    <t>MAST_toYuleAvg</t>
  </si>
  <si>
    <t>MAST</t>
  </si>
  <si>
    <t>CopheneticL2Metric</t>
  </si>
  <si>
    <t>CopheneticL2Metric_toYuleAvg</t>
  </si>
  <si>
    <t>Cophenetic L2</t>
  </si>
  <si>
    <t>QuartetMetric</t>
  </si>
  <si>
    <t>Quartet_toYuleAvg</t>
  </si>
  <si>
    <t>Quartet</t>
  </si>
  <si>
    <t>PathDifferenceMetric</t>
  </si>
  <si>
    <t>PathDiffernce_toYuleAvg</t>
  </si>
  <si>
    <t>Path Difference</t>
  </si>
  <si>
    <t>N/A</t>
  </si>
  <si>
    <t>Summary:</t>
  </si>
  <si>
    <t>Name</t>
  </si>
  <si>
    <t>Avg</t>
  </si>
  <si>
    <t>Std</t>
  </si>
  <si>
    <t>Min</t>
  </si>
  <si>
    <t>Max</t>
  </si>
  <si>
    <t>Count</t>
  </si>
  <si>
    <t>RFCluster(0.5)</t>
  </si>
  <si>
    <t>MatchingPair</t>
  </si>
  <si>
    <t>NodalSplittedWeighted</t>
  </si>
  <si>
    <t>MatchingCluster</t>
  </si>
  <si>
    <t>PathDiffernce</t>
  </si>
  <si>
    <t>RefTree</t>
  </si>
  <si>
    <t>Tree</t>
  </si>
  <si>
    <t>RefTree_taxa</t>
  </si>
  <si>
    <t>Tree_taxa</t>
  </si>
  <si>
    <t>Oracle</t>
  </si>
  <si>
    <t>FOOElements</t>
  </si>
  <si>
    <t>FOOSequence</t>
  </si>
  <si>
    <t>PAM</t>
  </si>
  <si>
    <t>INT</t>
  </si>
  <si>
    <t>INTER_ND</t>
  </si>
  <si>
    <t>K-mer</t>
  </si>
  <si>
    <t>K-mer_NAT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</si>
</sst>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MinePump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Report!$L$1</c:f>
              <c:strCache>
                <c:ptCount val="1"/>
                <c:pt idx="0">
                  <c:v>Triples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Report!$F$2:$F$22</c:f>
              <c:strCache>
                <c:ptCount val="21"/>
                <c:pt idx="0">
                  <c:v>FOOElements-FOOSequence</c:v>
                </c:pt>
                <c:pt idx="1">
                  <c:v>FOOElements-PAM</c:v>
                </c:pt>
                <c:pt idx="2">
                  <c:v>FOOElements-INT</c:v>
                </c:pt>
                <c:pt idx="3">
                  <c:v>FOOElements-INTER_ND</c:v>
                </c:pt>
                <c:pt idx="4">
                  <c:v>FOOElements-K-mer</c:v>
                </c:pt>
                <c:pt idx="5">
                  <c:v>FOOElements-K-mer_NAT</c:v>
                </c:pt>
                <c:pt idx="6">
                  <c:v>FOOSequence-PAM</c:v>
                </c:pt>
                <c:pt idx="7">
                  <c:v>FOOSequence-INT</c:v>
                </c:pt>
                <c:pt idx="8">
                  <c:v>FOOSequence-INTER_ND</c:v>
                </c:pt>
                <c:pt idx="9">
                  <c:v>FOOSequence-K-mer</c:v>
                </c:pt>
                <c:pt idx="10">
                  <c:v>FOOSequence-K-mer_NAT</c:v>
                </c:pt>
                <c:pt idx="11">
                  <c:v>PAM-INT</c:v>
                </c:pt>
                <c:pt idx="12">
                  <c:v>PAM-INTER_ND</c:v>
                </c:pt>
                <c:pt idx="13">
                  <c:v>PAM-K-mer</c:v>
                </c:pt>
                <c:pt idx="14">
                  <c:v>PAM-K-mer_NAT</c:v>
                </c:pt>
                <c:pt idx="15">
                  <c:v>INT-INTER_ND</c:v>
                </c:pt>
                <c:pt idx="16">
                  <c:v>INT-K-mer</c:v>
                </c:pt>
                <c:pt idx="17">
                  <c:v>INT-K-mer_NAT</c:v>
                </c:pt>
                <c:pt idx="18">
                  <c:v>INTER_ND-K-mer</c:v>
                </c:pt>
                <c:pt idx="19">
                  <c:v>INTER_ND-K-mer_NAT</c:v>
                </c:pt>
                <c:pt idx="20">
                  <c:v>K-mer-K-mer_NAT</c:v>
                </c:pt>
              </c:strCache>
            </c:strRef>
          </c:cat>
          <c:val>
            <c:numRef>
              <c:f>Report!$L$2:$L$22</c:f>
              <c:numCache>
                <c:formatCode>General</c:formatCode>
                <c:ptCount val="21"/>
                <c:pt idx="0">
                  <c:v>0.62819999999999998</c:v>
                </c:pt>
                <c:pt idx="1">
                  <c:v>0.64559999999999995</c:v>
                </c:pt>
                <c:pt idx="2">
                  <c:v>0.65059999999999996</c:v>
                </c:pt>
                <c:pt idx="3">
                  <c:v>0.65100000000000002</c:v>
                </c:pt>
                <c:pt idx="4">
                  <c:v>0.74319999999999997</c:v>
                </c:pt>
                <c:pt idx="5">
                  <c:v>0.64729999999999999</c:v>
                </c:pt>
                <c:pt idx="6">
                  <c:v>0.15409999999999999</c:v>
                </c:pt>
                <c:pt idx="7">
                  <c:v>0.1646</c:v>
                </c:pt>
                <c:pt idx="8">
                  <c:v>0.18509999999999999</c:v>
                </c:pt>
                <c:pt idx="9">
                  <c:v>0.57320000000000004</c:v>
                </c:pt>
                <c:pt idx="10">
                  <c:v>0.1807</c:v>
                </c:pt>
                <c:pt idx="11">
                  <c:v>0.17199999999999999</c:v>
                </c:pt>
                <c:pt idx="12">
                  <c:v>0.17660000000000001</c:v>
                </c:pt>
                <c:pt idx="13">
                  <c:v>0.63080000000000003</c:v>
                </c:pt>
                <c:pt idx="14">
                  <c:v>0.18970000000000001</c:v>
                </c:pt>
                <c:pt idx="15">
                  <c:v>0.1356</c:v>
                </c:pt>
                <c:pt idx="16">
                  <c:v>0.50390000000000001</c:v>
                </c:pt>
                <c:pt idx="17">
                  <c:v>0.19889999999999999</c:v>
                </c:pt>
                <c:pt idx="18">
                  <c:v>0.51</c:v>
                </c:pt>
                <c:pt idx="19">
                  <c:v>0.1736</c:v>
                </c:pt>
                <c:pt idx="20">
                  <c:v>0.51870000000000005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4-435D-9599-E03A8C3442E0}"/>
            </c:ext>
          </c:extLst>
        </c:ser>
        <c:ser>
          <c:idx val="1"/>
          <c:order val="1"/>
          <c:tx>
            <c:strRef>
              <c:f>Report!$O$1</c:f>
              <c:strCache>
                <c:ptCount val="1"/>
                <c:pt idx="0">
                  <c:v>RF Cluster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Report!$F$2:$F$22</c:f>
              <c:strCache>
                <c:ptCount val="21"/>
                <c:pt idx="0">
                  <c:v>FOOElements-FOOSequence</c:v>
                </c:pt>
                <c:pt idx="1">
                  <c:v>FOOElements-PAM</c:v>
                </c:pt>
                <c:pt idx="2">
                  <c:v>FOOElements-INT</c:v>
                </c:pt>
                <c:pt idx="3">
                  <c:v>FOOElements-INTER_ND</c:v>
                </c:pt>
                <c:pt idx="4">
                  <c:v>FOOElements-K-mer</c:v>
                </c:pt>
                <c:pt idx="5">
                  <c:v>FOOElements-K-mer_NAT</c:v>
                </c:pt>
                <c:pt idx="6">
                  <c:v>FOOSequence-PAM</c:v>
                </c:pt>
                <c:pt idx="7">
                  <c:v>FOOSequence-INT</c:v>
                </c:pt>
                <c:pt idx="8">
                  <c:v>FOOSequence-INTER_ND</c:v>
                </c:pt>
                <c:pt idx="9">
                  <c:v>FOOSequence-K-mer</c:v>
                </c:pt>
                <c:pt idx="10">
                  <c:v>FOOSequence-K-mer_NAT</c:v>
                </c:pt>
                <c:pt idx="11">
                  <c:v>PAM-INT</c:v>
                </c:pt>
                <c:pt idx="12">
                  <c:v>PAM-INTER_ND</c:v>
                </c:pt>
                <c:pt idx="13">
                  <c:v>PAM-K-mer</c:v>
                </c:pt>
                <c:pt idx="14">
                  <c:v>PAM-K-mer_NAT</c:v>
                </c:pt>
                <c:pt idx="15">
                  <c:v>INT-INTER_ND</c:v>
                </c:pt>
                <c:pt idx="16">
                  <c:v>INT-K-mer</c:v>
                </c:pt>
                <c:pt idx="17">
                  <c:v>INT-K-mer_NAT</c:v>
                </c:pt>
                <c:pt idx="18">
                  <c:v>INTER_ND-K-mer</c:v>
                </c:pt>
                <c:pt idx="19">
                  <c:v>INTER_ND-K-mer_NAT</c:v>
                </c:pt>
                <c:pt idx="20">
                  <c:v>K-mer-K-mer_NAT</c:v>
                </c:pt>
              </c:strCache>
            </c:strRef>
          </c:cat>
          <c:val>
            <c:numRef>
              <c:f>Report!$O$2:$O$22</c:f>
              <c:numCache>
                <c:formatCode>General</c:formatCode>
                <c:ptCount val="21"/>
                <c:pt idx="0">
                  <c:v>0.97070000000000001</c:v>
                </c:pt>
                <c:pt idx="1">
                  <c:v>0.97770000000000001</c:v>
                </c:pt>
                <c:pt idx="2">
                  <c:v>0.98109999999999997</c:v>
                </c:pt>
                <c:pt idx="3">
                  <c:v>0.98109999999999997</c:v>
                </c:pt>
                <c:pt idx="4">
                  <c:v>0.97770000000000001</c:v>
                </c:pt>
                <c:pt idx="5">
                  <c:v>0.98629999999999995</c:v>
                </c:pt>
                <c:pt idx="6">
                  <c:v>0.96379999999999999</c:v>
                </c:pt>
                <c:pt idx="7">
                  <c:v>0.93610000000000004</c:v>
                </c:pt>
                <c:pt idx="8">
                  <c:v>0.94130000000000003</c:v>
                </c:pt>
                <c:pt idx="9">
                  <c:v>0.96030000000000004</c:v>
                </c:pt>
                <c:pt idx="10">
                  <c:v>0.97589999999999999</c:v>
                </c:pt>
                <c:pt idx="11">
                  <c:v>0.96550000000000002</c:v>
                </c:pt>
                <c:pt idx="12">
                  <c:v>0.96209999999999996</c:v>
                </c:pt>
                <c:pt idx="13">
                  <c:v>0.97419999999999995</c:v>
                </c:pt>
                <c:pt idx="14">
                  <c:v>0.9829</c:v>
                </c:pt>
                <c:pt idx="15">
                  <c:v>0.85460000000000003</c:v>
                </c:pt>
                <c:pt idx="16">
                  <c:v>0.95860000000000001</c:v>
                </c:pt>
                <c:pt idx="17">
                  <c:v>0.97250000000000003</c:v>
                </c:pt>
                <c:pt idx="18">
                  <c:v>0.97770000000000001</c:v>
                </c:pt>
                <c:pt idx="19">
                  <c:v>0.97419999999999995</c:v>
                </c:pt>
                <c:pt idx="20">
                  <c:v>0.94469999999999998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4-435D-9599-E03A8C3442E0}"/>
            </c:ext>
          </c:extLst>
        </c:ser>
        <c:ser>
          <c:idx val="2"/>
          <c:order val="2"/>
          <c:tx>
            <c:strRef>
              <c:f>Report!$R$1</c:f>
              <c:strCache>
                <c:ptCount val="1"/>
                <c:pt idx="0">
                  <c:v>Matching Pair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Report!$F$2:$F$22</c:f>
              <c:strCache>
                <c:ptCount val="21"/>
                <c:pt idx="0">
                  <c:v>FOOElements-FOOSequence</c:v>
                </c:pt>
                <c:pt idx="1">
                  <c:v>FOOElements-PAM</c:v>
                </c:pt>
                <c:pt idx="2">
                  <c:v>FOOElements-INT</c:v>
                </c:pt>
                <c:pt idx="3">
                  <c:v>FOOElements-INTER_ND</c:v>
                </c:pt>
                <c:pt idx="4">
                  <c:v>FOOElements-K-mer</c:v>
                </c:pt>
                <c:pt idx="5">
                  <c:v>FOOElements-K-mer_NAT</c:v>
                </c:pt>
                <c:pt idx="6">
                  <c:v>FOOSequence-PAM</c:v>
                </c:pt>
                <c:pt idx="7">
                  <c:v>FOOSequence-INT</c:v>
                </c:pt>
                <c:pt idx="8">
                  <c:v>FOOSequence-INTER_ND</c:v>
                </c:pt>
                <c:pt idx="9">
                  <c:v>FOOSequence-K-mer</c:v>
                </c:pt>
                <c:pt idx="10">
                  <c:v>FOOSequence-K-mer_NAT</c:v>
                </c:pt>
                <c:pt idx="11">
                  <c:v>PAM-INT</c:v>
                </c:pt>
                <c:pt idx="12">
                  <c:v>PAM-INTER_ND</c:v>
                </c:pt>
                <c:pt idx="13">
                  <c:v>PAM-K-mer</c:v>
                </c:pt>
                <c:pt idx="14">
                  <c:v>PAM-K-mer_NAT</c:v>
                </c:pt>
                <c:pt idx="15">
                  <c:v>INT-INTER_ND</c:v>
                </c:pt>
                <c:pt idx="16">
                  <c:v>INT-K-mer</c:v>
                </c:pt>
                <c:pt idx="17">
                  <c:v>INT-K-mer_NAT</c:v>
                </c:pt>
                <c:pt idx="18">
                  <c:v>INTER_ND-K-mer</c:v>
                </c:pt>
                <c:pt idx="19">
                  <c:v>INTER_ND-K-mer_NAT</c:v>
                </c:pt>
                <c:pt idx="20">
                  <c:v>K-mer-K-mer_NAT</c:v>
                </c:pt>
              </c:strCache>
            </c:strRef>
          </c:cat>
          <c:val>
            <c:numRef>
              <c:f>Report!$R$2:$R$22</c:f>
              <c:numCache>
                <c:formatCode>General</c:formatCode>
                <c:ptCount val="21"/>
                <c:pt idx="0">
                  <c:v>0.94179999999999997</c:v>
                </c:pt>
                <c:pt idx="1">
                  <c:v>1.0669</c:v>
                </c:pt>
                <c:pt idx="2">
                  <c:v>0.96530000000000005</c:v>
                </c:pt>
                <c:pt idx="3">
                  <c:v>0.92859999999999998</c:v>
                </c:pt>
                <c:pt idx="4">
                  <c:v>0.79730000000000001</c:v>
                </c:pt>
                <c:pt idx="5">
                  <c:v>0.91420000000000001</c:v>
                </c:pt>
                <c:pt idx="6">
                  <c:v>0.9123</c:v>
                </c:pt>
                <c:pt idx="7">
                  <c:v>0.51680000000000004</c:v>
                </c:pt>
                <c:pt idx="8">
                  <c:v>0.57679999999999998</c:v>
                </c:pt>
                <c:pt idx="9">
                  <c:v>0.90429999999999999</c:v>
                </c:pt>
                <c:pt idx="10">
                  <c:v>0.59509999999999996</c:v>
                </c:pt>
                <c:pt idx="11">
                  <c:v>0.98260000000000003</c:v>
                </c:pt>
                <c:pt idx="12">
                  <c:v>1.0225</c:v>
                </c:pt>
                <c:pt idx="13">
                  <c:v>1.0767</c:v>
                </c:pt>
                <c:pt idx="14">
                  <c:v>0.95940000000000003</c:v>
                </c:pt>
                <c:pt idx="15">
                  <c:v>0.41849999999999998</c:v>
                </c:pt>
                <c:pt idx="16">
                  <c:v>0.76559999999999995</c:v>
                </c:pt>
                <c:pt idx="17">
                  <c:v>0.62949999999999995</c:v>
                </c:pt>
                <c:pt idx="18">
                  <c:v>0.79039999999999999</c:v>
                </c:pt>
                <c:pt idx="19">
                  <c:v>0.56899999999999995</c:v>
                </c:pt>
                <c:pt idx="20">
                  <c:v>0.79620000000000002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64-435D-9599-E03A8C3442E0}"/>
            </c:ext>
          </c:extLst>
        </c:ser>
        <c:ser>
          <c:idx val="3"/>
          <c:order val="3"/>
          <c:tx>
            <c:strRef>
              <c:f>Report!$U$1</c:f>
              <c:strCache>
                <c:ptCount val="1"/>
                <c:pt idx="0">
                  <c:v>Nodal Splitted Weighted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Report!$F$2:$F$22</c:f>
              <c:strCache>
                <c:ptCount val="21"/>
                <c:pt idx="0">
                  <c:v>FOOElements-FOOSequence</c:v>
                </c:pt>
                <c:pt idx="1">
                  <c:v>FOOElements-PAM</c:v>
                </c:pt>
                <c:pt idx="2">
                  <c:v>FOOElements-INT</c:v>
                </c:pt>
                <c:pt idx="3">
                  <c:v>FOOElements-INTER_ND</c:v>
                </c:pt>
                <c:pt idx="4">
                  <c:v>FOOElements-K-mer</c:v>
                </c:pt>
                <c:pt idx="5">
                  <c:v>FOOElements-K-mer_NAT</c:v>
                </c:pt>
                <c:pt idx="6">
                  <c:v>FOOSequence-PAM</c:v>
                </c:pt>
                <c:pt idx="7">
                  <c:v>FOOSequence-INT</c:v>
                </c:pt>
                <c:pt idx="8">
                  <c:v>FOOSequence-INTER_ND</c:v>
                </c:pt>
                <c:pt idx="9">
                  <c:v>FOOSequence-K-mer</c:v>
                </c:pt>
                <c:pt idx="10">
                  <c:v>FOOSequence-K-mer_NAT</c:v>
                </c:pt>
                <c:pt idx="11">
                  <c:v>PAM-INT</c:v>
                </c:pt>
                <c:pt idx="12">
                  <c:v>PAM-INTER_ND</c:v>
                </c:pt>
                <c:pt idx="13">
                  <c:v>PAM-K-mer</c:v>
                </c:pt>
                <c:pt idx="14">
                  <c:v>PAM-K-mer_NAT</c:v>
                </c:pt>
                <c:pt idx="15">
                  <c:v>INT-INTER_ND</c:v>
                </c:pt>
                <c:pt idx="16">
                  <c:v>INT-K-mer</c:v>
                </c:pt>
                <c:pt idx="17">
                  <c:v>INT-K-mer_NAT</c:v>
                </c:pt>
                <c:pt idx="18">
                  <c:v>INTER_ND-K-mer</c:v>
                </c:pt>
                <c:pt idx="19">
                  <c:v>INTER_ND-K-mer_NAT</c:v>
                </c:pt>
                <c:pt idx="20">
                  <c:v>K-mer-K-mer_NAT</c:v>
                </c:pt>
              </c:strCache>
            </c:strRef>
          </c:cat>
          <c:val>
            <c:numRef>
              <c:f>Report!$U$2:$U$22</c:f>
              <c:numCache>
                <c:formatCode>General</c:formatCode>
                <c:ptCount val="21"/>
                <c:pt idx="0">
                  <c:v>7.637669785744898E-2</c:v>
                </c:pt>
                <c:pt idx="1">
                  <c:v>0.50669470653039639</c:v>
                </c:pt>
                <c:pt idx="2">
                  <c:v>5.2632015708552665E-2</c:v>
                </c:pt>
                <c:pt idx="3">
                  <c:v>2.4081685639308903E-2</c:v>
                </c:pt>
                <c:pt idx="4">
                  <c:v>0.99999999434684994</c:v>
                </c:pt>
                <c:pt idx="5">
                  <c:v>3.0791301820427767E-2</c:v>
                </c:pt>
                <c:pt idx="6">
                  <c:v>0.43824920397216205</c:v>
                </c:pt>
                <c:pt idx="7">
                  <c:v>3.9754704938725488E-2</c:v>
                </c:pt>
                <c:pt idx="8">
                  <c:v>6.1715172915708431E-2</c:v>
                </c:pt>
                <c:pt idx="9">
                  <c:v>0.94365553944673786</c:v>
                </c:pt>
                <c:pt idx="10">
                  <c:v>5.6239607635401423E-2</c:v>
                </c:pt>
                <c:pt idx="11">
                  <c:v>0.46441047743086356</c:v>
                </c:pt>
                <c:pt idx="12">
                  <c:v>0.49117397097588322</c:v>
                </c:pt>
                <c:pt idx="13">
                  <c:v>0.70540922829703168</c:v>
                </c:pt>
                <c:pt idx="14">
                  <c:v>0.48305924223339525</c:v>
                </c:pt>
                <c:pt idx="15">
                  <c:v>3.316170538923572E-2</c:v>
                </c:pt>
                <c:pt idx="16">
                  <c:v>0.96739269794198079</c:v>
                </c:pt>
                <c:pt idx="17">
                  <c:v>3.1964601559373682E-2</c:v>
                </c:pt>
                <c:pt idx="18">
                  <c:v>0.9883546272304421</c:v>
                </c:pt>
                <c:pt idx="19">
                  <c:v>1.68908209814457E-2</c:v>
                </c:pt>
                <c:pt idx="20">
                  <c:v>0.98319349447958704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64-435D-9599-E03A8C3442E0}"/>
            </c:ext>
          </c:extLst>
        </c:ser>
        <c:ser>
          <c:idx val="4"/>
          <c:order val="4"/>
          <c:tx>
            <c:strRef>
              <c:f>Report!$X$1</c:f>
              <c:strCache>
                <c:ptCount val="1"/>
                <c:pt idx="0">
                  <c:v>Matching Cluster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Report!$F$2:$F$22</c:f>
              <c:strCache>
                <c:ptCount val="21"/>
                <c:pt idx="0">
                  <c:v>FOOElements-FOOSequence</c:v>
                </c:pt>
                <c:pt idx="1">
                  <c:v>FOOElements-PAM</c:v>
                </c:pt>
                <c:pt idx="2">
                  <c:v>FOOElements-INT</c:v>
                </c:pt>
                <c:pt idx="3">
                  <c:v>FOOElements-INTER_ND</c:v>
                </c:pt>
                <c:pt idx="4">
                  <c:v>FOOElements-K-mer</c:v>
                </c:pt>
                <c:pt idx="5">
                  <c:v>FOOElements-K-mer_NAT</c:v>
                </c:pt>
                <c:pt idx="6">
                  <c:v>FOOSequence-PAM</c:v>
                </c:pt>
                <c:pt idx="7">
                  <c:v>FOOSequence-INT</c:v>
                </c:pt>
                <c:pt idx="8">
                  <c:v>FOOSequence-INTER_ND</c:v>
                </c:pt>
                <c:pt idx="9">
                  <c:v>FOOSequence-K-mer</c:v>
                </c:pt>
                <c:pt idx="10">
                  <c:v>FOOSequence-K-mer_NAT</c:v>
                </c:pt>
                <c:pt idx="11">
                  <c:v>PAM-INT</c:v>
                </c:pt>
                <c:pt idx="12">
                  <c:v>PAM-INTER_ND</c:v>
                </c:pt>
                <c:pt idx="13">
                  <c:v>PAM-K-mer</c:v>
                </c:pt>
                <c:pt idx="14">
                  <c:v>PAM-K-mer_NAT</c:v>
                </c:pt>
                <c:pt idx="15">
                  <c:v>INT-INTER_ND</c:v>
                </c:pt>
                <c:pt idx="16">
                  <c:v>INT-K-mer</c:v>
                </c:pt>
                <c:pt idx="17">
                  <c:v>INT-K-mer_NAT</c:v>
                </c:pt>
                <c:pt idx="18">
                  <c:v>INTER_ND-K-mer</c:v>
                </c:pt>
                <c:pt idx="19">
                  <c:v>INTER_ND-K-mer_NAT</c:v>
                </c:pt>
                <c:pt idx="20">
                  <c:v>K-mer-K-mer_NAT</c:v>
                </c:pt>
              </c:strCache>
            </c:strRef>
          </c:cat>
          <c:val>
            <c:numRef>
              <c:f>Report!$X$2:$X$22</c:f>
              <c:numCache>
                <c:formatCode>General</c:formatCode>
                <c:ptCount val="21"/>
                <c:pt idx="0">
                  <c:v>0.91249999999999998</c:v>
                </c:pt>
                <c:pt idx="1">
                  <c:v>4.4961000000000002</c:v>
                </c:pt>
                <c:pt idx="2">
                  <c:v>0.47910000000000003</c:v>
                </c:pt>
                <c:pt idx="3">
                  <c:v>0.40660000000000002</c:v>
                </c:pt>
                <c:pt idx="4">
                  <c:v>0.42709999999999998</c:v>
                </c:pt>
                <c:pt idx="5">
                  <c:v>0.73770000000000002</c:v>
                </c:pt>
                <c:pt idx="6">
                  <c:v>3.7692000000000001</c:v>
                </c:pt>
                <c:pt idx="7">
                  <c:v>0.66930000000000001</c:v>
                </c:pt>
                <c:pt idx="8">
                  <c:v>0.79420000000000002</c:v>
                </c:pt>
                <c:pt idx="9">
                  <c:v>0.95409999999999995</c:v>
                </c:pt>
                <c:pt idx="10">
                  <c:v>0.4279</c:v>
                </c:pt>
                <c:pt idx="11">
                  <c:v>4.3390000000000004</c:v>
                </c:pt>
                <c:pt idx="12">
                  <c:v>4.4847999999999999</c:v>
                </c:pt>
                <c:pt idx="13">
                  <c:v>4.6440999999999999</c:v>
                </c:pt>
                <c:pt idx="14">
                  <c:v>3.9839000000000002</c:v>
                </c:pt>
                <c:pt idx="15">
                  <c:v>0.2326</c:v>
                </c:pt>
                <c:pt idx="16">
                  <c:v>0.42309999999999998</c:v>
                </c:pt>
                <c:pt idx="17">
                  <c:v>0.47949999999999998</c:v>
                </c:pt>
                <c:pt idx="18">
                  <c:v>0.30330000000000001</c:v>
                </c:pt>
                <c:pt idx="19">
                  <c:v>0.60570000000000002</c:v>
                </c:pt>
                <c:pt idx="20">
                  <c:v>0.75070000000000003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64-435D-9599-E03A8C3442E0}"/>
            </c:ext>
          </c:extLst>
        </c:ser>
        <c:ser>
          <c:idx val="5"/>
          <c:order val="5"/>
          <c:tx>
            <c:strRef>
              <c:f>Report!$AA$1</c:f>
              <c:strCache>
                <c:ptCount val="1"/>
                <c:pt idx="0">
                  <c:v>MAST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Report!$F$2:$F$22</c:f>
              <c:strCache>
                <c:ptCount val="21"/>
                <c:pt idx="0">
                  <c:v>FOOElements-FOOSequence</c:v>
                </c:pt>
                <c:pt idx="1">
                  <c:v>FOOElements-PAM</c:v>
                </c:pt>
                <c:pt idx="2">
                  <c:v>FOOElements-INT</c:v>
                </c:pt>
                <c:pt idx="3">
                  <c:v>FOOElements-INTER_ND</c:v>
                </c:pt>
                <c:pt idx="4">
                  <c:v>FOOElements-K-mer</c:v>
                </c:pt>
                <c:pt idx="5">
                  <c:v>FOOElements-K-mer_NAT</c:v>
                </c:pt>
                <c:pt idx="6">
                  <c:v>FOOSequence-PAM</c:v>
                </c:pt>
                <c:pt idx="7">
                  <c:v>FOOSequence-INT</c:v>
                </c:pt>
                <c:pt idx="8">
                  <c:v>FOOSequence-INTER_ND</c:v>
                </c:pt>
                <c:pt idx="9">
                  <c:v>FOOSequence-K-mer</c:v>
                </c:pt>
                <c:pt idx="10">
                  <c:v>FOOSequence-K-mer_NAT</c:v>
                </c:pt>
                <c:pt idx="11">
                  <c:v>PAM-INT</c:v>
                </c:pt>
                <c:pt idx="12">
                  <c:v>PAM-INTER_ND</c:v>
                </c:pt>
                <c:pt idx="13">
                  <c:v>PAM-K-mer</c:v>
                </c:pt>
                <c:pt idx="14">
                  <c:v>PAM-K-mer_NAT</c:v>
                </c:pt>
                <c:pt idx="15">
                  <c:v>INT-INTER_ND</c:v>
                </c:pt>
                <c:pt idx="16">
                  <c:v>INT-K-mer</c:v>
                </c:pt>
                <c:pt idx="17">
                  <c:v>INT-K-mer_NAT</c:v>
                </c:pt>
                <c:pt idx="18">
                  <c:v>INTER_ND-K-mer</c:v>
                </c:pt>
                <c:pt idx="19">
                  <c:v>INTER_ND-K-mer_NAT</c:v>
                </c:pt>
                <c:pt idx="20">
                  <c:v>K-mer-K-mer_NAT</c:v>
                </c:pt>
              </c:strCache>
            </c:strRef>
          </c:cat>
          <c:val>
            <c:numRef>
              <c:f>Report!$AA$2:$AA$22</c:f>
              <c:numCache>
                <c:formatCode>General</c:formatCode>
                <c:ptCount val="21"/>
                <c:pt idx="0">
                  <c:v>0.97509999999999997</c:v>
                </c:pt>
                <c:pt idx="1">
                  <c:v>0.99529999999999996</c:v>
                </c:pt>
                <c:pt idx="2">
                  <c:v>0.97509999999999997</c:v>
                </c:pt>
                <c:pt idx="3">
                  <c:v>0.9788</c:v>
                </c:pt>
                <c:pt idx="4">
                  <c:v>0.96589999999999998</c:v>
                </c:pt>
                <c:pt idx="5">
                  <c:v>0.97509999999999997</c:v>
                </c:pt>
                <c:pt idx="6">
                  <c:v>0.89449999999999996</c:v>
                </c:pt>
                <c:pt idx="7">
                  <c:v>0.83399999999999996</c:v>
                </c:pt>
                <c:pt idx="8">
                  <c:v>0.83950000000000002</c:v>
                </c:pt>
                <c:pt idx="9">
                  <c:v>0.96230000000000004</c:v>
                </c:pt>
                <c:pt idx="10">
                  <c:v>0.878</c:v>
                </c:pt>
                <c:pt idx="11">
                  <c:v>0.93110000000000004</c:v>
                </c:pt>
                <c:pt idx="12">
                  <c:v>0.95679999999999998</c:v>
                </c:pt>
                <c:pt idx="13">
                  <c:v>1.0063</c:v>
                </c:pt>
                <c:pt idx="14">
                  <c:v>0.95130000000000003</c:v>
                </c:pt>
                <c:pt idx="15">
                  <c:v>0.79</c:v>
                </c:pt>
                <c:pt idx="16">
                  <c:v>0.93110000000000004</c:v>
                </c:pt>
                <c:pt idx="17">
                  <c:v>0.878</c:v>
                </c:pt>
                <c:pt idx="18">
                  <c:v>0.92930000000000001</c:v>
                </c:pt>
                <c:pt idx="19">
                  <c:v>0.83950000000000002</c:v>
                </c:pt>
                <c:pt idx="20">
                  <c:v>0.94030000000000002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64-435D-9599-E03A8C3442E0}"/>
            </c:ext>
          </c:extLst>
        </c:ser>
        <c:ser>
          <c:idx val="6"/>
          <c:order val="6"/>
          <c:tx>
            <c:strRef>
              <c:f>Report!$AD$1</c:f>
              <c:strCache>
                <c:ptCount val="1"/>
                <c:pt idx="0">
                  <c:v>Cophenetic L2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Report!$F$2:$F$22</c:f>
              <c:strCache>
                <c:ptCount val="21"/>
                <c:pt idx="0">
                  <c:v>FOOElements-FOOSequence</c:v>
                </c:pt>
                <c:pt idx="1">
                  <c:v>FOOElements-PAM</c:v>
                </c:pt>
                <c:pt idx="2">
                  <c:v>FOOElements-INT</c:v>
                </c:pt>
                <c:pt idx="3">
                  <c:v>FOOElements-INTER_ND</c:v>
                </c:pt>
                <c:pt idx="4">
                  <c:v>FOOElements-K-mer</c:v>
                </c:pt>
                <c:pt idx="5">
                  <c:v>FOOElements-K-mer_NAT</c:v>
                </c:pt>
                <c:pt idx="6">
                  <c:v>FOOSequence-PAM</c:v>
                </c:pt>
                <c:pt idx="7">
                  <c:v>FOOSequence-INT</c:v>
                </c:pt>
                <c:pt idx="8">
                  <c:v>FOOSequence-INTER_ND</c:v>
                </c:pt>
                <c:pt idx="9">
                  <c:v>FOOSequence-K-mer</c:v>
                </c:pt>
                <c:pt idx="10">
                  <c:v>FOOSequence-K-mer_NAT</c:v>
                </c:pt>
                <c:pt idx="11">
                  <c:v>PAM-INT</c:v>
                </c:pt>
                <c:pt idx="12">
                  <c:v>PAM-INTER_ND</c:v>
                </c:pt>
                <c:pt idx="13">
                  <c:v>PAM-K-mer</c:v>
                </c:pt>
                <c:pt idx="14">
                  <c:v>PAM-K-mer_NAT</c:v>
                </c:pt>
                <c:pt idx="15">
                  <c:v>INT-INTER_ND</c:v>
                </c:pt>
                <c:pt idx="16">
                  <c:v>INT-K-mer</c:v>
                </c:pt>
                <c:pt idx="17">
                  <c:v>INT-K-mer_NAT</c:v>
                </c:pt>
                <c:pt idx="18">
                  <c:v>INTER_ND-K-mer</c:v>
                </c:pt>
                <c:pt idx="19">
                  <c:v>INTER_ND-K-mer_NAT</c:v>
                </c:pt>
                <c:pt idx="20">
                  <c:v>K-mer-K-mer_NAT</c:v>
                </c:pt>
              </c:strCache>
            </c:strRef>
          </c:cat>
          <c:val>
            <c:numRef>
              <c:f>Report!$AD$2:$AD$22</c:f>
              <c:numCache>
                <c:formatCode>General</c:formatCode>
                <c:ptCount val="21"/>
                <c:pt idx="0">
                  <c:v>1.1147</c:v>
                </c:pt>
                <c:pt idx="1">
                  <c:v>7.0726000000000004</c:v>
                </c:pt>
                <c:pt idx="2">
                  <c:v>0.38019999999999998</c:v>
                </c:pt>
                <c:pt idx="3">
                  <c:v>0.21640000000000001</c:v>
                </c:pt>
                <c:pt idx="4">
                  <c:v>0.26900000000000002</c:v>
                </c:pt>
                <c:pt idx="5">
                  <c:v>0.83640000000000003</c:v>
                </c:pt>
                <c:pt idx="6">
                  <c:v>5.9912999999999998</c:v>
                </c:pt>
                <c:pt idx="7">
                  <c:v>0.79790000000000005</c:v>
                </c:pt>
                <c:pt idx="8">
                  <c:v>0.99609999999999999</c:v>
                </c:pt>
                <c:pt idx="9">
                  <c:v>1.2935000000000001</c:v>
                </c:pt>
                <c:pt idx="10">
                  <c:v>0.37140000000000001</c:v>
                </c:pt>
                <c:pt idx="11">
                  <c:v>6.7610999999999999</c:v>
                </c:pt>
                <c:pt idx="12">
                  <c:v>6.9637000000000002</c:v>
                </c:pt>
                <c:pt idx="13">
                  <c:v>7.2591000000000001</c:v>
                </c:pt>
                <c:pt idx="14">
                  <c:v>6.2857000000000003</c:v>
                </c:pt>
                <c:pt idx="15">
                  <c:v>0.2223</c:v>
                </c:pt>
                <c:pt idx="16">
                  <c:v>0.52590000000000003</c:v>
                </c:pt>
                <c:pt idx="17">
                  <c:v>0.50090000000000001</c:v>
                </c:pt>
                <c:pt idx="18">
                  <c:v>0.31540000000000001</c:v>
                </c:pt>
                <c:pt idx="19">
                  <c:v>0.70340000000000003</c:v>
                </c:pt>
                <c:pt idx="20">
                  <c:v>1.0079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64-435D-9599-E03A8C3442E0}"/>
            </c:ext>
          </c:extLst>
        </c:ser>
        <c:ser>
          <c:idx val="7"/>
          <c:order val="7"/>
          <c:tx>
            <c:strRef>
              <c:f>Report!$AG$1</c:f>
              <c:strCache>
                <c:ptCount val="1"/>
                <c:pt idx="0">
                  <c:v>Quartet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Report!$F$2:$F$22</c:f>
              <c:strCache>
                <c:ptCount val="21"/>
                <c:pt idx="0">
                  <c:v>FOOElements-FOOSequence</c:v>
                </c:pt>
                <c:pt idx="1">
                  <c:v>FOOElements-PAM</c:v>
                </c:pt>
                <c:pt idx="2">
                  <c:v>FOOElements-INT</c:v>
                </c:pt>
                <c:pt idx="3">
                  <c:v>FOOElements-INTER_ND</c:v>
                </c:pt>
                <c:pt idx="4">
                  <c:v>FOOElements-K-mer</c:v>
                </c:pt>
                <c:pt idx="5">
                  <c:v>FOOElements-K-mer_NAT</c:v>
                </c:pt>
                <c:pt idx="6">
                  <c:v>FOOSequence-PAM</c:v>
                </c:pt>
                <c:pt idx="7">
                  <c:v>FOOSequence-INT</c:v>
                </c:pt>
                <c:pt idx="8">
                  <c:v>FOOSequence-INTER_ND</c:v>
                </c:pt>
                <c:pt idx="9">
                  <c:v>FOOSequence-K-mer</c:v>
                </c:pt>
                <c:pt idx="10">
                  <c:v>FOOSequence-K-mer_NAT</c:v>
                </c:pt>
                <c:pt idx="11">
                  <c:v>PAM-INT</c:v>
                </c:pt>
                <c:pt idx="12">
                  <c:v>PAM-INTER_ND</c:v>
                </c:pt>
                <c:pt idx="13">
                  <c:v>PAM-K-mer</c:v>
                </c:pt>
                <c:pt idx="14">
                  <c:v>PAM-K-mer_NAT</c:v>
                </c:pt>
                <c:pt idx="15">
                  <c:v>INT-INTER_ND</c:v>
                </c:pt>
                <c:pt idx="16">
                  <c:v>INT-K-mer</c:v>
                </c:pt>
                <c:pt idx="17">
                  <c:v>INT-K-mer_NAT</c:v>
                </c:pt>
                <c:pt idx="18">
                  <c:v>INTER_ND-K-mer</c:v>
                </c:pt>
                <c:pt idx="19">
                  <c:v>INTER_ND-K-mer_NAT</c:v>
                </c:pt>
                <c:pt idx="20">
                  <c:v>K-mer-K-mer_NAT</c:v>
                </c:pt>
              </c:strCache>
            </c:strRef>
          </c:cat>
          <c:val>
            <c:numRef>
              <c:f>Report!$AG$2:$AG$22</c:f>
              <c:numCache>
                <c:formatCode>General</c:formatCode>
                <c:ptCount val="21"/>
                <c:pt idx="0">
                  <c:v>0.77980000000000005</c:v>
                </c:pt>
                <c:pt idx="1">
                  <c:v>0.78290000000000004</c:v>
                </c:pt>
                <c:pt idx="2">
                  <c:v>0.79490000000000005</c:v>
                </c:pt>
                <c:pt idx="3">
                  <c:v>0.79079999999999995</c:v>
                </c:pt>
                <c:pt idx="4">
                  <c:v>0.85419999999999996</c:v>
                </c:pt>
                <c:pt idx="5">
                  <c:v>0.79059999999999997</c:v>
                </c:pt>
                <c:pt idx="6">
                  <c:v>0.21360000000000001</c:v>
                </c:pt>
                <c:pt idx="7">
                  <c:v>0.25969999999999999</c:v>
                </c:pt>
                <c:pt idx="8">
                  <c:v>0.25609999999999999</c:v>
                </c:pt>
                <c:pt idx="9">
                  <c:v>0.5615</c:v>
                </c:pt>
                <c:pt idx="10">
                  <c:v>0.24859999999999999</c:v>
                </c:pt>
                <c:pt idx="11">
                  <c:v>0.29220000000000002</c:v>
                </c:pt>
                <c:pt idx="12">
                  <c:v>0.2676</c:v>
                </c:pt>
                <c:pt idx="13">
                  <c:v>0.63349999999999995</c:v>
                </c:pt>
                <c:pt idx="14">
                  <c:v>0.2767</c:v>
                </c:pt>
                <c:pt idx="15">
                  <c:v>0.24479999999999999</c:v>
                </c:pt>
                <c:pt idx="16">
                  <c:v>0.45960000000000001</c:v>
                </c:pt>
                <c:pt idx="17">
                  <c:v>0.3024</c:v>
                </c:pt>
                <c:pt idx="18">
                  <c:v>0.49980000000000002</c:v>
                </c:pt>
                <c:pt idx="19">
                  <c:v>0.24060000000000001</c:v>
                </c:pt>
                <c:pt idx="20">
                  <c:v>0.49430000000000002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64-435D-9599-E03A8C3442E0}"/>
            </c:ext>
          </c:extLst>
        </c:ser>
        <c:ser>
          <c:idx val="8"/>
          <c:order val="8"/>
          <c:tx>
            <c:strRef>
              <c:f>Report!$AJ$1</c:f>
              <c:strCache>
                <c:ptCount val="1"/>
                <c:pt idx="0">
                  <c:v>Path Difference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Report!$F$2:$F$22</c:f>
              <c:strCache>
                <c:ptCount val="21"/>
                <c:pt idx="0">
                  <c:v>FOOElements-FOOSequence</c:v>
                </c:pt>
                <c:pt idx="1">
                  <c:v>FOOElements-PAM</c:v>
                </c:pt>
                <c:pt idx="2">
                  <c:v>FOOElements-INT</c:v>
                </c:pt>
                <c:pt idx="3">
                  <c:v>FOOElements-INTER_ND</c:v>
                </c:pt>
                <c:pt idx="4">
                  <c:v>FOOElements-K-mer</c:v>
                </c:pt>
                <c:pt idx="5">
                  <c:v>FOOElements-K-mer_NAT</c:v>
                </c:pt>
                <c:pt idx="6">
                  <c:v>FOOSequence-PAM</c:v>
                </c:pt>
                <c:pt idx="7">
                  <c:v>FOOSequence-INT</c:v>
                </c:pt>
                <c:pt idx="8">
                  <c:v>FOOSequence-INTER_ND</c:v>
                </c:pt>
                <c:pt idx="9">
                  <c:v>FOOSequence-K-mer</c:v>
                </c:pt>
                <c:pt idx="10">
                  <c:v>FOOSequence-K-mer_NAT</c:v>
                </c:pt>
                <c:pt idx="11">
                  <c:v>PAM-INT</c:v>
                </c:pt>
                <c:pt idx="12">
                  <c:v>PAM-INTER_ND</c:v>
                </c:pt>
                <c:pt idx="13">
                  <c:v>PAM-K-mer</c:v>
                </c:pt>
                <c:pt idx="14">
                  <c:v>PAM-K-mer_NAT</c:v>
                </c:pt>
                <c:pt idx="15">
                  <c:v>INT-INTER_ND</c:v>
                </c:pt>
                <c:pt idx="16">
                  <c:v>INT-K-mer</c:v>
                </c:pt>
                <c:pt idx="17">
                  <c:v>INT-K-mer_NAT</c:v>
                </c:pt>
                <c:pt idx="18">
                  <c:v>INTER_ND-K-mer</c:v>
                </c:pt>
                <c:pt idx="19">
                  <c:v>INTER_ND-K-mer_NAT</c:v>
                </c:pt>
                <c:pt idx="20">
                  <c:v>K-mer-K-mer_NAT</c:v>
                </c:pt>
              </c:strCache>
            </c:strRef>
          </c:cat>
          <c:val>
            <c:numRef>
              <c:f>Report!$AJ$2:$AJ$22</c:f>
              <c:numCache>
                <c:formatCode>General</c:formatCode>
                <c:ptCount val="21"/>
                <c:pt idx="0">
                  <c:v>0.76519999999999999</c:v>
                </c:pt>
                <c:pt idx="1">
                  <c:v>4.2972999999999999</c:v>
                </c:pt>
                <c:pt idx="2">
                  <c:v>0.3619</c:v>
                </c:pt>
                <c:pt idx="3">
                  <c:v>0.3795</c:v>
                </c:pt>
                <c:pt idx="4">
                  <c:v>0.39489999999999997</c:v>
                </c:pt>
                <c:pt idx="5">
                  <c:v>0.47310000000000002</c:v>
                </c:pt>
                <c:pt idx="6">
                  <c:v>3.6983000000000001</c:v>
                </c:pt>
                <c:pt idx="7">
                  <c:v>0.79949999999999999</c:v>
                </c:pt>
                <c:pt idx="8">
                  <c:v>0.89419999999999999</c:v>
                </c:pt>
                <c:pt idx="9">
                  <c:v>0.90559999999999996</c:v>
                </c:pt>
                <c:pt idx="10">
                  <c:v>0.56579999999999997</c:v>
                </c:pt>
                <c:pt idx="11">
                  <c:v>4.3647999999999998</c:v>
                </c:pt>
                <c:pt idx="12">
                  <c:v>4.4622000000000002</c:v>
                </c:pt>
                <c:pt idx="13">
                  <c:v>4.4877000000000002</c:v>
                </c:pt>
                <c:pt idx="14">
                  <c:v>4.0317999999999996</c:v>
                </c:pt>
                <c:pt idx="15">
                  <c:v>0.21840000000000001</c:v>
                </c:pt>
                <c:pt idx="16">
                  <c:v>0.2293</c:v>
                </c:pt>
                <c:pt idx="17">
                  <c:v>0.49020000000000002</c:v>
                </c:pt>
                <c:pt idx="18">
                  <c:v>0.16420000000000001</c:v>
                </c:pt>
                <c:pt idx="19">
                  <c:v>0.55110000000000003</c:v>
                </c:pt>
                <c:pt idx="20">
                  <c:v>0.58460000000000001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D64-435D-9599-E03A8C344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039119"/>
        <c:axId val="1097023279"/>
      </c:lineChart>
      <c:catAx>
        <c:axId val="109703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023279"/>
        <c:crosses val="autoZero"/>
        <c:auto val="1"/>
        <c:lblAlgn val="ctr"/>
        <c:lblOffset val="100"/>
        <c:noMultiLvlLbl val="0"/>
      </c:catAx>
      <c:valAx>
        <c:axId val="1097023279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03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MinePump Oracle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OracleReport!$L$1</c:f>
              <c:strCache>
                <c:ptCount val="1"/>
                <c:pt idx="0">
                  <c:v>Triples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OracleReport!$F$2:$F$8</c:f>
              <c:strCache>
                <c:ptCount val="7"/>
                <c:pt idx="0">
                  <c:v>Oracle-FOOElements</c:v>
                </c:pt>
                <c:pt idx="1">
                  <c:v>Oracle-FOOSequence</c:v>
                </c:pt>
                <c:pt idx="2">
                  <c:v>Oracle-PAM</c:v>
                </c:pt>
                <c:pt idx="3">
                  <c:v>Oracle-INT</c:v>
                </c:pt>
                <c:pt idx="4">
                  <c:v>Oracle-INTER_ND</c:v>
                </c:pt>
                <c:pt idx="5">
                  <c:v>Oracle-K-mer</c:v>
                </c:pt>
                <c:pt idx="6">
                  <c:v>Oracle-K-mer_NAT</c:v>
                </c:pt>
              </c:strCache>
            </c:strRef>
          </c:cat>
          <c:val>
            <c:numRef>
              <c:f>OracleReport!$L$2:$L$8</c:f>
              <c:numCache>
                <c:formatCode>General</c:formatCode>
                <c:ptCount val="7"/>
                <c:pt idx="0">
                  <c:v>0.56240000000000001</c:v>
                </c:pt>
                <c:pt idx="1">
                  <c:v>0.60570000000000002</c:v>
                </c:pt>
                <c:pt idx="2">
                  <c:v>0.60570000000000002</c:v>
                </c:pt>
                <c:pt idx="3">
                  <c:v>0.60570000000000002</c:v>
                </c:pt>
                <c:pt idx="4">
                  <c:v>8.6499999999999994E-2</c:v>
                </c:pt>
                <c:pt idx="5">
                  <c:v>0.60570000000000002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27-4529-B061-79141E8D22F6}"/>
            </c:ext>
          </c:extLst>
        </c:ser>
        <c:ser>
          <c:idx val="1"/>
          <c:order val="1"/>
          <c:tx>
            <c:strRef>
              <c:f>OracleReport!$O$1</c:f>
              <c:strCache>
                <c:ptCount val="1"/>
                <c:pt idx="0">
                  <c:v>RF Cluster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OracleReport!$F$2:$F$8</c:f>
              <c:strCache>
                <c:ptCount val="7"/>
                <c:pt idx="0">
                  <c:v>Oracle-FOOElements</c:v>
                </c:pt>
                <c:pt idx="1">
                  <c:v>Oracle-FOOSequence</c:v>
                </c:pt>
                <c:pt idx="2">
                  <c:v>Oracle-PAM</c:v>
                </c:pt>
                <c:pt idx="3">
                  <c:v>Oracle-INT</c:v>
                </c:pt>
                <c:pt idx="4">
                  <c:v>Oracle-INTER_ND</c:v>
                </c:pt>
                <c:pt idx="5">
                  <c:v>Oracle-K-mer</c:v>
                </c:pt>
                <c:pt idx="6">
                  <c:v>Oracle-K-mer_NAT</c:v>
                </c:pt>
              </c:strCache>
            </c:strRef>
          </c:cat>
          <c:val>
            <c:numRef>
              <c:f>OracleReport!$O$2:$O$8</c:f>
              <c:numCache>
                <c:formatCode>General</c:formatCode>
                <c:ptCount val="7"/>
                <c:pt idx="0">
                  <c:v>0.85429999999999995</c:v>
                </c:pt>
                <c:pt idx="1">
                  <c:v>0.85429999999999995</c:v>
                </c:pt>
                <c:pt idx="2">
                  <c:v>0.85429999999999995</c:v>
                </c:pt>
                <c:pt idx="3">
                  <c:v>0.85429999999999995</c:v>
                </c:pt>
                <c:pt idx="4">
                  <c:v>0.21360000000000001</c:v>
                </c:pt>
                <c:pt idx="5">
                  <c:v>0.85429999999999995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27-4529-B061-79141E8D22F6}"/>
            </c:ext>
          </c:extLst>
        </c:ser>
        <c:ser>
          <c:idx val="2"/>
          <c:order val="2"/>
          <c:tx>
            <c:strRef>
              <c:f>OracleReport!$R$1</c:f>
              <c:strCache>
                <c:ptCount val="1"/>
                <c:pt idx="0">
                  <c:v>Matching Pair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OracleReport!$F$2:$F$8</c:f>
              <c:strCache>
                <c:ptCount val="7"/>
                <c:pt idx="0">
                  <c:v>Oracle-FOOElements</c:v>
                </c:pt>
                <c:pt idx="1">
                  <c:v>Oracle-FOOSequence</c:v>
                </c:pt>
                <c:pt idx="2">
                  <c:v>Oracle-PAM</c:v>
                </c:pt>
                <c:pt idx="3">
                  <c:v>Oracle-INT</c:v>
                </c:pt>
                <c:pt idx="4">
                  <c:v>Oracle-INTER_ND</c:v>
                </c:pt>
                <c:pt idx="5">
                  <c:v>Oracle-K-mer</c:v>
                </c:pt>
                <c:pt idx="6">
                  <c:v>Oracle-K-mer_NAT</c:v>
                </c:pt>
              </c:strCache>
            </c:strRef>
          </c:cat>
          <c:val>
            <c:numRef>
              <c:f>OracleReport!$R$2:$R$8</c:f>
              <c:numCache>
                <c:formatCode>General</c:formatCode>
                <c:ptCount val="7"/>
                <c:pt idx="0">
                  <c:v>0.9839</c:v>
                </c:pt>
                <c:pt idx="1">
                  <c:v>1.0732999999999999</c:v>
                </c:pt>
                <c:pt idx="2">
                  <c:v>1.0732999999999999</c:v>
                </c:pt>
                <c:pt idx="3">
                  <c:v>1.0732999999999999</c:v>
                </c:pt>
                <c:pt idx="4">
                  <c:v>0.1789</c:v>
                </c:pt>
                <c:pt idx="5">
                  <c:v>1.0732999999999999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27-4529-B061-79141E8D22F6}"/>
            </c:ext>
          </c:extLst>
        </c:ser>
        <c:ser>
          <c:idx val="3"/>
          <c:order val="3"/>
          <c:tx>
            <c:strRef>
              <c:f>OracleReport!$U$1</c:f>
              <c:strCache>
                <c:ptCount val="1"/>
                <c:pt idx="0">
                  <c:v>Nodal Splitted Weighted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OracleReport!$F$2:$F$8</c:f>
              <c:strCache>
                <c:ptCount val="7"/>
                <c:pt idx="0">
                  <c:v>Oracle-FOOElements</c:v>
                </c:pt>
                <c:pt idx="1">
                  <c:v>Oracle-FOOSequence</c:v>
                </c:pt>
                <c:pt idx="2">
                  <c:v>Oracle-PAM</c:v>
                </c:pt>
                <c:pt idx="3">
                  <c:v>Oracle-INT</c:v>
                </c:pt>
                <c:pt idx="4">
                  <c:v>Oracle-INTER_ND</c:v>
                </c:pt>
                <c:pt idx="5">
                  <c:v>Oracle-K-mer</c:v>
                </c:pt>
                <c:pt idx="6">
                  <c:v>Oracle-K-mer_NAT</c:v>
                </c:pt>
              </c:strCache>
            </c:strRef>
          </c:cat>
          <c:val>
            <c:numRef>
              <c:f>OracleReport!$U$2:$U$8</c:f>
              <c:numCache>
                <c:formatCode>General</c:formatCode>
                <c:ptCount val="7"/>
                <c:pt idx="0">
                  <c:v>0.99999690294838395</c:v>
                </c:pt>
                <c:pt idx="1">
                  <c:v>0.99648420916036773</c:v>
                </c:pt>
                <c:pt idx="2">
                  <c:v>0.98970147477363857</c:v>
                </c:pt>
                <c:pt idx="3">
                  <c:v>0.99324883330298408</c:v>
                </c:pt>
                <c:pt idx="4">
                  <c:v>0.99003656727315315</c:v>
                </c:pt>
                <c:pt idx="5">
                  <c:v>0.60265808292035083</c:v>
                </c:pt>
                <c:pt idx="6">
                  <c:v>0.99560603571336359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27-4529-B061-79141E8D22F6}"/>
            </c:ext>
          </c:extLst>
        </c:ser>
        <c:ser>
          <c:idx val="4"/>
          <c:order val="4"/>
          <c:tx>
            <c:strRef>
              <c:f>OracleReport!$X$1</c:f>
              <c:strCache>
                <c:ptCount val="1"/>
                <c:pt idx="0">
                  <c:v>Matching Cluster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OracleReport!$F$2:$F$8</c:f>
              <c:strCache>
                <c:ptCount val="7"/>
                <c:pt idx="0">
                  <c:v>Oracle-FOOElements</c:v>
                </c:pt>
                <c:pt idx="1">
                  <c:v>Oracle-FOOSequence</c:v>
                </c:pt>
                <c:pt idx="2">
                  <c:v>Oracle-PAM</c:v>
                </c:pt>
                <c:pt idx="3">
                  <c:v>Oracle-INT</c:v>
                </c:pt>
                <c:pt idx="4">
                  <c:v>Oracle-INTER_ND</c:v>
                </c:pt>
                <c:pt idx="5">
                  <c:v>Oracle-K-mer</c:v>
                </c:pt>
                <c:pt idx="6">
                  <c:v>Oracle-K-mer_NAT</c:v>
                </c:pt>
              </c:strCache>
            </c:strRef>
          </c:cat>
          <c:val>
            <c:numRef>
              <c:f>OracleReport!$X$2:$X$8</c:f>
              <c:numCache>
                <c:formatCode>General</c:formatCode>
                <c:ptCount val="7"/>
                <c:pt idx="0">
                  <c:v>0.86829999999999996</c:v>
                </c:pt>
                <c:pt idx="1">
                  <c:v>0.86829999999999996</c:v>
                </c:pt>
                <c:pt idx="2">
                  <c:v>0.86829999999999996</c:v>
                </c:pt>
                <c:pt idx="3">
                  <c:v>0.86829999999999996</c:v>
                </c:pt>
                <c:pt idx="4">
                  <c:v>0.23680000000000001</c:v>
                </c:pt>
                <c:pt idx="5">
                  <c:v>0.86829999999999996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27-4529-B061-79141E8D22F6}"/>
            </c:ext>
          </c:extLst>
        </c:ser>
        <c:ser>
          <c:idx val="5"/>
          <c:order val="5"/>
          <c:tx>
            <c:strRef>
              <c:f>OracleReport!$AA$1</c:f>
              <c:strCache>
                <c:ptCount val="1"/>
                <c:pt idx="0">
                  <c:v>MAST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OracleReport!$F$2:$F$8</c:f>
              <c:strCache>
                <c:ptCount val="7"/>
                <c:pt idx="0">
                  <c:v>Oracle-FOOElements</c:v>
                </c:pt>
                <c:pt idx="1">
                  <c:v>Oracle-FOOSequence</c:v>
                </c:pt>
                <c:pt idx="2">
                  <c:v>Oracle-PAM</c:v>
                </c:pt>
                <c:pt idx="3">
                  <c:v>Oracle-INT</c:v>
                </c:pt>
                <c:pt idx="4">
                  <c:v>Oracle-INTER_ND</c:v>
                </c:pt>
                <c:pt idx="5">
                  <c:v>Oracle-K-mer</c:v>
                </c:pt>
                <c:pt idx="6">
                  <c:v>Oracle-K-mer_NAT</c:v>
                </c:pt>
              </c:strCache>
            </c:strRef>
          </c:cat>
          <c:val>
            <c:numRef>
              <c:f>OracleReport!$AA$2:$AA$8</c:f>
              <c:numCache>
                <c:formatCode>General</c:formatCode>
                <c:ptCount val="7"/>
                <c:pt idx="0">
                  <c:v>0.9325</c:v>
                </c:pt>
                <c:pt idx="1">
                  <c:v>0.9325</c:v>
                </c:pt>
                <c:pt idx="2">
                  <c:v>0.9325</c:v>
                </c:pt>
                <c:pt idx="3">
                  <c:v>0.9325</c:v>
                </c:pt>
                <c:pt idx="4">
                  <c:v>0.31080000000000002</c:v>
                </c:pt>
                <c:pt idx="5">
                  <c:v>0.9325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27-4529-B061-79141E8D22F6}"/>
            </c:ext>
          </c:extLst>
        </c:ser>
        <c:ser>
          <c:idx val="6"/>
          <c:order val="6"/>
          <c:tx>
            <c:strRef>
              <c:f>OracleReport!$AD$1</c:f>
              <c:strCache>
                <c:ptCount val="1"/>
                <c:pt idx="0">
                  <c:v>Cophenetic L2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OracleReport!$F$2:$F$8</c:f>
              <c:strCache>
                <c:ptCount val="7"/>
                <c:pt idx="0">
                  <c:v>Oracle-FOOElements</c:v>
                </c:pt>
                <c:pt idx="1">
                  <c:v>Oracle-FOOSequence</c:v>
                </c:pt>
                <c:pt idx="2">
                  <c:v>Oracle-PAM</c:v>
                </c:pt>
                <c:pt idx="3">
                  <c:v>Oracle-INT</c:v>
                </c:pt>
                <c:pt idx="4">
                  <c:v>Oracle-INTER_ND</c:v>
                </c:pt>
                <c:pt idx="5">
                  <c:v>Oracle-K-mer</c:v>
                </c:pt>
                <c:pt idx="6">
                  <c:v>Oracle-K-mer_NAT</c:v>
                </c:pt>
              </c:strCache>
            </c:strRef>
          </c:cat>
          <c:val>
            <c:numRef>
              <c:f>OracleReport!$AD$2:$AD$8</c:f>
              <c:numCache>
                <c:formatCode>General</c:formatCode>
                <c:ptCount val="7"/>
                <c:pt idx="0">
                  <c:v>0.58730000000000004</c:v>
                </c:pt>
                <c:pt idx="1">
                  <c:v>0.64329999999999998</c:v>
                </c:pt>
                <c:pt idx="2">
                  <c:v>0.64329999999999998</c:v>
                </c:pt>
                <c:pt idx="3">
                  <c:v>0.64329999999999998</c:v>
                </c:pt>
                <c:pt idx="4">
                  <c:v>0.28370000000000001</c:v>
                </c:pt>
                <c:pt idx="5">
                  <c:v>0.64329999999999998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27-4529-B061-79141E8D22F6}"/>
            </c:ext>
          </c:extLst>
        </c:ser>
        <c:ser>
          <c:idx val="7"/>
          <c:order val="7"/>
          <c:tx>
            <c:strRef>
              <c:f>OracleReport!$AG$1</c:f>
              <c:strCache>
                <c:ptCount val="1"/>
                <c:pt idx="0">
                  <c:v>Quartet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OracleReport!$F$2:$F$8</c:f>
              <c:strCache>
                <c:ptCount val="7"/>
                <c:pt idx="0">
                  <c:v>Oracle-FOOElements</c:v>
                </c:pt>
                <c:pt idx="1">
                  <c:v>Oracle-FOOSequence</c:v>
                </c:pt>
                <c:pt idx="2">
                  <c:v>Oracle-PAM</c:v>
                </c:pt>
                <c:pt idx="3">
                  <c:v>Oracle-INT</c:v>
                </c:pt>
                <c:pt idx="4">
                  <c:v>Oracle-INTER_ND</c:v>
                </c:pt>
                <c:pt idx="5">
                  <c:v>Oracle-K-mer</c:v>
                </c:pt>
                <c:pt idx="6">
                  <c:v>Oracle-K-mer_NAT</c:v>
                </c:pt>
              </c:strCache>
            </c:strRef>
          </c:cat>
          <c:val>
            <c:numRef>
              <c:f>OracleReport!$AG$2:$AG$8</c:f>
              <c:numCache>
                <c:formatCode>General</c:formatCode>
                <c:ptCount val="7"/>
                <c:pt idx="0">
                  <c:v>0.90869999999999995</c:v>
                </c:pt>
                <c:pt idx="1">
                  <c:v>0.95189999999999997</c:v>
                </c:pt>
                <c:pt idx="2">
                  <c:v>0.95189999999999997</c:v>
                </c:pt>
                <c:pt idx="3">
                  <c:v>0.95189999999999997</c:v>
                </c:pt>
                <c:pt idx="4">
                  <c:v>0.2596</c:v>
                </c:pt>
                <c:pt idx="5">
                  <c:v>0.95189999999999997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27-4529-B061-79141E8D22F6}"/>
            </c:ext>
          </c:extLst>
        </c:ser>
        <c:ser>
          <c:idx val="8"/>
          <c:order val="8"/>
          <c:tx>
            <c:strRef>
              <c:f>OracleReport!$AJ$1</c:f>
              <c:strCache>
                <c:ptCount val="1"/>
                <c:pt idx="0">
                  <c:v>Path Difference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OracleReport!$F$2:$F$8</c:f>
              <c:strCache>
                <c:ptCount val="7"/>
                <c:pt idx="0">
                  <c:v>Oracle-FOOElements</c:v>
                </c:pt>
                <c:pt idx="1">
                  <c:v>Oracle-FOOSequence</c:v>
                </c:pt>
                <c:pt idx="2">
                  <c:v>Oracle-PAM</c:v>
                </c:pt>
                <c:pt idx="3">
                  <c:v>Oracle-INT</c:v>
                </c:pt>
                <c:pt idx="4">
                  <c:v>Oracle-INTER_ND</c:v>
                </c:pt>
                <c:pt idx="5">
                  <c:v>Oracle-K-mer</c:v>
                </c:pt>
                <c:pt idx="6">
                  <c:v>Oracle-K-mer_NAT</c:v>
                </c:pt>
              </c:strCache>
            </c:strRef>
          </c:cat>
          <c:val>
            <c:numRef>
              <c:f>OracleReport!$AJ$2:$AJ$8</c:f>
              <c:numCache>
                <c:formatCode>General</c:formatCode>
                <c:ptCount val="7"/>
                <c:pt idx="0">
                  <c:v>0.79300000000000004</c:v>
                </c:pt>
                <c:pt idx="1">
                  <c:v>0.83589999999999998</c:v>
                </c:pt>
                <c:pt idx="2">
                  <c:v>0.83589999999999998</c:v>
                </c:pt>
                <c:pt idx="3">
                  <c:v>0.83589999999999998</c:v>
                </c:pt>
                <c:pt idx="4">
                  <c:v>0.45789999999999997</c:v>
                </c:pt>
                <c:pt idx="5">
                  <c:v>0.83589999999999998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B27-4529-B061-79141E8D2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840511"/>
        <c:axId val="1209840991"/>
      </c:lineChart>
      <c:catAx>
        <c:axId val="120984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840991"/>
        <c:crosses val="autoZero"/>
        <c:auto val="1"/>
        <c:lblAlgn val="ctr"/>
        <c:lblOffset val="100"/>
        <c:noMultiLvlLbl val="0"/>
      </c:catAx>
      <c:valAx>
        <c:axId val="1209840991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84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25</xdr:row>
      <xdr:rowOff>14285</xdr:rowOff>
    </xdr:from>
    <xdr:to>
      <xdr:col>12</xdr:col>
      <xdr:colOff>7811</xdr:colOff>
      <xdr:row>48</xdr:row>
      <xdr:rowOff>77971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1D00C1-7F54-8451-66A9-CAF78A504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309561</xdr:colOff>
      <xdr:row>11</xdr:row>
      <xdr:rowOff>33336</xdr:rowOff>
    </xdr:from>
    <xdr:to>
      <xdr:col>7</xdr:col>
      <xdr:colOff>336879</xdr:colOff>
      <xdr:row>29</xdr:row>
      <xdr:rowOff>46042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2B2C8F7-3214-8844-8D3E-987EE0F76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FullTreeComparison" connectionId="2" xr16:uid="{6D66EFF8-BD77-4C11-9C69-F9C10980BD7E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racleTreeComparison" connectionId="1" xr16:uid="{341C8A0E-EDA7-4EA8-AB60-AECC4F5569C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2"/>
  <sheetViews>
    <sheetView topLeftCell="A13" zoomScale="70" zoomScaleNormal="70" workbookViewId="0">
      <selection activeCell="O35" sqref="O35"/>
    </sheetView>
  </sheetViews>
  <sheetFormatPr defaultColWidth="9.140625" defaultRowHeight="14.45"/>
  <cols>
    <col min="1" max="1" width="22.28515625" bestFit="1" customWidth="1"/>
    <col min="2" max="2" width="12" hidden="1" customWidth="1"/>
    <col min="3" max="3" width="15" customWidth="1"/>
    <col min="4" max="4" width="12" hidden="1" customWidth="1"/>
    <col min="5" max="5" width="15.140625" customWidth="1"/>
    <col min="6" max="6" width="29.85546875" customWidth="1"/>
    <col min="7" max="8" width="12" bestFit="1" customWidth="1"/>
    <col min="9" max="9" width="13.7109375" bestFit="1" customWidth="1"/>
    <col min="10" max="10" width="9" bestFit="1" customWidth="1"/>
    <col min="11" max="11" width="17.140625" bestFit="1" customWidth="1"/>
    <col min="12" max="12" width="17" bestFit="1" customWidth="1"/>
    <col min="13" max="13" width="13.42578125" bestFit="1" customWidth="1"/>
    <col min="14" max="14" width="23.7109375" bestFit="1" customWidth="1"/>
    <col min="15" max="15" width="23.5703125" bestFit="1" customWidth="1"/>
    <col min="16" max="16" width="12.5703125" bestFit="1" customWidth="1"/>
    <col min="17" max="17" width="22.85546875" bestFit="1" customWidth="1"/>
    <col min="18" max="18" width="22.7109375" bestFit="1" customWidth="1"/>
    <col min="19" max="19" width="22.28515625" bestFit="1" customWidth="1"/>
    <col min="20" max="20" width="32.5703125" bestFit="1" customWidth="1"/>
    <col min="21" max="21" width="21.5703125" customWidth="1"/>
    <col min="22" max="22" width="15.42578125" bestFit="1" customWidth="1"/>
    <col min="23" max="23" width="25.7109375" bestFit="1" customWidth="1"/>
    <col min="24" max="24" width="25.5703125" bestFit="1" customWidth="1"/>
    <col min="25" max="25" width="6" bestFit="1" customWidth="1"/>
    <col min="26" max="26" width="16.140625" bestFit="1" customWidth="1"/>
    <col min="27" max="27" width="15.85546875" bestFit="1" customWidth="1"/>
    <col min="28" max="28" width="18.85546875" bestFit="1" customWidth="1"/>
    <col min="29" max="29" width="29.140625" bestFit="1" customWidth="1"/>
    <col min="30" max="30" width="29" bestFit="1" customWidth="1"/>
    <col min="31" max="31" width="11" bestFit="1" customWidth="1"/>
    <col min="32" max="32" width="18" bestFit="1" customWidth="1"/>
    <col min="33" max="33" width="17.85546875" bestFit="1" customWidth="1"/>
    <col min="34" max="34" width="13.28515625" bestFit="1" customWidth="1"/>
    <col min="35" max="35" width="23.5703125" bestFit="1" customWidth="1"/>
    <col min="36" max="36" width="23.42578125" bestFit="1" customWidth="1"/>
  </cols>
  <sheetData>
    <row r="1" spans="1:36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</row>
    <row r="2" spans="1:36">
      <c r="A2">
        <v>1</v>
      </c>
      <c r="B2">
        <v>1</v>
      </c>
      <c r="C2" t="str">
        <f>VLOOKUP(B2,Tags!$A$1:$B$7,2)</f>
        <v>FOOElements</v>
      </c>
      <c r="D2">
        <v>2</v>
      </c>
      <c r="E2" t="str">
        <f>VLOOKUP(D2,Tags!$A$1:$B$7,2)</f>
        <v>FOOSequence</v>
      </c>
      <c r="F2" t="str">
        <f>CONCATENATE(C2,"-",E2)</f>
        <v>FOOElements-FOOSequence</v>
      </c>
      <c r="G2">
        <v>632</v>
      </c>
      <c r="H2">
        <v>579</v>
      </c>
      <c r="I2">
        <v>579</v>
      </c>
      <c r="J2">
        <v>13485061</v>
      </c>
      <c r="K2">
        <v>0.62880000000000003</v>
      </c>
      <c r="L2">
        <v>0.62819999999999998</v>
      </c>
      <c r="M2">
        <v>560</v>
      </c>
      <c r="N2">
        <v>0.97089999999999999</v>
      </c>
      <c r="O2">
        <v>0.97070000000000001</v>
      </c>
      <c r="P2">
        <v>133917</v>
      </c>
      <c r="Q2">
        <v>0.93259999999999998</v>
      </c>
      <c r="R2">
        <v>0.94179999999999997</v>
      </c>
      <c r="S2">
        <v>489.30439999999999</v>
      </c>
      <c r="T2" t="s">
        <v>34</v>
      </c>
      <c r="U2">
        <f>S2/Summary!$E$6</f>
        <v>7.637669785744898E-2</v>
      </c>
      <c r="V2">
        <v>22032</v>
      </c>
      <c r="W2">
        <v>2.3477999999999999</v>
      </c>
      <c r="X2">
        <v>0.91249999999999998</v>
      </c>
      <c r="Y2">
        <v>532</v>
      </c>
      <c r="Z2">
        <v>0.98109999999999997</v>
      </c>
      <c r="AA2">
        <v>0.97509999999999997</v>
      </c>
      <c r="AB2">
        <v>10586.058999999999</v>
      </c>
      <c r="AC2">
        <v>4.5270000000000001</v>
      </c>
      <c r="AD2">
        <v>1.1147</v>
      </c>
      <c r="AE2">
        <v>2409361339</v>
      </c>
      <c r="AF2">
        <v>0.77980000000000005</v>
      </c>
      <c r="AG2">
        <v>0.77980000000000005</v>
      </c>
      <c r="AH2">
        <v>9280.0290000000005</v>
      </c>
      <c r="AI2">
        <v>3.2416</v>
      </c>
      <c r="AJ2">
        <v>0.76519999999999999</v>
      </c>
    </row>
    <row r="3" spans="1:36">
      <c r="A3">
        <v>2</v>
      </c>
      <c r="B3">
        <v>1</v>
      </c>
      <c r="C3" t="str">
        <f>VLOOKUP(B3,Tags!$A$1:$B$7,2)</f>
        <v>FOOElements</v>
      </c>
      <c r="D3">
        <v>3</v>
      </c>
      <c r="E3" t="str">
        <f>VLOOKUP(D3,Tags!$A$1:$B$7,2)</f>
        <v>PAM</v>
      </c>
      <c r="F3" t="str">
        <f t="shared" ref="F3:F22" si="0">CONCATENATE(C3,"-",E3)</f>
        <v>FOOElements-PAM</v>
      </c>
      <c r="G3">
        <v>632</v>
      </c>
      <c r="H3">
        <v>579</v>
      </c>
      <c r="I3">
        <v>579</v>
      </c>
      <c r="J3">
        <v>13858580</v>
      </c>
      <c r="K3">
        <v>0.6462</v>
      </c>
      <c r="L3">
        <v>0.64559999999999995</v>
      </c>
      <c r="M3">
        <v>564</v>
      </c>
      <c r="N3">
        <v>0.97789999999999999</v>
      </c>
      <c r="O3">
        <v>0.97770000000000001</v>
      </c>
      <c r="P3">
        <v>151700</v>
      </c>
      <c r="Q3">
        <v>1.0564</v>
      </c>
      <c r="R3">
        <v>1.0669</v>
      </c>
      <c r="S3">
        <v>3246.1203</v>
      </c>
      <c r="T3" t="s">
        <v>34</v>
      </c>
      <c r="U3">
        <f>S3/Summary!$E$6</f>
        <v>0.50669470653039639</v>
      </c>
      <c r="V3">
        <v>108556</v>
      </c>
      <c r="W3">
        <v>11.568099999999999</v>
      </c>
      <c r="X3">
        <v>4.4961000000000002</v>
      </c>
      <c r="Y3">
        <v>543</v>
      </c>
      <c r="Z3">
        <v>1.0014000000000001</v>
      </c>
      <c r="AA3">
        <v>0.99529999999999996</v>
      </c>
      <c r="AB3">
        <v>67168.969800000006</v>
      </c>
      <c r="AC3">
        <v>28.7242</v>
      </c>
      <c r="AD3">
        <v>7.0726000000000004</v>
      </c>
      <c r="AE3">
        <v>2418944834</v>
      </c>
      <c r="AF3">
        <v>0.78290000000000004</v>
      </c>
      <c r="AG3">
        <v>0.78290000000000004</v>
      </c>
      <c r="AH3">
        <v>52117.636400000003</v>
      </c>
      <c r="AI3">
        <v>18.205300000000001</v>
      </c>
      <c r="AJ3">
        <v>4.2972999999999999</v>
      </c>
    </row>
    <row r="4" spans="1:36">
      <c r="A4">
        <v>3</v>
      </c>
      <c r="B4">
        <v>1</v>
      </c>
      <c r="C4" t="str">
        <f>VLOOKUP(B4,Tags!$A$1:$B$7,2)</f>
        <v>FOOElements</v>
      </c>
      <c r="D4">
        <v>4</v>
      </c>
      <c r="E4" t="str">
        <f>VLOOKUP(D4,Tags!$A$1:$B$7,2)</f>
        <v>INT</v>
      </c>
      <c r="F4" t="str">
        <f t="shared" si="0"/>
        <v>FOOElements-INT</v>
      </c>
      <c r="G4">
        <v>632</v>
      </c>
      <c r="H4">
        <v>579</v>
      </c>
      <c r="I4">
        <v>579</v>
      </c>
      <c r="J4">
        <v>13965312</v>
      </c>
      <c r="K4">
        <v>0.6512</v>
      </c>
      <c r="L4">
        <v>0.65059999999999996</v>
      </c>
      <c r="M4">
        <v>566</v>
      </c>
      <c r="N4">
        <v>0.98129999999999995</v>
      </c>
      <c r="O4">
        <v>0.98109999999999997</v>
      </c>
      <c r="P4">
        <v>137253</v>
      </c>
      <c r="Q4">
        <v>0.95579999999999998</v>
      </c>
      <c r="R4">
        <v>0.96530000000000005</v>
      </c>
      <c r="S4">
        <v>337.185</v>
      </c>
      <c r="T4" t="s">
        <v>34</v>
      </c>
      <c r="U4">
        <f>S4/Summary!$E$6</f>
        <v>5.2632015708552665E-2</v>
      </c>
      <c r="V4">
        <v>11567</v>
      </c>
      <c r="W4">
        <v>1.2325999999999999</v>
      </c>
      <c r="X4">
        <v>0.47910000000000003</v>
      </c>
      <c r="Y4">
        <v>532</v>
      </c>
      <c r="Z4">
        <v>0.98109999999999997</v>
      </c>
      <c r="AA4">
        <v>0.97509999999999997</v>
      </c>
      <c r="AB4">
        <v>3610.5432000000001</v>
      </c>
      <c r="AC4">
        <v>1.544</v>
      </c>
      <c r="AD4">
        <v>0.38019999999999998</v>
      </c>
      <c r="AE4">
        <v>2456108204</v>
      </c>
      <c r="AF4">
        <v>0.79490000000000005</v>
      </c>
      <c r="AG4">
        <v>0.79490000000000005</v>
      </c>
      <c r="AH4">
        <v>4389.4141</v>
      </c>
      <c r="AI4">
        <v>1.5333000000000001</v>
      </c>
      <c r="AJ4">
        <v>0.3619</v>
      </c>
    </row>
    <row r="5" spans="1:36">
      <c r="A5">
        <v>4</v>
      </c>
      <c r="B5">
        <v>1</v>
      </c>
      <c r="C5" t="str">
        <f>VLOOKUP(B5,Tags!$A$1:$B$7,2)</f>
        <v>FOOElements</v>
      </c>
      <c r="D5">
        <v>5</v>
      </c>
      <c r="E5" t="str">
        <f>VLOOKUP(D5,Tags!$A$1:$B$7,2)</f>
        <v>INTER_ND</v>
      </c>
      <c r="F5" t="str">
        <f t="shared" si="0"/>
        <v>FOOElements-INTER_ND</v>
      </c>
      <c r="G5">
        <v>632</v>
      </c>
      <c r="H5">
        <v>579</v>
      </c>
      <c r="I5">
        <v>579</v>
      </c>
      <c r="J5">
        <v>13975398</v>
      </c>
      <c r="K5">
        <v>0.65159999999999996</v>
      </c>
      <c r="L5">
        <v>0.65100000000000002</v>
      </c>
      <c r="M5">
        <v>566</v>
      </c>
      <c r="N5">
        <v>0.98129999999999995</v>
      </c>
      <c r="O5">
        <v>0.98109999999999997</v>
      </c>
      <c r="P5">
        <v>132044</v>
      </c>
      <c r="Q5">
        <v>0.91959999999999997</v>
      </c>
      <c r="R5">
        <v>0.92859999999999998</v>
      </c>
      <c r="S5">
        <v>154.2784</v>
      </c>
      <c r="T5" t="s">
        <v>34</v>
      </c>
      <c r="U5">
        <f>S5/Summary!$E$6</f>
        <v>2.4081685639308903E-2</v>
      </c>
      <c r="V5">
        <v>9818</v>
      </c>
      <c r="W5">
        <v>1.0462</v>
      </c>
      <c r="X5">
        <v>0.40660000000000002</v>
      </c>
      <c r="Y5">
        <v>534</v>
      </c>
      <c r="Z5">
        <v>0.98480000000000001</v>
      </c>
      <c r="AA5">
        <v>0.9788</v>
      </c>
      <c r="AB5">
        <v>2055.2219</v>
      </c>
      <c r="AC5">
        <v>0.87890000000000001</v>
      </c>
      <c r="AD5">
        <v>0.21640000000000001</v>
      </c>
      <c r="AE5">
        <v>2443249418</v>
      </c>
      <c r="AF5">
        <v>0.79069999999999996</v>
      </c>
      <c r="AG5">
        <v>0.79079999999999995</v>
      </c>
      <c r="AH5">
        <v>4602.6957000000002</v>
      </c>
      <c r="AI5">
        <v>1.6077999999999999</v>
      </c>
      <c r="AJ5">
        <v>0.3795</v>
      </c>
    </row>
    <row r="6" spans="1:36">
      <c r="A6">
        <v>5</v>
      </c>
      <c r="B6">
        <v>1</v>
      </c>
      <c r="C6" t="str">
        <f>VLOOKUP(B6,Tags!$A$1:$B$7,2)</f>
        <v>FOOElements</v>
      </c>
      <c r="D6">
        <v>6</v>
      </c>
      <c r="E6" t="str">
        <f>VLOOKUP(D6,Tags!$A$1:$B$7,2)</f>
        <v>K-mer</v>
      </c>
      <c r="F6" t="str">
        <f t="shared" si="0"/>
        <v>FOOElements-K-mer</v>
      </c>
      <c r="G6">
        <v>632</v>
      </c>
      <c r="H6">
        <v>579</v>
      </c>
      <c r="I6">
        <v>579</v>
      </c>
      <c r="J6">
        <v>15954899</v>
      </c>
      <c r="K6">
        <v>0.74390000000000001</v>
      </c>
      <c r="L6">
        <v>0.74319999999999997</v>
      </c>
      <c r="M6">
        <v>564</v>
      </c>
      <c r="N6">
        <v>0.97789999999999999</v>
      </c>
      <c r="O6">
        <v>0.97770000000000001</v>
      </c>
      <c r="P6">
        <v>113367</v>
      </c>
      <c r="Q6">
        <v>0.78949999999999998</v>
      </c>
      <c r="R6">
        <v>0.79730000000000001</v>
      </c>
      <c r="S6">
        <v>6406.4618</v>
      </c>
      <c r="T6" t="s">
        <v>34</v>
      </c>
      <c r="U6">
        <f>S6/Summary!$E$6</f>
        <v>0.99999999434684994</v>
      </c>
      <c r="V6">
        <v>10313</v>
      </c>
      <c r="W6">
        <v>1.099</v>
      </c>
      <c r="X6">
        <v>0.42709999999999998</v>
      </c>
      <c r="Y6">
        <v>527</v>
      </c>
      <c r="Z6">
        <v>0.9718</v>
      </c>
      <c r="AA6">
        <v>0.96589999999999998</v>
      </c>
      <c r="AB6">
        <v>2555.1163999999999</v>
      </c>
      <c r="AC6">
        <v>1.0927</v>
      </c>
      <c r="AD6">
        <v>0.26900000000000002</v>
      </c>
      <c r="AE6">
        <v>2639115843</v>
      </c>
      <c r="AF6">
        <v>0.85409999999999997</v>
      </c>
      <c r="AG6">
        <v>0.85419999999999996</v>
      </c>
      <c r="AH6">
        <v>4788.9084000000003</v>
      </c>
      <c r="AI6">
        <v>1.6728000000000001</v>
      </c>
      <c r="AJ6">
        <v>0.39489999999999997</v>
      </c>
    </row>
    <row r="7" spans="1:36">
      <c r="A7">
        <v>6</v>
      </c>
      <c r="B7">
        <v>1</v>
      </c>
      <c r="C7" t="str">
        <f>VLOOKUP(B7,Tags!$A$1:$B$7,2)</f>
        <v>FOOElements</v>
      </c>
      <c r="D7">
        <v>7</v>
      </c>
      <c r="E7" t="str">
        <f>VLOOKUP(D7,Tags!$A$1:$B$7,2)</f>
        <v>K-mer_NAT</v>
      </c>
      <c r="F7" t="str">
        <f t="shared" si="0"/>
        <v>FOOElements-K-mer_NAT</v>
      </c>
      <c r="G7">
        <v>632</v>
      </c>
      <c r="H7">
        <v>579</v>
      </c>
      <c r="I7">
        <v>579</v>
      </c>
      <c r="J7">
        <v>13895365</v>
      </c>
      <c r="K7">
        <v>0.64790000000000003</v>
      </c>
      <c r="L7">
        <v>0.64729999999999999</v>
      </c>
      <c r="M7">
        <v>569</v>
      </c>
      <c r="N7">
        <v>0.98650000000000004</v>
      </c>
      <c r="O7">
        <v>0.98629999999999995</v>
      </c>
      <c r="P7">
        <v>129997</v>
      </c>
      <c r="Q7">
        <v>0.90529999999999999</v>
      </c>
      <c r="R7">
        <v>0.91420000000000001</v>
      </c>
      <c r="S7">
        <v>197.26329999999999</v>
      </c>
      <c r="T7" t="s">
        <v>34</v>
      </c>
      <c r="U7">
        <f>S7/Summary!$E$6</f>
        <v>3.0791301820427767E-2</v>
      </c>
      <c r="V7">
        <v>17811</v>
      </c>
      <c r="W7">
        <v>1.8979999999999999</v>
      </c>
      <c r="X7">
        <v>0.73770000000000002</v>
      </c>
      <c r="Y7">
        <v>532</v>
      </c>
      <c r="Z7">
        <v>0.98109999999999997</v>
      </c>
      <c r="AA7">
        <v>0.97509999999999997</v>
      </c>
      <c r="AB7">
        <v>7943.2575999999999</v>
      </c>
      <c r="AC7">
        <v>3.3969</v>
      </c>
      <c r="AD7">
        <v>0.83640000000000003</v>
      </c>
      <c r="AE7">
        <v>2442805768</v>
      </c>
      <c r="AF7">
        <v>0.79059999999999997</v>
      </c>
      <c r="AG7">
        <v>0.79059999999999997</v>
      </c>
      <c r="AH7">
        <v>5737.8332</v>
      </c>
      <c r="AI7">
        <v>2.0043000000000002</v>
      </c>
      <c r="AJ7">
        <v>0.47310000000000002</v>
      </c>
    </row>
    <row r="8" spans="1:36">
      <c r="A8">
        <v>7</v>
      </c>
      <c r="B8">
        <v>2</v>
      </c>
      <c r="C8" t="str">
        <f>VLOOKUP(B8,Tags!$A$1:$B$7,2)</f>
        <v>FOOSequence</v>
      </c>
      <c r="D8">
        <v>3</v>
      </c>
      <c r="E8" t="str">
        <f>VLOOKUP(D8,Tags!$A$1:$B$7,2)</f>
        <v>PAM</v>
      </c>
      <c r="F8" t="str">
        <f t="shared" si="0"/>
        <v>FOOSequence-PAM</v>
      </c>
      <c r="G8">
        <v>579</v>
      </c>
      <c r="H8">
        <v>579</v>
      </c>
      <c r="I8">
        <v>579</v>
      </c>
      <c r="J8">
        <v>3307785</v>
      </c>
      <c r="K8">
        <v>0.1542</v>
      </c>
      <c r="L8">
        <v>0.15409999999999999</v>
      </c>
      <c r="M8">
        <v>556</v>
      </c>
      <c r="N8">
        <v>0.96399999999999997</v>
      </c>
      <c r="O8">
        <v>0.96379999999999999</v>
      </c>
      <c r="P8">
        <v>129714</v>
      </c>
      <c r="Q8">
        <v>0.90329999999999999</v>
      </c>
      <c r="R8">
        <v>0.9123</v>
      </c>
      <c r="S8">
        <v>2807.6268</v>
      </c>
      <c r="T8" t="s">
        <v>34</v>
      </c>
      <c r="U8">
        <f>S8/Summary!$E$6</f>
        <v>0.43824920397216205</v>
      </c>
      <c r="V8">
        <v>91004</v>
      </c>
      <c r="W8">
        <v>9.6976999999999993</v>
      </c>
      <c r="X8">
        <v>3.7692000000000001</v>
      </c>
      <c r="Y8">
        <v>488</v>
      </c>
      <c r="Z8">
        <v>0.89990000000000003</v>
      </c>
      <c r="AA8">
        <v>0.89449999999999996</v>
      </c>
      <c r="AB8">
        <v>56899.825599999996</v>
      </c>
      <c r="AC8">
        <v>24.332699999999999</v>
      </c>
      <c r="AD8">
        <v>5.9912999999999998</v>
      </c>
      <c r="AE8">
        <v>659969227</v>
      </c>
      <c r="AF8">
        <v>0.21360000000000001</v>
      </c>
      <c r="AG8">
        <v>0.21360000000000001</v>
      </c>
      <c r="AH8">
        <v>44853.191800000001</v>
      </c>
      <c r="AI8">
        <v>15.6677</v>
      </c>
      <c r="AJ8">
        <v>3.6983000000000001</v>
      </c>
    </row>
    <row r="9" spans="1:36">
      <c r="A9">
        <v>8</v>
      </c>
      <c r="B9">
        <v>2</v>
      </c>
      <c r="C9" t="str">
        <f>VLOOKUP(B9,Tags!$A$1:$B$7,2)</f>
        <v>FOOSequence</v>
      </c>
      <c r="D9">
        <v>4</v>
      </c>
      <c r="E9" t="str">
        <f>VLOOKUP(D9,Tags!$A$1:$B$7,2)</f>
        <v>INT</v>
      </c>
      <c r="F9" t="str">
        <f t="shared" si="0"/>
        <v>FOOSequence-INT</v>
      </c>
      <c r="G9">
        <v>579</v>
      </c>
      <c r="H9">
        <v>579</v>
      </c>
      <c r="I9">
        <v>579</v>
      </c>
      <c r="J9">
        <v>3534361</v>
      </c>
      <c r="K9">
        <v>0.1648</v>
      </c>
      <c r="L9">
        <v>0.1646</v>
      </c>
      <c r="M9">
        <v>540</v>
      </c>
      <c r="N9">
        <v>0.93620000000000003</v>
      </c>
      <c r="O9">
        <v>0.93610000000000004</v>
      </c>
      <c r="P9">
        <v>73483</v>
      </c>
      <c r="Q9">
        <v>0.51170000000000004</v>
      </c>
      <c r="R9">
        <v>0.51680000000000004</v>
      </c>
      <c r="S9">
        <v>254.68700000000001</v>
      </c>
      <c r="T9" t="s">
        <v>34</v>
      </c>
      <c r="U9">
        <f>S9/Summary!$E$6</f>
        <v>3.9754704938725488E-2</v>
      </c>
      <c r="V9">
        <v>16159</v>
      </c>
      <c r="W9">
        <v>1.722</v>
      </c>
      <c r="X9">
        <v>0.66930000000000001</v>
      </c>
      <c r="Y9">
        <v>455</v>
      </c>
      <c r="Z9">
        <v>0.83909999999999996</v>
      </c>
      <c r="AA9">
        <v>0.83399999999999996</v>
      </c>
      <c r="AB9">
        <v>7577.9802</v>
      </c>
      <c r="AC9">
        <v>3.2406999999999999</v>
      </c>
      <c r="AD9">
        <v>0.79790000000000005</v>
      </c>
      <c r="AE9">
        <v>802334699</v>
      </c>
      <c r="AF9">
        <v>0.25969999999999999</v>
      </c>
      <c r="AG9">
        <v>0.25969999999999999</v>
      </c>
      <c r="AH9">
        <v>9696.1422999999995</v>
      </c>
      <c r="AI9">
        <v>3.387</v>
      </c>
      <c r="AJ9">
        <v>0.79949999999999999</v>
      </c>
    </row>
    <row r="10" spans="1:36">
      <c r="A10">
        <v>9</v>
      </c>
      <c r="B10">
        <v>2</v>
      </c>
      <c r="C10" t="str">
        <f>VLOOKUP(B10,Tags!$A$1:$B$7,2)</f>
        <v>FOOSequence</v>
      </c>
      <c r="D10">
        <v>5</v>
      </c>
      <c r="E10" t="str">
        <f>VLOOKUP(D10,Tags!$A$1:$B$7,2)</f>
        <v>INTER_ND</v>
      </c>
      <c r="F10" t="str">
        <f t="shared" si="0"/>
        <v>FOOSequence-INTER_ND</v>
      </c>
      <c r="G10">
        <v>579</v>
      </c>
      <c r="H10">
        <v>579</v>
      </c>
      <c r="I10">
        <v>579</v>
      </c>
      <c r="J10">
        <v>3974433</v>
      </c>
      <c r="K10">
        <v>0.18529999999999999</v>
      </c>
      <c r="L10">
        <v>0.18509999999999999</v>
      </c>
      <c r="M10">
        <v>543</v>
      </c>
      <c r="N10">
        <v>0.94140000000000001</v>
      </c>
      <c r="O10">
        <v>0.94130000000000003</v>
      </c>
      <c r="P10">
        <v>82021</v>
      </c>
      <c r="Q10">
        <v>0.57120000000000004</v>
      </c>
      <c r="R10">
        <v>0.57679999999999998</v>
      </c>
      <c r="S10">
        <v>395.3759</v>
      </c>
      <c r="T10" t="s">
        <v>34</v>
      </c>
      <c r="U10">
        <f>S10/Summary!$E$6</f>
        <v>6.1715172915708431E-2</v>
      </c>
      <c r="V10">
        <v>19176</v>
      </c>
      <c r="W10">
        <v>2.0434999999999999</v>
      </c>
      <c r="X10">
        <v>0.79420000000000002</v>
      </c>
      <c r="Y10">
        <v>458</v>
      </c>
      <c r="Z10">
        <v>0.84460000000000002</v>
      </c>
      <c r="AA10">
        <v>0.83950000000000002</v>
      </c>
      <c r="AB10">
        <v>9460.3402000000006</v>
      </c>
      <c r="AC10">
        <v>4.0456000000000003</v>
      </c>
      <c r="AD10">
        <v>0.99609999999999999</v>
      </c>
      <c r="AE10">
        <v>791342854</v>
      </c>
      <c r="AF10">
        <v>0.25609999999999999</v>
      </c>
      <c r="AG10">
        <v>0.25609999999999999</v>
      </c>
      <c r="AH10">
        <v>10845.2546</v>
      </c>
      <c r="AI10">
        <v>3.7884000000000002</v>
      </c>
      <c r="AJ10">
        <v>0.89419999999999999</v>
      </c>
    </row>
    <row r="11" spans="1:36">
      <c r="A11">
        <v>10</v>
      </c>
      <c r="B11">
        <v>2</v>
      </c>
      <c r="C11" t="str">
        <f>VLOOKUP(B11,Tags!$A$1:$B$7,2)</f>
        <v>FOOSequence</v>
      </c>
      <c r="D11">
        <v>6</v>
      </c>
      <c r="E11" t="str">
        <f>VLOOKUP(D11,Tags!$A$1:$B$7,2)</f>
        <v>K-mer</v>
      </c>
      <c r="F11" t="str">
        <f t="shared" si="0"/>
        <v>FOOSequence-K-mer</v>
      </c>
      <c r="G11">
        <v>579</v>
      </c>
      <c r="H11">
        <v>579</v>
      </c>
      <c r="I11">
        <v>579</v>
      </c>
      <c r="J11">
        <v>12304026</v>
      </c>
      <c r="K11">
        <v>0.57369999999999999</v>
      </c>
      <c r="L11">
        <v>0.57320000000000004</v>
      </c>
      <c r="M11">
        <v>554</v>
      </c>
      <c r="N11">
        <v>0.96050000000000002</v>
      </c>
      <c r="O11">
        <v>0.96030000000000004</v>
      </c>
      <c r="P11">
        <v>128580</v>
      </c>
      <c r="Q11">
        <v>0.89539999999999997</v>
      </c>
      <c r="R11">
        <v>0.90429999999999999</v>
      </c>
      <c r="S11">
        <v>6045.4931999999999</v>
      </c>
      <c r="T11" t="s">
        <v>34</v>
      </c>
      <c r="U11">
        <f>S11/Summary!$E$6</f>
        <v>0.94365553944673786</v>
      </c>
      <c r="V11">
        <v>23035</v>
      </c>
      <c r="W11">
        <v>2.4546999999999999</v>
      </c>
      <c r="X11">
        <v>0.95409999999999995</v>
      </c>
      <c r="Y11">
        <v>525</v>
      </c>
      <c r="Z11">
        <v>0.96819999999999995</v>
      </c>
      <c r="AA11">
        <v>0.96230000000000004</v>
      </c>
      <c r="AB11">
        <v>12284.771199999999</v>
      </c>
      <c r="AC11">
        <v>5.2534999999999998</v>
      </c>
      <c r="AD11">
        <v>1.2935000000000001</v>
      </c>
      <c r="AE11">
        <v>1734956730</v>
      </c>
      <c r="AF11">
        <v>0.5615</v>
      </c>
      <c r="AG11">
        <v>0.5615</v>
      </c>
      <c r="AH11">
        <v>10982.670599999999</v>
      </c>
      <c r="AI11">
        <v>3.8363999999999998</v>
      </c>
      <c r="AJ11">
        <v>0.90559999999999996</v>
      </c>
    </row>
    <row r="12" spans="1:36">
      <c r="A12">
        <v>11</v>
      </c>
      <c r="B12">
        <v>2</v>
      </c>
      <c r="C12" t="str">
        <f>VLOOKUP(B12,Tags!$A$1:$B$7,2)</f>
        <v>FOOSequence</v>
      </c>
      <c r="D12">
        <v>7</v>
      </c>
      <c r="E12" t="str">
        <f>VLOOKUP(D12,Tags!$A$1:$B$7,2)</f>
        <v>K-mer_NAT</v>
      </c>
      <c r="F12" t="str">
        <f t="shared" si="0"/>
        <v>FOOSequence-K-mer_NAT</v>
      </c>
      <c r="G12">
        <v>579</v>
      </c>
      <c r="H12">
        <v>579</v>
      </c>
      <c r="I12">
        <v>579</v>
      </c>
      <c r="J12">
        <v>3880020</v>
      </c>
      <c r="K12">
        <v>0.18090000000000001</v>
      </c>
      <c r="L12">
        <v>0.1807</v>
      </c>
      <c r="M12">
        <v>563</v>
      </c>
      <c r="N12">
        <v>0.97609999999999997</v>
      </c>
      <c r="O12">
        <v>0.97589999999999999</v>
      </c>
      <c r="P12">
        <v>84624</v>
      </c>
      <c r="Q12">
        <v>0.58930000000000005</v>
      </c>
      <c r="R12">
        <v>0.59509999999999996</v>
      </c>
      <c r="S12">
        <v>360.29689999999999</v>
      </c>
      <c r="T12" t="s">
        <v>34</v>
      </c>
      <c r="U12">
        <f>S12/Summary!$E$6</f>
        <v>5.6239607635401423E-2</v>
      </c>
      <c r="V12">
        <v>10331</v>
      </c>
      <c r="W12">
        <v>1.1009</v>
      </c>
      <c r="X12">
        <v>0.4279</v>
      </c>
      <c r="Y12">
        <v>479</v>
      </c>
      <c r="Z12">
        <v>0.88329999999999997</v>
      </c>
      <c r="AA12">
        <v>0.878</v>
      </c>
      <c r="AB12">
        <v>3527.2420000000002</v>
      </c>
      <c r="AC12">
        <v>1.5084</v>
      </c>
      <c r="AD12">
        <v>0.37140000000000001</v>
      </c>
      <c r="AE12">
        <v>767994414</v>
      </c>
      <c r="AF12">
        <v>0.24859999999999999</v>
      </c>
      <c r="AG12">
        <v>0.24859999999999999</v>
      </c>
      <c r="AH12">
        <v>6862.5254999999997</v>
      </c>
      <c r="AI12">
        <v>2.3972000000000002</v>
      </c>
      <c r="AJ12">
        <v>0.56579999999999997</v>
      </c>
    </row>
    <row r="13" spans="1:36">
      <c r="A13">
        <v>12</v>
      </c>
      <c r="B13">
        <v>3</v>
      </c>
      <c r="C13" t="str">
        <f>VLOOKUP(B13,Tags!$A$1:$B$7,2)</f>
        <v>PAM</v>
      </c>
      <c r="D13">
        <v>4</v>
      </c>
      <c r="E13" t="str">
        <f>VLOOKUP(D13,Tags!$A$1:$B$7,2)</f>
        <v>INT</v>
      </c>
      <c r="F13" t="str">
        <f t="shared" si="0"/>
        <v>PAM-INT</v>
      </c>
      <c r="G13">
        <v>579</v>
      </c>
      <c r="H13">
        <v>579</v>
      </c>
      <c r="I13">
        <v>579</v>
      </c>
      <c r="J13">
        <v>3693094</v>
      </c>
      <c r="K13">
        <v>0.17219999999999999</v>
      </c>
      <c r="L13">
        <v>0.17199999999999999</v>
      </c>
      <c r="M13">
        <v>557</v>
      </c>
      <c r="N13">
        <v>0.9657</v>
      </c>
      <c r="O13">
        <v>0.96550000000000002</v>
      </c>
      <c r="P13">
        <v>139717</v>
      </c>
      <c r="Q13">
        <v>0.97299999999999998</v>
      </c>
      <c r="R13">
        <v>0.98260000000000003</v>
      </c>
      <c r="S13">
        <v>2975.2280000000001</v>
      </c>
      <c r="T13" t="s">
        <v>34</v>
      </c>
      <c r="U13">
        <f>S13/Summary!$E$6</f>
        <v>0.46441047743086356</v>
      </c>
      <c r="V13">
        <v>104763</v>
      </c>
      <c r="W13">
        <v>11.1639</v>
      </c>
      <c r="X13">
        <v>4.3390000000000004</v>
      </c>
      <c r="Y13">
        <v>508</v>
      </c>
      <c r="Z13">
        <v>0.93679999999999997</v>
      </c>
      <c r="AA13">
        <v>0.93110000000000004</v>
      </c>
      <c r="AB13">
        <v>64210.941099999996</v>
      </c>
      <c r="AC13">
        <v>27.459199999999999</v>
      </c>
      <c r="AD13">
        <v>6.7610999999999999</v>
      </c>
      <c r="AE13">
        <v>902805151</v>
      </c>
      <c r="AF13">
        <v>0.29220000000000002</v>
      </c>
      <c r="AG13">
        <v>0.29220000000000002</v>
      </c>
      <c r="AH13">
        <v>52936.897900000004</v>
      </c>
      <c r="AI13">
        <v>18.491399999999999</v>
      </c>
      <c r="AJ13">
        <v>4.3647999999999998</v>
      </c>
    </row>
    <row r="14" spans="1:36">
      <c r="A14">
        <v>13</v>
      </c>
      <c r="B14">
        <v>3</v>
      </c>
      <c r="C14" t="str">
        <f>VLOOKUP(B14,Tags!$A$1:$B$7,2)</f>
        <v>PAM</v>
      </c>
      <c r="D14">
        <v>5</v>
      </c>
      <c r="E14" t="str">
        <f>VLOOKUP(D14,Tags!$A$1:$B$7,2)</f>
        <v>INTER_ND</v>
      </c>
      <c r="F14" t="str">
        <f t="shared" si="0"/>
        <v>PAM-INTER_ND</v>
      </c>
      <c r="G14">
        <v>579</v>
      </c>
      <c r="H14">
        <v>579</v>
      </c>
      <c r="I14">
        <v>579</v>
      </c>
      <c r="J14">
        <v>3790904</v>
      </c>
      <c r="K14">
        <v>0.17680000000000001</v>
      </c>
      <c r="L14">
        <v>0.17660000000000001</v>
      </c>
      <c r="M14">
        <v>555</v>
      </c>
      <c r="N14">
        <v>0.96230000000000004</v>
      </c>
      <c r="O14">
        <v>0.96209999999999996</v>
      </c>
      <c r="P14">
        <v>145392</v>
      </c>
      <c r="Q14">
        <v>1.0125</v>
      </c>
      <c r="R14">
        <v>1.0225</v>
      </c>
      <c r="S14">
        <v>3146.6873000000001</v>
      </c>
      <c r="T14" t="s">
        <v>34</v>
      </c>
      <c r="U14">
        <f>S14/Summary!$E$6</f>
        <v>0.49117397097588322</v>
      </c>
      <c r="V14">
        <v>108282</v>
      </c>
      <c r="W14">
        <v>11.5389</v>
      </c>
      <c r="X14">
        <v>4.4847999999999999</v>
      </c>
      <c r="Y14">
        <v>522</v>
      </c>
      <c r="Z14">
        <v>0.96260000000000001</v>
      </c>
      <c r="AA14">
        <v>0.95679999999999998</v>
      </c>
      <c r="AB14">
        <v>66134.442299999995</v>
      </c>
      <c r="AC14">
        <v>28.2818</v>
      </c>
      <c r="AD14">
        <v>6.9637000000000002</v>
      </c>
      <c r="AE14">
        <v>826848272</v>
      </c>
      <c r="AF14">
        <v>0.2676</v>
      </c>
      <c r="AG14">
        <v>0.2676</v>
      </c>
      <c r="AH14">
        <v>54117.600599999998</v>
      </c>
      <c r="AI14">
        <v>18.9039</v>
      </c>
      <c r="AJ14">
        <v>4.4622000000000002</v>
      </c>
    </row>
    <row r="15" spans="1:36">
      <c r="A15">
        <v>14</v>
      </c>
      <c r="B15">
        <v>3</v>
      </c>
      <c r="C15" t="str">
        <f>VLOOKUP(B15,Tags!$A$1:$B$7,2)</f>
        <v>PAM</v>
      </c>
      <c r="D15">
        <v>6</v>
      </c>
      <c r="E15" t="str">
        <f>VLOOKUP(D15,Tags!$A$1:$B$7,2)</f>
        <v>K-mer</v>
      </c>
      <c r="F15" t="str">
        <f t="shared" si="0"/>
        <v>PAM-K-mer</v>
      </c>
      <c r="G15">
        <v>579</v>
      </c>
      <c r="H15">
        <v>579</v>
      </c>
      <c r="I15">
        <v>579</v>
      </c>
      <c r="J15">
        <v>13541957</v>
      </c>
      <c r="K15">
        <v>0.63139999999999996</v>
      </c>
      <c r="L15">
        <v>0.63080000000000003</v>
      </c>
      <c r="M15">
        <v>562</v>
      </c>
      <c r="N15">
        <v>0.97440000000000004</v>
      </c>
      <c r="O15">
        <v>0.97419999999999995</v>
      </c>
      <c r="P15">
        <v>153093</v>
      </c>
      <c r="Q15">
        <v>1.0661</v>
      </c>
      <c r="R15">
        <v>1.0767</v>
      </c>
      <c r="S15">
        <v>4519.1773000000003</v>
      </c>
      <c r="T15" t="s">
        <v>34</v>
      </c>
      <c r="U15">
        <f>S15/Summary!$E$6</f>
        <v>0.70540922829703168</v>
      </c>
      <c r="V15">
        <v>112129</v>
      </c>
      <c r="W15">
        <v>11.9488</v>
      </c>
      <c r="X15">
        <v>4.6440999999999999</v>
      </c>
      <c r="Y15">
        <v>549</v>
      </c>
      <c r="Z15">
        <v>1.0124</v>
      </c>
      <c r="AA15">
        <v>1.0063</v>
      </c>
      <c r="AB15">
        <v>68940.107300000003</v>
      </c>
      <c r="AC15">
        <v>29.4816</v>
      </c>
      <c r="AD15">
        <v>7.2591000000000001</v>
      </c>
      <c r="AE15">
        <v>1957377582</v>
      </c>
      <c r="AF15">
        <v>0.63349999999999995</v>
      </c>
      <c r="AG15">
        <v>0.63349999999999995</v>
      </c>
      <c r="AH15">
        <v>54427.24</v>
      </c>
      <c r="AI15">
        <v>19.012</v>
      </c>
      <c r="AJ15">
        <v>4.4877000000000002</v>
      </c>
    </row>
    <row r="16" spans="1:36">
      <c r="A16">
        <v>15</v>
      </c>
      <c r="B16">
        <v>3</v>
      </c>
      <c r="C16" t="str">
        <f>VLOOKUP(B16,Tags!$A$1:$B$7,2)</f>
        <v>PAM</v>
      </c>
      <c r="D16">
        <v>7</v>
      </c>
      <c r="E16" t="str">
        <f>VLOOKUP(D16,Tags!$A$1:$B$7,2)</f>
        <v>K-mer_NAT</v>
      </c>
      <c r="F16" t="str">
        <f t="shared" si="0"/>
        <v>PAM-K-mer_NAT</v>
      </c>
      <c r="G16">
        <v>579</v>
      </c>
      <c r="H16">
        <v>579</v>
      </c>
      <c r="I16">
        <v>579</v>
      </c>
      <c r="J16">
        <v>4071999</v>
      </c>
      <c r="K16">
        <v>0.18990000000000001</v>
      </c>
      <c r="L16">
        <v>0.18970000000000001</v>
      </c>
      <c r="M16">
        <v>567</v>
      </c>
      <c r="N16">
        <v>0.98309999999999997</v>
      </c>
      <c r="O16">
        <v>0.9829</v>
      </c>
      <c r="P16">
        <v>136423</v>
      </c>
      <c r="Q16">
        <v>0.95009999999999994</v>
      </c>
      <c r="R16">
        <v>0.95940000000000003</v>
      </c>
      <c r="S16">
        <v>3094.7006000000001</v>
      </c>
      <c r="T16" t="s">
        <v>34</v>
      </c>
      <c r="U16">
        <f>S16/Summary!$E$6</f>
        <v>0.48305924223339525</v>
      </c>
      <c r="V16">
        <v>96189</v>
      </c>
      <c r="W16">
        <v>10.2502</v>
      </c>
      <c r="X16">
        <v>3.9839000000000002</v>
      </c>
      <c r="Y16">
        <v>519</v>
      </c>
      <c r="Z16">
        <v>0.95709999999999995</v>
      </c>
      <c r="AA16">
        <v>0.95130000000000003</v>
      </c>
      <c r="AB16">
        <v>59695.602599999998</v>
      </c>
      <c r="AC16">
        <v>25.528300000000002</v>
      </c>
      <c r="AD16">
        <v>6.2857000000000003</v>
      </c>
      <c r="AE16">
        <v>854870701</v>
      </c>
      <c r="AF16">
        <v>0.2767</v>
      </c>
      <c r="AG16">
        <v>0.2767</v>
      </c>
      <c r="AH16">
        <v>48898.200599999996</v>
      </c>
      <c r="AI16">
        <v>17.0807</v>
      </c>
      <c r="AJ16">
        <v>4.0317999999999996</v>
      </c>
    </row>
    <row r="17" spans="1:36">
      <c r="A17">
        <v>16</v>
      </c>
      <c r="B17">
        <v>4</v>
      </c>
      <c r="C17" t="str">
        <f>VLOOKUP(B17,Tags!$A$1:$B$7,2)</f>
        <v>INT</v>
      </c>
      <c r="D17">
        <v>5</v>
      </c>
      <c r="E17" t="str">
        <f>VLOOKUP(D17,Tags!$A$1:$B$7,2)</f>
        <v>INTER_ND</v>
      </c>
      <c r="F17" t="str">
        <f t="shared" si="0"/>
        <v>INT-INTER_ND</v>
      </c>
      <c r="G17">
        <v>579</v>
      </c>
      <c r="H17">
        <v>579</v>
      </c>
      <c r="I17">
        <v>579</v>
      </c>
      <c r="J17">
        <v>2911215</v>
      </c>
      <c r="K17">
        <v>0.13569999999999999</v>
      </c>
      <c r="L17">
        <v>0.1356</v>
      </c>
      <c r="M17">
        <v>493</v>
      </c>
      <c r="N17">
        <v>0.8548</v>
      </c>
      <c r="O17">
        <v>0.85460000000000003</v>
      </c>
      <c r="P17">
        <v>59501</v>
      </c>
      <c r="Q17">
        <v>0.41439999999999999</v>
      </c>
      <c r="R17">
        <v>0.41849999999999998</v>
      </c>
      <c r="S17">
        <v>212.44919999999999</v>
      </c>
      <c r="T17" t="s">
        <v>34</v>
      </c>
      <c r="U17">
        <f>S17/Summary!$E$6</f>
        <v>3.316170538923572E-2</v>
      </c>
      <c r="V17">
        <v>5617</v>
      </c>
      <c r="W17">
        <v>0.59860000000000002</v>
      </c>
      <c r="X17">
        <v>0.2326</v>
      </c>
      <c r="Y17">
        <v>431</v>
      </c>
      <c r="Z17">
        <v>0.79479999999999995</v>
      </c>
      <c r="AA17">
        <v>0.79</v>
      </c>
      <c r="AB17">
        <v>2110.8218999999999</v>
      </c>
      <c r="AC17">
        <v>0.90269999999999995</v>
      </c>
      <c r="AD17">
        <v>0.2223</v>
      </c>
      <c r="AE17">
        <v>756247131</v>
      </c>
      <c r="AF17">
        <v>0.24479999999999999</v>
      </c>
      <c r="AG17">
        <v>0.24479999999999999</v>
      </c>
      <c r="AH17">
        <v>2649.1550000000002</v>
      </c>
      <c r="AI17">
        <v>0.9254</v>
      </c>
      <c r="AJ17">
        <v>0.21840000000000001</v>
      </c>
    </row>
    <row r="18" spans="1:36">
      <c r="A18">
        <v>17</v>
      </c>
      <c r="B18">
        <v>4</v>
      </c>
      <c r="C18" t="str">
        <f>VLOOKUP(B18,Tags!$A$1:$B$7,2)</f>
        <v>INT</v>
      </c>
      <c r="D18">
        <v>6</v>
      </c>
      <c r="E18" t="str">
        <f>VLOOKUP(D18,Tags!$A$1:$B$7,2)</f>
        <v>K-mer</v>
      </c>
      <c r="F18" t="str">
        <f t="shared" si="0"/>
        <v>INT-K-mer</v>
      </c>
      <c r="G18">
        <v>579</v>
      </c>
      <c r="H18">
        <v>579</v>
      </c>
      <c r="I18">
        <v>579</v>
      </c>
      <c r="J18">
        <v>10817557</v>
      </c>
      <c r="K18">
        <v>0.50439999999999996</v>
      </c>
      <c r="L18">
        <v>0.50390000000000001</v>
      </c>
      <c r="M18">
        <v>553</v>
      </c>
      <c r="N18">
        <v>0.95879999999999999</v>
      </c>
      <c r="O18">
        <v>0.95860000000000001</v>
      </c>
      <c r="P18">
        <v>108865</v>
      </c>
      <c r="Q18">
        <v>0.7581</v>
      </c>
      <c r="R18">
        <v>0.76559999999999995</v>
      </c>
      <c r="S18">
        <v>6197.5644000000002</v>
      </c>
      <c r="T18" t="s">
        <v>34</v>
      </c>
      <c r="U18">
        <f>S18/Summary!$E$6</f>
        <v>0.96739269794198079</v>
      </c>
      <c r="V18">
        <v>10216</v>
      </c>
      <c r="W18">
        <v>1.0886</v>
      </c>
      <c r="X18">
        <v>0.42309999999999998</v>
      </c>
      <c r="Y18">
        <v>508</v>
      </c>
      <c r="Z18">
        <v>0.93679999999999997</v>
      </c>
      <c r="AA18">
        <v>0.93110000000000004</v>
      </c>
      <c r="AB18">
        <v>4994.1548000000003</v>
      </c>
      <c r="AC18">
        <v>2.1356999999999999</v>
      </c>
      <c r="AD18">
        <v>0.52590000000000003</v>
      </c>
      <c r="AE18">
        <v>1420016430</v>
      </c>
      <c r="AF18">
        <v>0.45960000000000001</v>
      </c>
      <c r="AG18">
        <v>0.45960000000000001</v>
      </c>
      <c r="AH18">
        <v>2781.4290999999998</v>
      </c>
      <c r="AI18">
        <v>0.97160000000000002</v>
      </c>
      <c r="AJ18">
        <v>0.2293</v>
      </c>
    </row>
    <row r="19" spans="1:36">
      <c r="A19">
        <v>18</v>
      </c>
      <c r="B19">
        <v>4</v>
      </c>
      <c r="C19" t="str">
        <f>VLOOKUP(B19,Tags!$A$1:$B$7,2)</f>
        <v>INT</v>
      </c>
      <c r="D19">
        <v>7</v>
      </c>
      <c r="E19" t="str">
        <f>VLOOKUP(D19,Tags!$A$1:$B$7,2)</f>
        <v>K-mer_NAT</v>
      </c>
      <c r="F19" t="str">
        <f t="shared" si="0"/>
        <v>INT-K-mer_NAT</v>
      </c>
      <c r="G19">
        <v>579</v>
      </c>
      <c r="H19">
        <v>579</v>
      </c>
      <c r="I19">
        <v>579</v>
      </c>
      <c r="J19">
        <v>4268809</v>
      </c>
      <c r="K19">
        <v>0.19900000000000001</v>
      </c>
      <c r="L19">
        <v>0.19889999999999999</v>
      </c>
      <c r="M19">
        <v>561</v>
      </c>
      <c r="N19">
        <v>0.97270000000000001</v>
      </c>
      <c r="O19">
        <v>0.97250000000000003</v>
      </c>
      <c r="P19">
        <v>89502</v>
      </c>
      <c r="Q19">
        <v>0.62329999999999997</v>
      </c>
      <c r="R19">
        <v>0.62949999999999995</v>
      </c>
      <c r="S19">
        <v>204.78</v>
      </c>
      <c r="T19" t="s">
        <v>34</v>
      </c>
      <c r="U19">
        <f>S19/Summary!$E$6</f>
        <v>3.1964601559373682E-2</v>
      </c>
      <c r="V19">
        <v>11576</v>
      </c>
      <c r="W19">
        <v>1.2336</v>
      </c>
      <c r="X19">
        <v>0.47949999999999998</v>
      </c>
      <c r="Y19">
        <v>479</v>
      </c>
      <c r="Z19">
        <v>0.88329999999999997</v>
      </c>
      <c r="AA19">
        <v>0.878</v>
      </c>
      <c r="AB19">
        <v>4757.3778000000002</v>
      </c>
      <c r="AC19">
        <v>2.0345</v>
      </c>
      <c r="AD19">
        <v>0.50090000000000001</v>
      </c>
      <c r="AE19">
        <v>934375041</v>
      </c>
      <c r="AF19">
        <v>0.3024</v>
      </c>
      <c r="AG19">
        <v>0.3024</v>
      </c>
      <c r="AH19">
        <v>5945.5038000000004</v>
      </c>
      <c r="AI19">
        <v>2.0768</v>
      </c>
      <c r="AJ19">
        <v>0.49020000000000002</v>
      </c>
    </row>
    <row r="20" spans="1:36">
      <c r="A20">
        <v>19</v>
      </c>
      <c r="B20">
        <v>5</v>
      </c>
      <c r="C20" t="str">
        <f>VLOOKUP(B20,Tags!$A$1:$B$7,2)</f>
        <v>INTER_ND</v>
      </c>
      <c r="D20">
        <v>6</v>
      </c>
      <c r="E20" t="str">
        <f>VLOOKUP(D20,Tags!$A$1:$B$7,2)</f>
        <v>K-mer</v>
      </c>
      <c r="F20" t="str">
        <f t="shared" si="0"/>
        <v>INTER_ND-K-mer</v>
      </c>
      <c r="G20">
        <v>579</v>
      </c>
      <c r="H20">
        <v>579</v>
      </c>
      <c r="I20">
        <v>579</v>
      </c>
      <c r="J20">
        <v>10948998</v>
      </c>
      <c r="K20">
        <v>0.51049999999999995</v>
      </c>
      <c r="L20">
        <v>0.51</v>
      </c>
      <c r="M20">
        <v>564</v>
      </c>
      <c r="N20">
        <v>0.97789999999999999</v>
      </c>
      <c r="O20">
        <v>0.97770000000000001</v>
      </c>
      <c r="P20">
        <v>112382</v>
      </c>
      <c r="Q20">
        <v>0.78259999999999996</v>
      </c>
      <c r="R20">
        <v>0.79039999999999999</v>
      </c>
      <c r="S20">
        <v>6331.8562000000002</v>
      </c>
      <c r="T20" t="s">
        <v>34</v>
      </c>
      <c r="U20">
        <f>S20/Summary!$E$6</f>
        <v>0.9883546272304421</v>
      </c>
      <c r="V20">
        <v>7323</v>
      </c>
      <c r="W20">
        <v>0.78039999999999998</v>
      </c>
      <c r="X20">
        <v>0.30330000000000001</v>
      </c>
      <c r="Y20">
        <v>507</v>
      </c>
      <c r="Z20">
        <v>0.93500000000000005</v>
      </c>
      <c r="AA20">
        <v>0.92930000000000001</v>
      </c>
      <c r="AB20">
        <v>2995.2887999999998</v>
      </c>
      <c r="AC20">
        <v>1.2808999999999999</v>
      </c>
      <c r="AD20">
        <v>0.31540000000000001</v>
      </c>
      <c r="AE20">
        <v>1544239310</v>
      </c>
      <c r="AF20">
        <v>0.49980000000000002</v>
      </c>
      <c r="AG20">
        <v>0.49980000000000002</v>
      </c>
      <c r="AH20">
        <v>1991.7686000000001</v>
      </c>
      <c r="AI20">
        <v>0.69569999999999999</v>
      </c>
      <c r="AJ20">
        <v>0.16420000000000001</v>
      </c>
    </row>
    <row r="21" spans="1:36">
      <c r="A21">
        <v>20</v>
      </c>
      <c r="B21">
        <v>5</v>
      </c>
      <c r="C21" t="str">
        <f>VLOOKUP(B21,Tags!$A$1:$B$7,2)</f>
        <v>INTER_ND</v>
      </c>
      <c r="D21">
        <v>7</v>
      </c>
      <c r="E21" t="str">
        <f>VLOOKUP(D21,Tags!$A$1:$B$7,2)</f>
        <v>K-mer_NAT</v>
      </c>
      <c r="F21" t="str">
        <f t="shared" si="0"/>
        <v>INTER_ND-K-mer_NAT</v>
      </c>
      <c r="G21">
        <v>579</v>
      </c>
      <c r="H21">
        <v>579</v>
      </c>
      <c r="I21">
        <v>579</v>
      </c>
      <c r="J21">
        <v>3727522</v>
      </c>
      <c r="K21">
        <v>0.17380000000000001</v>
      </c>
      <c r="L21">
        <v>0.1736</v>
      </c>
      <c r="M21">
        <v>562</v>
      </c>
      <c r="N21">
        <v>0.97440000000000004</v>
      </c>
      <c r="O21">
        <v>0.97419999999999995</v>
      </c>
      <c r="P21">
        <v>80913</v>
      </c>
      <c r="Q21">
        <v>0.5635</v>
      </c>
      <c r="R21">
        <v>0.56899999999999995</v>
      </c>
      <c r="S21">
        <v>108.21040000000001</v>
      </c>
      <c r="T21" t="s">
        <v>34</v>
      </c>
      <c r="U21">
        <f>S21/Summary!$E$6</f>
        <v>1.68908209814457E-2</v>
      </c>
      <c r="V21">
        <v>14623</v>
      </c>
      <c r="W21">
        <v>1.5583</v>
      </c>
      <c r="X21">
        <v>0.60570000000000002</v>
      </c>
      <c r="Y21">
        <v>458</v>
      </c>
      <c r="Z21">
        <v>0.84460000000000002</v>
      </c>
      <c r="AA21">
        <v>0.83950000000000002</v>
      </c>
      <c r="AB21">
        <v>6680.5510000000004</v>
      </c>
      <c r="AC21">
        <v>2.8569</v>
      </c>
      <c r="AD21">
        <v>0.70340000000000003</v>
      </c>
      <c r="AE21">
        <v>743341147</v>
      </c>
      <c r="AF21">
        <v>0.24060000000000001</v>
      </c>
      <c r="AG21">
        <v>0.24060000000000001</v>
      </c>
      <c r="AH21">
        <v>6683.6233000000002</v>
      </c>
      <c r="AI21">
        <v>2.3347000000000002</v>
      </c>
      <c r="AJ21">
        <v>0.55110000000000003</v>
      </c>
    </row>
    <row r="22" spans="1:36">
      <c r="A22">
        <v>21</v>
      </c>
      <c r="B22">
        <v>6</v>
      </c>
      <c r="C22" t="str">
        <f>VLOOKUP(B22,Tags!$A$1:$B$7,2)</f>
        <v>K-mer</v>
      </c>
      <c r="D22">
        <v>7</v>
      </c>
      <c r="E22" t="str">
        <f>VLOOKUP(D22,Tags!$A$1:$B$7,2)</f>
        <v>K-mer_NAT</v>
      </c>
      <c r="F22" t="str">
        <f t="shared" si="0"/>
        <v>K-mer-K-mer_NAT</v>
      </c>
      <c r="G22">
        <v>579</v>
      </c>
      <c r="H22">
        <v>579</v>
      </c>
      <c r="I22">
        <v>579</v>
      </c>
      <c r="J22">
        <v>11134081</v>
      </c>
      <c r="K22">
        <v>0.51919999999999999</v>
      </c>
      <c r="L22">
        <v>0.51870000000000005</v>
      </c>
      <c r="M22">
        <v>545</v>
      </c>
      <c r="N22">
        <v>0.94489999999999996</v>
      </c>
      <c r="O22">
        <v>0.94469999999999998</v>
      </c>
      <c r="P22">
        <v>113214</v>
      </c>
      <c r="Q22">
        <v>0.78839999999999999</v>
      </c>
      <c r="R22">
        <v>0.79620000000000002</v>
      </c>
      <c r="S22">
        <v>6298.7915999999996</v>
      </c>
      <c r="T22" t="s">
        <v>34</v>
      </c>
      <c r="U22">
        <f>S22/Summary!$E$6</f>
        <v>0.98319349447958704</v>
      </c>
      <c r="V22">
        <v>18124</v>
      </c>
      <c r="W22">
        <v>1.9313</v>
      </c>
      <c r="X22">
        <v>0.75070000000000003</v>
      </c>
      <c r="Y22">
        <v>513</v>
      </c>
      <c r="Z22">
        <v>0.94599999999999995</v>
      </c>
      <c r="AA22">
        <v>0.94030000000000002</v>
      </c>
      <c r="AB22">
        <v>9572.0427999999993</v>
      </c>
      <c r="AC22">
        <v>4.0933999999999999</v>
      </c>
      <c r="AD22">
        <v>1.0079</v>
      </c>
      <c r="AE22">
        <v>1527206551</v>
      </c>
      <c r="AF22">
        <v>0.49430000000000002</v>
      </c>
      <c r="AG22">
        <v>0.49430000000000002</v>
      </c>
      <c r="AH22">
        <v>7090.1854999999996</v>
      </c>
      <c r="AI22">
        <v>2.4767000000000001</v>
      </c>
      <c r="AJ22">
        <v>0.58460000000000001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5181E-B7D4-439C-9CB9-D8152B608B23}">
  <dimension ref="A1:F11"/>
  <sheetViews>
    <sheetView workbookViewId="0">
      <selection sqref="A1:F11"/>
    </sheetView>
  </sheetViews>
  <sheetFormatPr defaultColWidth="11.42578125" defaultRowHeight="14.45"/>
  <sheetData>
    <row r="1" spans="1:6">
      <c r="A1" t="s">
        <v>35</v>
      </c>
    </row>
    <row r="2" spans="1:6">
      <c r="A2" t="s">
        <v>36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</row>
    <row r="3" spans="1:6">
      <c r="A3" t="s">
        <v>9</v>
      </c>
      <c r="B3">
        <v>8621017.9047618993</v>
      </c>
      <c r="C3">
        <v>4811872.9855658105</v>
      </c>
      <c r="D3">
        <v>2911215</v>
      </c>
      <c r="E3" s="1">
        <v>15954899</v>
      </c>
      <c r="F3">
        <v>21</v>
      </c>
    </row>
    <row r="4" spans="1:6">
      <c r="A4" t="s">
        <v>42</v>
      </c>
      <c r="B4">
        <v>555.42857142857099</v>
      </c>
      <c r="C4">
        <v>15.9868142946787</v>
      </c>
      <c r="D4">
        <v>493</v>
      </c>
      <c r="E4">
        <v>569</v>
      </c>
      <c r="F4">
        <v>21</v>
      </c>
    </row>
    <row r="5" spans="1:6">
      <c r="A5" t="s">
        <v>43</v>
      </c>
      <c r="B5">
        <v>115985.809523809</v>
      </c>
      <c r="C5">
        <v>26918.765321609899</v>
      </c>
      <c r="D5">
        <v>59501</v>
      </c>
      <c r="E5">
        <v>153093</v>
      </c>
      <c r="F5">
        <v>21</v>
      </c>
    </row>
    <row r="6" spans="1:6">
      <c r="A6" t="s">
        <v>44</v>
      </c>
      <c r="B6">
        <v>2561.1208592518501</v>
      </c>
      <c r="C6">
        <v>2450.0827457415498</v>
      </c>
      <c r="D6">
        <v>108.21036253246599</v>
      </c>
      <c r="E6">
        <v>6406.4618362166902</v>
      </c>
      <c r="F6">
        <v>21</v>
      </c>
    </row>
    <row r="7" spans="1:6">
      <c r="A7" t="s">
        <v>45</v>
      </c>
      <c r="B7">
        <v>39459.238095237997</v>
      </c>
      <c r="C7">
        <v>40921.065502937301</v>
      </c>
      <c r="D7">
        <v>5617</v>
      </c>
      <c r="E7">
        <v>112129</v>
      </c>
      <c r="F7">
        <v>21</v>
      </c>
    </row>
    <row r="8" spans="1:6">
      <c r="A8" t="s">
        <v>24</v>
      </c>
      <c r="B8">
        <v>504.71428571428498</v>
      </c>
      <c r="C8">
        <v>32.290560108317202</v>
      </c>
      <c r="D8">
        <v>431</v>
      </c>
      <c r="E8">
        <v>549</v>
      </c>
      <c r="F8">
        <v>21</v>
      </c>
    </row>
    <row r="9" spans="1:6">
      <c r="A9" t="s">
        <v>25</v>
      </c>
      <c r="B9">
        <v>22560.031317123499</v>
      </c>
      <c r="C9">
        <v>26350.02748203</v>
      </c>
      <c r="D9">
        <v>2055.2218858312999</v>
      </c>
      <c r="E9">
        <v>68940.107339632101</v>
      </c>
      <c r="F9">
        <v>21</v>
      </c>
    </row>
    <row r="10" spans="1:6">
      <c r="A10" t="s">
        <v>30</v>
      </c>
      <c r="B10" s="1">
        <v>1477786221.23809</v>
      </c>
      <c r="C10" s="1">
        <v>718028840.75335395</v>
      </c>
      <c r="D10" s="1">
        <v>659969227</v>
      </c>
      <c r="E10" s="1">
        <v>2639115843</v>
      </c>
      <c r="F10">
        <v>21</v>
      </c>
    </row>
    <row r="11" spans="1:6">
      <c r="A11" t="s">
        <v>46</v>
      </c>
      <c r="B11">
        <v>19127.519336724901</v>
      </c>
      <c r="C11">
        <v>20517.275464822302</v>
      </c>
      <c r="D11">
        <v>1991.76856085238</v>
      </c>
      <c r="E11">
        <v>54427.239963091997</v>
      </c>
      <c r="F11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3B157-DC6C-4668-89E5-FD3A46FC3D5A}">
  <dimension ref="A1:AJ8"/>
  <sheetViews>
    <sheetView zoomScale="85" zoomScaleNormal="85" workbookViewId="0">
      <selection activeCell="AJ1" sqref="AJ1:AJ8"/>
    </sheetView>
  </sheetViews>
  <sheetFormatPr defaultColWidth="11.42578125" defaultRowHeight="14.45"/>
  <cols>
    <col min="1" max="1" width="22.28515625" bestFit="1" customWidth="1"/>
    <col min="2" max="2" width="12" hidden="1" customWidth="1"/>
    <col min="3" max="3" width="12" customWidth="1"/>
    <col min="4" max="4" width="12" hidden="1" customWidth="1"/>
    <col min="5" max="5" width="16.42578125" customWidth="1"/>
    <col min="6" max="6" width="26.7109375" customWidth="1"/>
    <col min="7" max="7" width="12.7109375" bestFit="1" customWidth="1"/>
    <col min="8" max="8" width="12" bestFit="1" customWidth="1"/>
    <col min="9" max="9" width="13.7109375" bestFit="1" customWidth="1"/>
    <col min="10" max="10" width="7" bestFit="1" customWidth="1"/>
    <col min="11" max="11" width="17.140625" bestFit="1" customWidth="1"/>
    <col min="12" max="12" width="17" bestFit="1" customWidth="1"/>
    <col min="13" max="13" width="13.42578125" bestFit="1" customWidth="1"/>
    <col min="14" max="14" width="23.7109375" bestFit="1" customWidth="1"/>
    <col min="15" max="15" width="23.5703125" bestFit="1" customWidth="1"/>
    <col min="16" max="16" width="12.5703125" bestFit="1" customWidth="1"/>
    <col min="17" max="17" width="22.85546875" bestFit="1" customWidth="1"/>
    <col min="18" max="18" width="22.7109375" bestFit="1" customWidth="1"/>
    <col min="19" max="19" width="22.28515625" bestFit="1" customWidth="1"/>
    <col min="20" max="20" width="32.5703125" bestFit="1" customWidth="1"/>
    <col min="21" max="21" width="25" customWidth="1"/>
    <col min="22" max="22" width="15.42578125" bestFit="1" customWidth="1"/>
    <col min="23" max="23" width="25.7109375" bestFit="1" customWidth="1"/>
    <col min="24" max="24" width="25.5703125" bestFit="1" customWidth="1"/>
    <col min="25" max="25" width="6" bestFit="1" customWidth="1"/>
    <col min="26" max="26" width="16.140625" bestFit="1" customWidth="1"/>
    <col min="27" max="27" width="15.85546875" bestFit="1" customWidth="1"/>
    <col min="28" max="28" width="18.85546875" bestFit="1" customWidth="1"/>
    <col min="29" max="29" width="29.140625" bestFit="1" customWidth="1"/>
    <col min="30" max="30" width="29" bestFit="1" customWidth="1"/>
    <col min="31" max="31" width="7.85546875" bestFit="1" customWidth="1"/>
    <col min="32" max="32" width="18" bestFit="1" customWidth="1"/>
    <col min="33" max="33" width="17.85546875" bestFit="1" customWidth="1"/>
    <col min="34" max="34" width="13.28515625" bestFit="1" customWidth="1"/>
    <col min="35" max="35" width="23.5703125" bestFit="1" customWidth="1"/>
    <col min="36" max="36" width="23.42578125" bestFit="1" customWidth="1"/>
  </cols>
  <sheetData>
    <row r="1" spans="1:36">
      <c r="A1" t="s">
        <v>0</v>
      </c>
      <c r="B1" t="s">
        <v>47</v>
      </c>
      <c r="C1" t="s">
        <v>47</v>
      </c>
      <c r="D1" t="s">
        <v>48</v>
      </c>
      <c r="E1" t="s">
        <v>48</v>
      </c>
      <c r="F1" t="s">
        <v>3</v>
      </c>
      <c r="G1" t="s">
        <v>49</v>
      </c>
      <c r="H1" t="s">
        <v>50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</row>
    <row r="2" spans="1:36">
      <c r="A2">
        <v>1</v>
      </c>
      <c r="B2">
        <v>1</v>
      </c>
      <c r="C2" t="s">
        <v>51</v>
      </c>
      <c r="D2">
        <v>1</v>
      </c>
      <c r="E2" t="str">
        <f>VLOOKUP(D2,Tags!$A$1:$B$7,2)</f>
        <v>FOOElements</v>
      </c>
      <c r="F2" t="str">
        <f>CONCATENATE(C2,"-",E2)</f>
        <v>Oracle-FOOElements</v>
      </c>
      <c r="G2">
        <v>7</v>
      </c>
      <c r="H2">
        <v>632</v>
      </c>
      <c r="I2">
        <v>7</v>
      </c>
      <c r="J2">
        <v>13</v>
      </c>
      <c r="K2">
        <v>0.5544</v>
      </c>
      <c r="L2">
        <v>0.56240000000000001</v>
      </c>
      <c r="M2">
        <v>4</v>
      </c>
      <c r="N2">
        <v>0.85140000000000005</v>
      </c>
      <c r="O2">
        <v>0.85429999999999995</v>
      </c>
      <c r="P2">
        <v>11</v>
      </c>
      <c r="Q2">
        <v>0.96909999999999996</v>
      </c>
      <c r="R2">
        <v>0.9839</v>
      </c>
      <c r="S2">
        <v>8.6542999999999992</v>
      </c>
      <c r="T2" t="s">
        <v>34</v>
      </c>
      <c r="U2">
        <f>S2/OracleSummary!$E$6</f>
        <v>0.99999690294838395</v>
      </c>
      <c r="V2">
        <v>11</v>
      </c>
      <c r="W2">
        <v>0.87180000000000002</v>
      </c>
      <c r="X2">
        <v>0.86829999999999996</v>
      </c>
      <c r="Y2">
        <v>3</v>
      </c>
      <c r="Z2">
        <v>0.9425</v>
      </c>
      <c r="AA2">
        <v>0.9325</v>
      </c>
      <c r="AB2">
        <v>5.4771999999999998</v>
      </c>
      <c r="AC2">
        <v>0.59930000000000005</v>
      </c>
      <c r="AD2">
        <v>0.58730000000000004</v>
      </c>
      <c r="AE2">
        <v>21</v>
      </c>
      <c r="AF2">
        <v>0.91659999999999997</v>
      </c>
      <c r="AG2">
        <v>0.90869999999999995</v>
      </c>
      <c r="AH2">
        <v>6</v>
      </c>
      <c r="AI2">
        <v>0.81730000000000003</v>
      </c>
      <c r="AJ2">
        <v>0.79300000000000004</v>
      </c>
    </row>
    <row r="3" spans="1:36">
      <c r="A3">
        <v>2</v>
      </c>
      <c r="B3">
        <v>1</v>
      </c>
      <c r="C3" t="s">
        <v>51</v>
      </c>
      <c r="D3">
        <v>2</v>
      </c>
      <c r="E3" t="str">
        <f>VLOOKUP(D3,Tags!$A$1:$B$7,2)</f>
        <v>FOOSequence</v>
      </c>
      <c r="F3" t="str">
        <f t="shared" ref="F3:F8" si="0">CONCATENATE(C3,"-",E3)</f>
        <v>Oracle-FOOSequence</v>
      </c>
      <c r="G3">
        <v>7</v>
      </c>
      <c r="H3">
        <v>579</v>
      </c>
      <c r="I3">
        <v>7</v>
      </c>
      <c r="J3">
        <v>14</v>
      </c>
      <c r="K3">
        <v>0.59709999999999996</v>
      </c>
      <c r="L3">
        <v>0.60570000000000002</v>
      </c>
      <c r="M3">
        <v>4</v>
      </c>
      <c r="N3">
        <v>0.85140000000000005</v>
      </c>
      <c r="O3">
        <v>0.85429999999999995</v>
      </c>
      <c r="P3">
        <v>12</v>
      </c>
      <c r="Q3">
        <v>1.0571999999999999</v>
      </c>
      <c r="R3">
        <v>1.0732999999999999</v>
      </c>
      <c r="S3">
        <v>8.6239000000000008</v>
      </c>
      <c r="T3" t="s">
        <v>34</v>
      </c>
      <c r="U3">
        <f>S3/OracleSummary!$E$6</f>
        <v>0.99648420916036773</v>
      </c>
      <c r="V3">
        <v>11</v>
      </c>
      <c r="W3">
        <v>0.87180000000000002</v>
      </c>
      <c r="X3">
        <v>0.86829999999999996</v>
      </c>
      <c r="Y3">
        <v>3</v>
      </c>
      <c r="Z3">
        <v>0.9425</v>
      </c>
      <c r="AA3">
        <v>0.9325</v>
      </c>
      <c r="AB3">
        <v>6</v>
      </c>
      <c r="AC3">
        <v>0.65649999999999997</v>
      </c>
      <c r="AD3">
        <v>0.64329999999999998</v>
      </c>
      <c r="AE3">
        <v>22</v>
      </c>
      <c r="AF3">
        <v>0.96020000000000005</v>
      </c>
      <c r="AG3">
        <v>0.95189999999999997</v>
      </c>
      <c r="AH3">
        <v>6.3246000000000002</v>
      </c>
      <c r="AI3">
        <v>0.86150000000000004</v>
      </c>
      <c r="AJ3">
        <v>0.83589999999999998</v>
      </c>
    </row>
    <row r="4" spans="1:36">
      <c r="A4">
        <v>3</v>
      </c>
      <c r="B4">
        <v>1</v>
      </c>
      <c r="C4" t="s">
        <v>51</v>
      </c>
      <c r="D4">
        <v>3</v>
      </c>
      <c r="E4" t="str">
        <f>VLOOKUP(D4,Tags!$A$1:$B$7,2)</f>
        <v>PAM</v>
      </c>
      <c r="F4" t="str">
        <f t="shared" si="0"/>
        <v>Oracle-PAM</v>
      </c>
      <c r="G4">
        <v>7</v>
      </c>
      <c r="H4">
        <v>579</v>
      </c>
      <c r="I4">
        <v>7</v>
      </c>
      <c r="J4">
        <v>14</v>
      </c>
      <c r="K4">
        <v>0.59709999999999996</v>
      </c>
      <c r="L4">
        <v>0.60570000000000002</v>
      </c>
      <c r="M4">
        <v>4</v>
      </c>
      <c r="N4">
        <v>0.85140000000000005</v>
      </c>
      <c r="O4">
        <v>0.85429999999999995</v>
      </c>
      <c r="P4">
        <v>12</v>
      </c>
      <c r="Q4">
        <v>1.0571999999999999</v>
      </c>
      <c r="R4">
        <v>1.0732999999999999</v>
      </c>
      <c r="S4">
        <v>8.5652000000000008</v>
      </c>
      <c r="T4" t="s">
        <v>34</v>
      </c>
      <c r="U4">
        <f>S4/OracleSummary!$E$6</f>
        <v>0.98970147477363857</v>
      </c>
      <c r="V4">
        <v>11</v>
      </c>
      <c r="W4">
        <v>0.87180000000000002</v>
      </c>
      <c r="X4">
        <v>0.86829999999999996</v>
      </c>
      <c r="Y4">
        <v>3</v>
      </c>
      <c r="Z4">
        <v>0.9425</v>
      </c>
      <c r="AA4">
        <v>0.9325</v>
      </c>
      <c r="AB4">
        <v>6</v>
      </c>
      <c r="AC4">
        <v>0.65649999999999997</v>
      </c>
      <c r="AD4">
        <v>0.64329999999999998</v>
      </c>
      <c r="AE4">
        <v>22</v>
      </c>
      <c r="AF4">
        <v>0.96020000000000005</v>
      </c>
      <c r="AG4">
        <v>0.95189999999999997</v>
      </c>
      <c r="AH4">
        <v>6.3246000000000002</v>
      </c>
      <c r="AI4">
        <v>0.86150000000000004</v>
      </c>
      <c r="AJ4">
        <v>0.83589999999999998</v>
      </c>
    </row>
    <row r="5" spans="1:36">
      <c r="A5">
        <v>4</v>
      </c>
      <c r="B5">
        <v>1</v>
      </c>
      <c r="C5" t="s">
        <v>51</v>
      </c>
      <c r="D5">
        <v>4</v>
      </c>
      <c r="E5" t="str">
        <f>VLOOKUP(D5,Tags!$A$1:$B$7,2)</f>
        <v>INT</v>
      </c>
      <c r="F5" t="str">
        <f t="shared" si="0"/>
        <v>Oracle-INT</v>
      </c>
      <c r="G5">
        <v>7</v>
      </c>
      <c r="H5">
        <v>579</v>
      </c>
      <c r="I5">
        <v>7</v>
      </c>
      <c r="J5">
        <v>14</v>
      </c>
      <c r="K5">
        <v>0.59709999999999996</v>
      </c>
      <c r="L5">
        <v>0.60570000000000002</v>
      </c>
      <c r="M5">
        <v>4</v>
      </c>
      <c r="N5">
        <v>0.85140000000000005</v>
      </c>
      <c r="O5">
        <v>0.85429999999999995</v>
      </c>
      <c r="P5">
        <v>12</v>
      </c>
      <c r="Q5">
        <v>1.0571999999999999</v>
      </c>
      <c r="R5">
        <v>1.0732999999999999</v>
      </c>
      <c r="S5">
        <v>8.5959000000000003</v>
      </c>
      <c r="T5" t="s">
        <v>34</v>
      </c>
      <c r="U5">
        <f>S5/OracleSummary!$E$6</f>
        <v>0.99324883330298408</v>
      </c>
      <c r="V5">
        <v>11</v>
      </c>
      <c r="W5">
        <v>0.87180000000000002</v>
      </c>
      <c r="X5">
        <v>0.86829999999999996</v>
      </c>
      <c r="Y5">
        <v>3</v>
      </c>
      <c r="Z5">
        <v>0.9425</v>
      </c>
      <c r="AA5">
        <v>0.9325</v>
      </c>
      <c r="AB5">
        <v>6</v>
      </c>
      <c r="AC5">
        <v>0.65649999999999997</v>
      </c>
      <c r="AD5">
        <v>0.64329999999999998</v>
      </c>
      <c r="AE5">
        <v>22</v>
      </c>
      <c r="AF5">
        <v>0.96020000000000005</v>
      </c>
      <c r="AG5">
        <v>0.95189999999999997</v>
      </c>
      <c r="AH5">
        <v>6.3246000000000002</v>
      </c>
      <c r="AI5">
        <v>0.86150000000000004</v>
      </c>
      <c r="AJ5">
        <v>0.83589999999999998</v>
      </c>
    </row>
    <row r="6" spans="1:36">
      <c r="A6">
        <v>5</v>
      </c>
      <c r="B6">
        <v>1</v>
      </c>
      <c r="C6" t="s">
        <v>51</v>
      </c>
      <c r="D6">
        <v>5</v>
      </c>
      <c r="E6" t="str">
        <f>VLOOKUP(D6,Tags!$A$1:$B$7,2)</f>
        <v>INTER_ND</v>
      </c>
      <c r="F6" t="str">
        <f t="shared" si="0"/>
        <v>Oracle-INTER_ND</v>
      </c>
      <c r="G6">
        <v>7</v>
      </c>
      <c r="H6">
        <v>579</v>
      </c>
      <c r="I6">
        <v>7</v>
      </c>
      <c r="J6">
        <v>2</v>
      </c>
      <c r="K6">
        <v>8.5300000000000001E-2</v>
      </c>
      <c r="L6">
        <v>8.6499999999999994E-2</v>
      </c>
      <c r="M6">
        <v>1</v>
      </c>
      <c r="N6">
        <v>0.21290000000000001</v>
      </c>
      <c r="O6">
        <v>0.21360000000000001</v>
      </c>
      <c r="P6">
        <v>2</v>
      </c>
      <c r="Q6">
        <v>0.1762</v>
      </c>
      <c r="R6">
        <v>0.1789</v>
      </c>
      <c r="S6">
        <v>8.5680999999999994</v>
      </c>
      <c r="T6" t="s">
        <v>34</v>
      </c>
      <c r="U6">
        <f>S6/OracleSummary!$E$6</f>
        <v>0.99003656727315315</v>
      </c>
      <c r="V6">
        <v>3</v>
      </c>
      <c r="W6">
        <v>0.23780000000000001</v>
      </c>
      <c r="X6">
        <v>0.23680000000000001</v>
      </c>
      <c r="Y6">
        <v>1</v>
      </c>
      <c r="Z6">
        <v>0.31419999999999998</v>
      </c>
      <c r="AA6">
        <v>0.31080000000000002</v>
      </c>
      <c r="AB6">
        <v>2.6457999999999999</v>
      </c>
      <c r="AC6">
        <v>0.28949999999999998</v>
      </c>
      <c r="AD6">
        <v>0.28370000000000001</v>
      </c>
      <c r="AE6">
        <v>6</v>
      </c>
      <c r="AF6">
        <v>0.26190000000000002</v>
      </c>
      <c r="AG6">
        <v>0.2596</v>
      </c>
      <c r="AH6">
        <v>3.4641000000000002</v>
      </c>
      <c r="AI6">
        <v>0.47189999999999999</v>
      </c>
      <c r="AJ6">
        <v>0.45789999999999997</v>
      </c>
    </row>
    <row r="7" spans="1:36">
      <c r="A7">
        <v>6</v>
      </c>
      <c r="B7">
        <v>1</v>
      </c>
      <c r="C7" t="s">
        <v>51</v>
      </c>
      <c r="D7">
        <v>6</v>
      </c>
      <c r="E7" t="str">
        <f>VLOOKUP(D7,Tags!$A$1:$B$7,2)</f>
        <v>K-mer</v>
      </c>
      <c r="F7" t="str">
        <f t="shared" si="0"/>
        <v>Oracle-K-mer</v>
      </c>
      <c r="G7">
        <v>7</v>
      </c>
      <c r="H7">
        <v>579</v>
      </c>
      <c r="I7">
        <v>7</v>
      </c>
      <c r="J7">
        <v>14</v>
      </c>
      <c r="K7">
        <v>0.59709999999999996</v>
      </c>
      <c r="L7">
        <v>0.60570000000000002</v>
      </c>
      <c r="M7">
        <v>4</v>
      </c>
      <c r="N7">
        <v>0.85140000000000005</v>
      </c>
      <c r="O7">
        <v>0.85429999999999995</v>
      </c>
      <c r="P7">
        <v>12</v>
      </c>
      <c r="Q7">
        <v>1.0571999999999999</v>
      </c>
      <c r="R7">
        <v>1.0732999999999999</v>
      </c>
      <c r="S7">
        <v>5.2156000000000002</v>
      </c>
      <c r="T7" t="s">
        <v>34</v>
      </c>
      <c r="U7">
        <f>S7/OracleSummary!$E$6</f>
        <v>0.60265808292035083</v>
      </c>
      <c r="V7">
        <v>11</v>
      </c>
      <c r="W7">
        <v>0.87180000000000002</v>
      </c>
      <c r="X7">
        <v>0.86829999999999996</v>
      </c>
      <c r="Y7">
        <v>3</v>
      </c>
      <c r="Z7">
        <v>0.9425</v>
      </c>
      <c r="AA7">
        <v>0.9325</v>
      </c>
      <c r="AB7">
        <v>6</v>
      </c>
      <c r="AC7">
        <v>0.65649999999999997</v>
      </c>
      <c r="AD7">
        <v>0.64329999999999998</v>
      </c>
      <c r="AE7">
        <v>22</v>
      </c>
      <c r="AF7">
        <v>0.96020000000000005</v>
      </c>
      <c r="AG7">
        <v>0.95189999999999997</v>
      </c>
      <c r="AH7">
        <v>6.3246000000000002</v>
      </c>
      <c r="AI7">
        <v>0.86150000000000004</v>
      </c>
      <c r="AJ7">
        <v>0.83589999999999998</v>
      </c>
    </row>
    <row r="8" spans="1:36">
      <c r="A8">
        <v>7</v>
      </c>
      <c r="B8">
        <v>1</v>
      </c>
      <c r="C8" t="s">
        <v>51</v>
      </c>
      <c r="D8">
        <v>7</v>
      </c>
      <c r="E8" t="str">
        <f>VLOOKUP(D8,Tags!$A$1:$B$7,2)</f>
        <v>K-mer_NAT</v>
      </c>
      <c r="F8" t="str">
        <f t="shared" si="0"/>
        <v>Oracle-K-mer_NAT</v>
      </c>
      <c r="G8">
        <v>7</v>
      </c>
      <c r="H8">
        <v>579</v>
      </c>
      <c r="I8">
        <v>7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8.6163000000000007</v>
      </c>
      <c r="T8" t="s">
        <v>34</v>
      </c>
      <c r="U8">
        <f>S8/OracleSummary!$E$6</f>
        <v>0.99560603571336359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3C3FA-F264-4967-9293-82EAB6489824}">
  <dimension ref="A1:F11"/>
  <sheetViews>
    <sheetView workbookViewId="0">
      <selection sqref="A1:F11"/>
    </sheetView>
  </sheetViews>
  <sheetFormatPr defaultColWidth="11.42578125" defaultRowHeight="14.45"/>
  <sheetData>
    <row r="1" spans="1:6">
      <c r="A1" t="s">
        <v>35</v>
      </c>
    </row>
    <row r="2" spans="1:6">
      <c r="A2" t="s">
        <v>36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</row>
    <row r="3" spans="1:6">
      <c r="A3" t="s">
        <v>9</v>
      </c>
      <c r="B3">
        <v>10.1428571428571</v>
      </c>
      <c r="C3">
        <v>5.8169351632863799</v>
      </c>
      <c r="D3">
        <v>0</v>
      </c>
      <c r="E3">
        <v>14</v>
      </c>
      <c r="F3">
        <v>7</v>
      </c>
    </row>
    <row r="4" spans="1:6">
      <c r="A4" t="s">
        <v>42</v>
      </c>
      <c r="B4">
        <v>3</v>
      </c>
      <c r="C4">
        <v>1.6035674514745399</v>
      </c>
      <c r="D4">
        <v>0</v>
      </c>
      <c r="E4">
        <v>4</v>
      </c>
      <c r="F4">
        <v>7</v>
      </c>
    </row>
    <row r="5" spans="1:6">
      <c r="A5" t="s">
        <v>43</v>
      </c>
      <c r="B5">
        <v>8.71428571428571</v>
      </c>
      <c r="C5">
        <v>4.91976438792073</v>
      </c>
      <c r="D5">
        <v>0</v>
      </c>
      <c r="E5">
        <v>12</v>
      </c>
      <c r="F5">
        <v>7</v>
      </c>
    </row>
    <row r="6" spans="1:6">
      <c r="A6" t="s">
        <v>44</v>
      </c>
      <c r="B6">
        <v>8.1198889655142903</v>
      </c>
      <c r="C6">
        <v>1.1860173205416</v>
      </c>
      <c r="D6">
        <v>5.2156288070119601</v>
      </c>
      <c r="E6">
        <v>8.6543268028968097</v>
      </c>
      <c r="F6">
        <v>7</v>
      </c>
    </row>
    <row r="7" spans="1:6">
      <c r="A7" t="s">
        <v>45</v>
      </c>
      <c r="B7">
        <v>8.2857142857142794</v>
      </c>
      <c r="C7">
        <v>4.3659162256960302</v>
      </c>
      <c r="D7">
        <v>0</v>
      </c>
      <c r="E7">
        <v>11</v>
      </c>
      <c r="F7">
        <v>7</v>
      </c>
    </row>
    <row r="8" spans="1:6">
      <c r="A8" t="s">
        <v>24</v>
      </c>
      <c r="B8">
        <v>2.2857142857142798</v>
      </c>
      <c r="C8">
        <v>1.1605769149479901</v>
      </c>
      <c r="D8">
        <v>0</v>
      </c>
      <c r="E8">
        <v>3</v>
      </c>
      <c r="F8">
        <v>7</v>
      </c>
    </row>
    <row r="9" spans="1:6">
      <c r="A9" t="s">
        <v>25</v>
      </c>
      <c r="B9">
        <v>4.5889966980165999</v>
      </c>
      <c r="C9">
        <v>2.1904913062451299</v>
      </c>
      <c r="D9">
        <v>0</v>
      </c>
      <c r="E9">
        <v>6</v>
      </c>
      <c r="F9">
        <v>7</v>
      </c>
    </row>
    <row r="10" spans="1:6">
      <c r="A10" t="s">
        <v>30</v>
      </c>
      <c r="B10">
        <v>16.428571428571399</v>
      </c>
      <c r="C10">
        <v>8.6496431446974906</v>
      </c>
      <c r="D10">
        <v>0</v>
      </c>
      <c r="E10">
        <v>22</v>
      </c>
      <c r="F10">
        <v>7</v>
      </c>
    </row>
    <row r="11" spans="1:6">
      <c r="A11" t="s">
        <v>46</v>
      </c>
      <c r="B11">
        <v>4.9660461280692498</v>
      </c>
      <c r="C11">
        <v>2.2478148429472702</v>
      </c>
      <c r="D11">
        <v>0</v>
      </c>
      <c r="E11">
        <v>6.3245553203367502</v>
      </c>
      <c r="F11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601B4-82FB-4C4C-9357-29985C0125DF}">
  <dimension ref="A1:B7"/>
  <sheetViews>
    <sheetView tabSelected="1" workbookViewId="0">
      <selection activeCell="B6" sqref="B6"/>
    </sheetView>
  </sheetViews>
  <sheetFormatPr defaultColWidth="11.42578125" defaultRowHeight="14.45"/>
  <sheetData>
    <row r="1" spans="1:2">
      <c r="A1">
        <v>1</v>
      </c>
      <c r="B1" t="s">
        <v>52</v>
      </c>
    </row>
    <row r="2" spans="1:2">
      <c r="A2">
        <v>2</v>
      </c>
      <c r="B2" t="s">
        <v>53</v>
      </c>
    </row>
    <row r="3" spans="1:2">
      <c r="A3">
        <v>3</v>
      </c>
      <c r="B3" t="s">
        <v>54</v>
      </c>
    </row>
    <row r="4" spans="1:2">
      <c r="A4">
        <v>4</v>
      </c>
      <c r="B4" t="s">
        <v>55</v>
      </c>
    </row>
    <row r="5" spans="1:2">
      <c r="A5">
        <v>5</v>
      </c>
      <c r="B5" t="s">
        <v>56</v>
      </c>
    </row>
    <row r="6" spans="1:2">
      <c r="A6">
        <v>6</v>
      </c>
      <c r="B6" t="s">
        <v>57</v>
      </c>
    </row>
    <row r="7" spans="1:2">
      <c r="A7">
        <v>7</v>
      </c>
      <c r="B7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DANIEL MUÑOZ MUÑOZ</cp:lastModifiedBy>
  <cp:revision/>
  <dcterms:created xsi:type="dcterms:W3CDTF">2015-06-05T18:19:34Z</dcterms:created>
  <dcterms:modified xsi:type="dcterms:W3CDTF">2024-07-12T22:04:20Z</dcterms:modified>
  <cp:category/>
  <cp:contentStatus/>
</cp:coreProperties>
</file>