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/>
  <bookViews>
    <workbookView xWindow="-120" yWindow="-120" windowWidth="20730" windowHeight="11760" firstSheet="1" activeTab="1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67" i="2"/>
  <c r="B66" i="2"/>
  <c r="B69" i="2"/>
  <c r="B68" i="2"/>
  <c r="B13" i="2"/>
  <c r="B12" i="2"/>
  <c r="B3" i="2"/>
  <c r="B2" i="2"/>
  <c r="B87" i="2"/>
  <c r="B86" i="2"/>
  <c r="B27" i="2"/>
  <c r="B26" i="2"/>
  <c r="B80" i="2"/>
  <c r="B81" i="2"/>
  <c r="B139" i="2"/>
  <c r="B138" i="2"/>
  <c r="B75" i="2"/>
  <c r="B74" i="2"/>
  <c r="B43" i="2"/>
  <c r="B42" i="2"/>
  <c r="B78" i="2"/>
  <c r="B79" i="2"/>
  <c r="B129" i="2"/>
  <c r="B128" i="2"/>
  <c r="B121" i="2"/>
  <c r="B120" i="2"/>
  <c r="B30" i="2"/>
  <c r="B31" i="2"/>
  <c r="B91" i="2"/>
  <c r="B90" i="2"/>
  <c r="B103" i="2"/>
  <c r="B102" i="2"/>
  <c r="B131" i="2"/>
  <c r="B130" i="2"/>
  <c r="B147" i="2"/>
  <c r="B146" i="2"/>
  <c r="B97" i="2"/>
  <c r="B96" i="2"/>
  <c r="B141" i="2"/>
  <c r="B140" i="2"/>
  <c r="B20" i="2"/>
  <c r="B21" i="2"/>
  <c r="B104" i="2"/>
  <c r="B105" i="2"/>
  <c r="B41" i="2"/>
  <c r="B4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<sst xmlns="http://schemas.openxmlformats.org/spreadsheetml/2006/main" count="1218" uniqueCount="42">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</sst>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2"/>
  <sheetViews>
    <sheetView topLeftCell="A138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45449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45449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45434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45434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45424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45424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45429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45429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45472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45472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45387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45387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45422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45422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45373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45373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45446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45446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45400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45400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45439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45439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45433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45433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45422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45422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45423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45423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45434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45434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45382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45382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45424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45424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45398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45398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45437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45437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45471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45471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45431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45431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45464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45464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45392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45392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45440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45440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pane ySplit="1" topLeftCell="A71" activePane="bottomLeft" state="frozen"/>
      <selection pane="bottomLeft" activeCell="D82" sqref="D82"/>
    </sheetView>
  </sheetViews>
  <sheetFormatPr defaultRowHeight="15" x14ac:dyDescent="0.2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21</v>
      </c>
      <c r="B2" s="7">
        <f ca="1">TODAY()+39</f>
        <v>45471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x14ac:dyDescent="0.25">
      <c r="A3" s="3" t="s">
        <v>21</v>
      </c>
      <c r="B3" s="7">
        <f ca="1">TODAY()+39</f>
        <v>45471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 x14ac:dyDescent="0.25">
      <c r="A4" s="3" t="s">
        <v>21</v>
      </c>
      <c r="B4" s="7">
        <v>44571</v>
      </c>
      <c r="C4" s="3" t="s">
        <v>24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 x14ac:dyDescent="0.25">
      <c r="A5" s="3" t="s">
        <v>21</v>
      </c>
      <c r="B5" s="7">
        <v>44571</v>
      </c>
      <c r="C5" s="20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 x14ac:dyDescent="0.25">
      <c r="A6" s="3" t="s">
        <v>21</v>
      </c>
      <c r="B6" s="7">
        <v>44549</v>
      </c>
      <c r="C6" s="20" t="s">
        <v>24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 x14ac:dyDescent="0.25">
      <c r="A7" s="3" t="s">
        <v>21</v>
      </c>
      <c r="B7" s="7">
        <v>44549</v>
      </c>
      <c r="C7" s="20" t="s">
        <v>22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 x14ac:dyDescent="0.25">
      <c r="A8" s="3" t="s">
        <v>21</v>
      </c>
      <c r="B8" s="7">
        <v>44581</v>
      </c>
      <c r="C8" s="2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25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25">
      <c r="A10" s="3" t="s">
        <v>21</v>
      </c>
      <c r="B10" s="7">
        <v>44570</v>
      </c>
      <c r="C10" s="3" t="s">
        <v>22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 x14ac:dyDescent="0.25">
      <c r="A11" s="3" t="s">
        <v>21</v>
      </c>
      <c r="B11" s="7">
        <v>44570</v>
      </c>
      <c r="C11" s="3" t="s">
        <v>41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 x14ac:dyDescent="0.25">
      <c r="A12" s="3" t="s">
        <v>9</v>
      </c>
      <c r="B12" s="7">
        <f ca="1">TODAY()-1</f>
        <v>45431</v>
      </c>
      <c r="C12" s="20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x14ac:dyDescent="0.25">
      <c r="A13" s="3" t="s">
        <v>9</v>
      </c>
      <c r="B13" s="7">
        <f ca="1">TODAY()-1</f>
        <v>45431</v>
      </c>
      <c r="C13" s="20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 x14ac:dyDescent="0.25">
      <c r="A14" s="3" t="s">
        <v>9</v>
      </c>
      <c r="B14" s="7">
        <v>44439</v>
      </c>
      <c r="C14" s="20" t="s">
        <v>14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 x14ac:dyDescent="0.25">
      <c r="A15" s="3" t="s">
        <v>9</v>
      </c>
      <c r="B15" s="7">
        <v>44439</v>
      </c>
      <c r="C15" s="3" t="s">
        <v>16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 x14ac:dyDescent="0.25">
      <c r="A16" s="3" t="s">
        <v>9</v>
      </c>
      <c r="B16" s="7">
        <v>44367</v>
      </c>
      <c r="C16" s="20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x14ac:dyDescent="0.25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x14ac:dyDescent="0.25">
      <c r="A18" s="3" t="s">
        <v>9</v>
      </c>
      <c r="B18" s="7">
        <v>44544</v>
      </c>
      <c r="C18" s="3" t="s">
        <v>14</v>
      </c>
      <c r="D18" s="3" t="s">
        <v>11</v>
      </c>
      <c r="E18" s="4">
        <v>14</v>
      </c>
      <c r="F18" s="2">
        <v>760</v>
      </c>
      <c r="G18" s="2">
        <v>0</v>
      </c>
      <c r="H18" s="2">
        <v>30</v>
      </c>
      <c r="I18" s="2" t="s">
        <v>15</v>
      </c>
    </row>
    <row r="19" spans="1:9" x14ac:dyDescent="0.25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 x14ac:dyDescent="0.25">
      <c r="A20" s="3" t="s">
        <v>9</v>
      </c>
      <c r="B20" s="7">
        <f ca="1">TODAY()-8</f>
        <v>45424</v>
      </c>
      <c r="C20" s="20" t="s">
        <v>13</v>
      </c>
      <c r="D20" s="3" t="s">
        <v>11</v>
      </c>
      <c r="E20" s="4">
        <v>21.05</v>
      </c>
      <c r="F20" s="2">
        <v>760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9</v>
      </c>
      <c r="B21" s="7">
        <f ca="1">TODAY()-8</f>
        <v>45424</v>
      </c>
      <c r="C21" s="20" t="s">
        <v>10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44359</v>
      </c>
      <c r="C22" s="20" t="s">
        <v>38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 x14ac:dyDescent="0.25">
      <c r="A23" s="3" t="s">
        <v>9</v>
      </c>
      <c r="B23" s="7">
        <v>44359</v>
      </c>
      <c r="C23" s="3" t="s">
        <v>25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 x14ac:dyDescent="0.25">
      <c r="A24" s="3" t="s">
        <v>9</v>
      </c>
      <c r="B24" s="7">
        <f ca="1">TODAY()+8</f>
        <v>45440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 x14ac:dyDescent="0.25">
      <c r="A25" s="3" t="s">
        <v>9</v>
      </c>
      <c r="B25" s="7">
        <f ca="1">TODAY()+8</f>
        <v>45440</v>
      </c>
      <c r="C25" s="20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 x14ac:dyDescent="0.25">
      <c r="A26" s="3" t="s">
        <v>9</v>
      </c>
      <c r="B26" s="7">
        <f ca="1">TODAY()-34</f>
        <v>45398</v>
      </c>
      <c r="C26" s="3" t="s">
        <v>38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 x14ac:dyDescent="0.25">
      <c r="A27" s="3" t="s">
        <v>9</v>
      </c>
      <c r="B27" s="7">
        <f ca="1">TODAY()-34</f>
        <v>45398</v>
      </c>
      <c r="C27" s="3" t="s">
        <v>13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 x14ac:dyDescent="0.25">
      <c r="A28" s="3" t="s">
        <v>9</v>
      </c>
      <c r="B28" s="7">
        <v>44562</v>
      </c>
      <c r="C28" s="3" t="s">
        <v>13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9</v>
      </c>
      <c r="B29" s="7">
        <v>44562</v>
      </c>
      <c r="C29" s="20" t="s">
        <v>10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9</v>
      </c>
      <c r="B30" s="7">
        <f ca="1">TODAY()-32</f>
        <v>45400</v>
      </c>
      <c r="C30" s="20" t="s">
        <v>14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x14ac:dyDescent="0.25">
      <c r="A31" s="3" t="s">
        <v>9</v>
      </c>
      <c r="B31" s="7">
        <f ca="1">TODAY()-32</f>
        <v>45400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 x14ac:dyDescent="0.25">
      <c r="A32" s="3" t="s">
        <v>9</v>
      </c>
      <c r="B32" s="7">
        <v>44543</v>
      </c>
      <c r="C32" s="3" t="s">
        <v>38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 x14ac:dyDescent="0.25">
      <c r="A33" s="3" t="s">
        <v>9</v>
      </c>
      <c r="B33" s="7">
        <v>44543</v>
      </c>
      <c r="C33" s="3" t="s">
        <v>25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 x14ac:dyDescent="0.25">
      <c r="A34" s="3" t="s">
        <v>9</v>
      </c>
      <c r="B34" s="7">
        <v>44587</v>
      </c>
      <c r="C34" s="20" t="s">
        <v>38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44587</v>
      </c>
      <c r="C35" s="20" t="s">
        <v>16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9</v>
      </c>
      <c r="B36" s="7">
        <v>44415</v>
      </c>
      <c r="C36" s="20" t="s">
        <v>14</v>
      </c>
      <c r="D36" s="3" t="s">
        <v>11</v>
      </c>
      <c r="E36" s="4">
        <v>18</v>
      </c>
      <c r="F36" s="2">
        <v>390</v>
      </c>
      <c r="G36" s="2">
        <v>0</v>
      </c>
      <c r="H36" s="2">
        <v>10</v>
      </c>
      <c r="I36" s="2" t="s">
        <v>15</v>
      </c>
    </row>
    <row r="37" spans="1:9" x14ac:dyDescent="0.25">
      <c r="A37" s="3" t="s">
        <v>9</v>
      </c>
      <c r="B37" s="7">
        <v>44415</v>
      </c>
      <c r="C37" s="3" t="s">
        <v>25</v>
      </c>
      <c r="D37" s="3" t="s">
        <v>11</v>
      </c>
      <c r="E37" s="4">
        <v>18</v>
      </c>
      <c r="F37" s="2">
        <v>390</v>
      </c>
      <c r="G37" s="2">
        <v>0</v>
      </c>
      <c r="H37" s="2">
        <v>10</v>
      </c>
      <c r="I37" s="2" t="s">
        <v>15</v>
      </c>
    </row>
    <row r="38" spans="1:9" x14ac:dyDescent="0.25">
      <c r="A38" s="3" t="s">
        <v>9</v>
      </c>
      <c r="B38" s="7">
        <v>44558</v>
      </c>
      <c r="C38" s="3" t="s">
        <v>38</v>
      </c>
      <c r="D38" s="3" t="s">
        <v>11</v>
      </c>
      <c r="E38" s="4">
        <v>15.5</v>
      </c>
      <c r="F38" s="2">
        <v>390</v>
      </c>
      <c r="G38" s="2">
        <v>0</v>
      </c>
      <c r="H38" s="2">
        <v>5</v>
      </c>
      <c r="I38" s="2" t="s">
        <v>15</v>
      </c>
    </row>
    <row r="39" spans="1:9" x14ac:dyDescent="0.25">
      <c r="A39" s="3" t="s">
        <v>9</v>
      </c>
      <c r="B39" s="7">
        <v>44558</v>
      </c>
      <c r="C39" s="3" t="s">
        <v>13</v>
      </c>
      <c r="D39" s="3" t="s">
        <v>11</v>
      </c>
      <c r="E39" s="4">
        <v>15.5</v>
      </c>
      <c r="F39" s="2">
        <v>390</v>
      </c>
      <c r="G39" s="2">
        <v>0</v>
      </c>
      <c r="H39" s="2">
        <v>5</v>
      </c>
      <c r="I39" s="2" t="s">
        <v>15</v>
      </c>
    </row>
    <row r="40" spans="1:9" x14ac:dyDescent="0.25">
      <c r="A40" s="3" t="s">
        <v>9</v>
      </c>
      <c r="B40" s="7">
        <f ca="1">TODAY()+17</f>
        <v>45449</v>
      </c>
      <c r="C40" s="20" t="s">
        <v>14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9</v>
      </c>
      <c r="B41" s="7">
        <f ca="1">TODAY()+17</f>
        <v>45449</v>
      </c>
      <c r="C41" s="20" t="s">
        <v>16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9</v>
      </c>
      <c r="B42" s="7">
        <f ca="1">TODAY()-9</f>
        <v>45423</v>
      </c>
      <c r="C42" s="20" t="s">
        <v>13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 x14ac:dyDescent="0.25">
      <c r="A43" s="3" t="s">
        <v>9</v>
      </c>
      <c r="B43" s="7">
        <f ca="1">TODAY()-9</f>
        <v>45423</v>
      </c>
      <c r="C43" s="3" t="s">
        <v>14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 x14ac:dyDescent="0.25">
      <c r="A44" s="3" t="s">
        <v>9</v>
      </c>
      <c r="B44" s="7">
        <v>44572</v>
      </c>
      <c r="C44" s="3" t="s">
        <v>13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 x14ac:dyDescent="0.25">
      <c r="A45" s="3" t="s">
        <v>9</v>
      </c>
      <c r="B45" s="7">
        <v>44572</v>
      </c>
      <c r="C45" s="3" t="s">
        <v>14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 x14ac:dyDescent="0.25">
      <c r="A46" s="3" t="s">
        <v>9</v>
      </c>
      <c r="B46" s="7">
        <v>44551</v>
      </c>
      <c r="C46" s="20" t="s">
        <v>13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 x14ac:dyDescent="0.25">
      <c r="A47" s="3" t="s">
        <v>9</v>
      </c>
      <c r="B47" s="7">
        <v>44551</v>
      </c>
      <c r="C47" s="20" t="s">
        <v>14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 x14ac:dyDescent="0.25">
      <c r="A48" s="3" t="s">
        <v>9</v>
      </c>
      <c r="B48" s="7">
        <v>44586</v>
      </c>
      <c r="C48" s="20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 x14ac:dyDescent="0.25">
      <c r="A49" s="3" t="s">
        <v>9</v>
      </c>
      <c r="B49" s="7">
        <v>44586</v>
      </c>
      <c r="C49" s="20" t="s">
        <v>10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 x14ac:dyDescent="0.25">
      <c r="A50" s="3" t="s">
        <v>9</v>
      </c>
      <c r="B50" s="7">
        <v>44575</v>
      </c>
      <c r="C50" s="3" t="s">
        <v>38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9</v>
      </c>
      <c r="B51" s="7">
        <v>44575</v>
      </c>
      <c r="C51" s="3" t="s">
        <v>13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44375</v>
      </c>
      <c r="C52" s="3" t="s">
        <v>14</v>
      </c>
      <c r="D52" s="3" t="s">
        <v>11</v>
      </c>
      <c r="E52" s="4">
        <v>18</v>
      </c>
      <c r="F52" s="2">
        <v>200</v>
      </c>
      <c r="G52" s="2">
        <v>0</v>
      </c>
      <c r="H52" s="2">
        <v>15</v>
      </c>
      <c r="I52" s="2" t="s">
        <v>15</v>
      </c>
    </row>
    <row r="53" spans="1:9" x14ac:dyDescent="0.25">
      <c r="A53" s="3" t="s">
        <v>9</v>
      </c>
      <c r="B53" s="7">
        <v>44375</v>
      </c>
      <c r="C53" s="20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 x14ac:dyDescent="0.25">
      <c r="A54" s="3" t="s">
        <v>9</v>
      </c>
      <c r="B54" s="7">
        <v>44584</v>
      </c>
      <c r="C54" s="20" t="s">
        <v>13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 x14ac:dyDescent="0.25">
      <c r="A55" s="3" t="s">
        <v>9</v>
      </c>
      <c r="B55" s="7">
        <v>44584</v>
      </c>
      <c r="C55" s="20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x14ac:dyDescent="0.25">
      <c r="A56" s="3" t="s">
        <v>9</v>
      </c>
      <c r="B56" s="7">
        <v>44327</v>
      </c>
      <c r="C56" s="3" t="s">
        <v>16</v>
      </c>
      <c r="D56" s="3" t="s">
        <v>11</v>
      </c>
      <c r="E56" s="4">
        <v>263.5</v>
      </c>
      <c r="F56" s="2">
        <v>170</v>
      </c>
      <c r="G56" s="2">
        <v>0</v>
      </c>
      <c r="H56" s="2">
        <v>15</v>
      </c>
      <c r="I56" s="2" t="s">
        <v>15</v>
      </c>
    </row>
    <row r="57" spans="1:9" x14ac:dyDescent="0.25">
      <c r="A57" s="3" t="s">
        <v>9</v>
      </c>
      <c r="B57" s="7">
        <v>44327</v>
      </c>
      <c r="C57" s="20" t="s">
        <v>16</v>
      </c>
      <c r="D57" s="3" t="s">
        <v>11</v>
      </c>
      <c r="E57" s="4">
        <v>263.5</v>
      </c>
      <c r="F57" s="2">
        <v>170</v>
      </c>
      <c r="G57" s="2">
        <v>0</v>
      </c>
      <c r="H57" s="2">
        <v>15</v>
      </c>
      <c r="I57" s="2" t="s">
        <v>15</v>
      </c>
    </row>
    <row r="58" spans="1:9" x14ac:dyDescent="0.25">
      <c r="A58" s="3" t="s">
        <v>9</v>
      </c>
      <c r="B58" s="7">
        <v>44423</v>
      </c>
      <c r="C58" s="3" t="s">
        <v>16</v>
      </c>
      <c r="D58" s="3" t="s">
        <v>11</v>
      </c>
      <c r="E58" s="4">
        <v>19</v>
      </c>
      <c r="F58" s="2">
        <v>170</v>
      </c>
      <c r="G58" s="2">
        <v>40</v>
      </c>
      <c r="H58" s="2">
        <v>25</v>
      </c>
      <c r="I58" s="2" t="s">
        <v>15</v>
      </c>
    </row>
    <row r="59" spans="1:9" x14ac:dyDescent="0.25">
      <c r="A59" s="3" t="s">
        <v>9</v>
      </c>
      <c r="B59" s="7">
        <v>44423</v>
      </c>
      <c r="C59" s="3" t="s">
        <v>16</v>
      </c>
      <c r="D59" s="3" t="s">
        <v>11</v>
      </c>
      <c r="E59" s="4">
        <v>19</v>
      </c>
      <c r="F59" s="2">
        <v>170</v>
      </c>
      <c r="G59" s="2">
        <v>40</v>
      </c>
      <c r="H59" s="2">
        <v>25</v>
      </c>
      <c r="I59" s="2" t="s">
        <v>15</v>
      </c>
    </row>
    <row r="60" spans="1:9" x14ac:dyDescent="0.25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 x14ac:dyDescent="0.25">
      <c r="A61" s="3" t="s">
        <v>9</v>
      </c>
      <c r="B61" s="7">
        <v>44447</v>
      </c>
      <c r="C61" s="20" t="s">
        <v>16</v>
      </c>
      <c r="D61" s="3" t="s">
        <v>11</v>
      </c>
      <c r="E61" s="4">
        <v>49.3</v>
      </c>
      <c r="F61" s="2">
        <v>170</v>
      </c>
      <c r="G61" s="2">
        <v>0</v>
      </c>
      <c r="H61" s="2">
        <v>0</v>
      </c>
      <c r="I61" s="2" t="s">
        <v>15</v>
      </c>
    </row>
    <row r="62" spans="1:9" x14ac:dyDescent="0.25">
      <c r="A62" s="3" t="s">
        <v>9</v>
      </c>
      <c r="B62" s="7">
        <v>44550</v>
      </c>
      <c r="C62" s="20" t="s">
        <v>13</v>
      </c>
      <c r="D62" s="3" t="s">
        <v>11</v>
      </c>
      <c r="E62" s="4">
        <v>46</v>
      </c>
      <c r="F62" s="2">
        <v>170</v>
      </c>
      <c r="G62" s="2">
        <v>10</v>
      </c>
      <c r="H62" s="2">
        <v>25</v>
      </c>
      <c r="I62" s="2" t="s">
        <v>15</v>
      </c>
    </row>
    <row r="63" spans="1:9" x14ac:dyDescent="0.25">
      <c r="A63" s="3" t="s">
        <v>9</v>
      </c>
      <c r="B63" s="7">
        <v>44550</v>
      </c>
      <c r="C63" s="20" t="s">
        <v>10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 x14ac:dyDescent="0.25">
      <c r="A64" s="3" t="s">
        <v>9</v>
      </c>
      <c r="B64" s="7">
        <v>44545</v>
      </c>
      <c r="C64" s="3" t="s">
        <v>16</v>
      </c>
      <c r="D64" s="3" t="s">
        <v>11</v>
      </c>
      <c r="E64" s="4">
        <v>31.23</v>
      </c>
      <c r="F64" s="2">
        <v>150</v>
      </c>
      <c r="G64" s="2">
        <v>0</v>
      </c>
      <c r="H64" s="2">
        <v>0</v>
      </c>
      <c r="I64" s="2" t="s">
        <v>15</v>
      </c>
    </row>
    <row r="65" spans="1:9" x14ac:dyDescent="0.25">
      <c r="A65" s="3" t="s">
        <v>9</v>
      </c>
      <c r="B65" s="7">
        <v>44545</v>
      </c>
      <c r="C65" s="3" t="s">
        <v>16</v>
      </c>
      <c r="D65" s="3" t="s">
        <v>11</v>
      </c>
      <c r="E65" s="4">
        <v>31.23</v>
      </c>
      <c r="F65" s="2">
        <v>150</v>
      </c>
      <c r="G65" s="2">
        <v>0</v>
      </c>
      <c r="H65" s="2">
        <v>0</v>
      </c>
      <c r="I65" s="2" t="s">
        <v>15</v>
      </c>
    </row>
    <row r="66" spans="1:9" x14ac:dyDescent="0.25">
      <c r="A66" s="3" t="s">
        <v>9</v>
      </c>
      <c r="B66" s="7">
        <f ca="1">TODAY()-40</f>
        <v>45392</v>
      </c>
      <c r="C66" s="20" t="s">
        <v>13</v>
      </c>
      <c r="D66" s="3" t="s">
        <v>11</v>
      </c>
      <c r="E66" s="4">
        <v>15</v>
      </c>
      <c r="F66" s="2">
        <v>150</v>
      </c>
      <c r="G66" s="2">
        <v>10</v>
      </c>
      <c r="H66" s="2">
        <v>30</v>
      </c>
      <c r="I66" s="2" t="s">
        <v>15</v>
      </c>
    </row>
    <row r="67" spans="1:9" x14ac:dyDescent="0.25">
      <c r="A67" s="3" t="s">
        <v>9</v>
      </c>
      <c r="B67" s="7">
        <f ca="1">TODAY()-40</f>
        <v>45392</v>
      </c>
      <c r="C67" s="3" t="s">
        <v>10</v>
      </c>
      <c r="D67" s="3" t="s">
        <v>11</v>
      </c>
      <c r="E67" s="4">
        <v>15</v>
      </c>
      <c r="F67" s="2">
        <v>150</v>
      </c>
      <c r="G67" s="2">
        <v>10</v>
      </c>
      <c r="H67" s="2">
        <v>30</v>
      </c>
      <c r="I67" s="2" t="s">
        <v>15</v>
      </c>
    </row>
    <row r="68" spans="1:9" x14ac:dyDescent="0.25">
      <c r="A68" s="3" t="s">
        <v>9</v>
      </c>
      <c r="B68" s="7">
        <f ca="1">TODAY()+32</f>
        <v>45464</v>
      </c>
      <c r="C68" s="3" t="s">
        <v>16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 x14ac:dyDescent="0.25">
      <c r="A69" s="3" t="s">
        <v>9</v>
      </c>
      <c r="B69" s="7">
        <f ca="1">TODAY()+32</f>
        <v>45464</v>
      </c>
      <c r="C69" s="3" t="s">
        <v>25</v>
      </c>
      <c r="D69" s="3" t="s">
        <v>11</v>
      </c>
      <c r="E69" s="4">
        <v>12.75</v>
      </c>
      <c r="F69" s="2">
        <v>150</v>
      </c>
      <c r="G69" s="2">
        <v>70</v>
      </c>
      <c r="H69" s="2">
        <v>25</v>
      </c>
      <c r="I69" s="2" t="s">
        <v>15</v>
      </c>
    </row>
    <row r="70" spans="1:9" x14ac:dyDescent="0.25">
      <c r="A70" s="3" t="s">
        <v>9</v>
      </c>
      <c r="B70" s="7">
        <v>44431</v>
      </c>
      <c r="C70" s="20" t="s">
        <v>38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 x14ac:dyDescent="0.25">
      <c r="A71" s="3" t="s">
        <v>9</v>
      </c>
      <c r="B71" s="7">
        <v>44431</v>
      </c>
      <c r="C71" s="20" t="s">
        <v>25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 x14ac:dyDescent="0.25">
      <c r="A72" s="3" t="s">
        <v>9</v>
      </c>
      <c r="B72" s="7">
        <v>44519</v>
      </c>
      <c r="C72" s="3" t="s">
        <v>16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 x14ac:dyDescent="0.25">
      <c r="A73" s="3" t="s">
        <v>9</v>
      </c>
      <c r="B73" s="7">
        <v>44519</v>
      </c>
      <c r="C73" s="20" t="s">
        <v>10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 x14ac:dyDescent="0.25">
      <c r="A74" s="3" t="s">
        <v>9</v>
      </c>
      <c r="B74" s="7">
        <f ca="1">TODAY()+2</f>
        <v>45434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 x14ac:dyDescent="0.25">
      <c r="A75" s="3" t="s">
        <v>9</v>
      </c>
      <c r="B75" s="7">
        <f ca="1">TODAY()+2</f>
        <v>45434</v>
      </c>
      <c r="C75" s="3" t="s">
        <v>10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 x14ac:dyDescent="0.25">
      <c r="A76" s="3" t="s">
        <v>9</v>
      </c>
      <c r="B76" s="7">
        <v>44535</v>
      </c>
      <c r="C76" s="20" t="s">
        <v>38</v>
      </c>
      <c r="D76" s="3" t="s">
        <v>11</v>
      </c>
      <c r="E76" s="5">
        <v>40</v>
      </c>
      <c r="F76" s="22">
        <v>60</v>
      </c>
      <c r="G76" s="22">
        <v>0</v>
      </c>
      <c r="H76" s="22">
        <v>0</v>
      </c>
      <c r="I76" s="22" t="s">
        <v>15</v>
      </c>
    </row>
    <row r="77" spans="1:9" x14ac:dyDescent="0.25">
      <c r="A77" s="3" t="s">
        <v>9</v>
      </c>
      <c r="B77" s="7">
        <v>44535</v>
      </c>
      <c r="C77" s="20" t="s">
        <v>38</v>
      </c>
      <c r="D77" s="3" t="s">
        <v>11</v>
      </c>
      <c r="E77" s="4">
        <v>40</v>
      </c>
      <c r="F77" s="2">
        <v>60</v>
      </c>
      <c r="G77" s="2">
        <v>0</v>
      </c>
      <c r="H77" s="2">
        <v>0</v>
      </c>
      <c r="I77" s="2" t="s">
        <v>15</v>
      </c>
    </row>
    <row r="78" spans="1:9" x14ac:dyDescent="0.25">
      <c r="A78" s="3" t="s">
        <v>9</v>
      </c>
      <c r="B78" s="7">
        <f ca="1">TODAY()-10</f>
        <v>45422</v>
      </c>
      <c r="C78" s="20" t="s">
        <v>13</v>
      </c>
      <c r="D78" s="3" t="s">
        <v>11</v>
      </c>
      <c r="E78" s="4">
        <v>12.5</v>
      </c>
      <c r="F78" s="2">
        <v>60</v>
      </c>
      <c r="G78" s="2">
        <v>10</v>
      </c>
      <c r="H78" s="2">
        <v>15</v>
      </c>
      <c r="I78" s="2" t="s">
        <v>15</v>
      </c>
    </row>
    <row r="79" spans="1:9" x14ac:dyDescent="0.25">
      <c r="A79" s="3" t="s">
        <v>9</v>
      </c>
      <c r="B79" s="7">
        <f ca="1">TODAY()-10</f>
        <v>45422</v>
      </c>
      <c r="C79" s="20" t="s">
        <v>14</v>
      </c>
      <c r="D79" s="3" t="s">
        <v>11</v>
      </c>
      <c r="E79" s="4">
        <v>12.5</v>
      </c>
      <c r="F79" s="2">
        <v>60</v>
      </c>
      <c r="G79" s="2">
        <v>10</v>
      </c>
      <c r="H79" s="2">
        <v>15</v>
      </c>
      <c r="I79" s="2" t="s">
        <v>15</v>
      </c>
    </row>
    <row r="80" spans="1:9" x14ac:dyDescent="0.25">
      <c r="A80" s="3" t="s">
        <v>9</v>
      </c>
      <c r="B80" s="7">
        <f ca="1">TODAY()-8</f>
        <v>45424</v>
      </c>
      <c r="C80" s="20" t="s">
        <v>16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 x14ac:dyDescent="0.25">
      <c r="A81" s="3" t="s">
        <v>9</v>
      </c>
      <c r="B81" s="7">
        <f ca="1">TODAY()-8</f>
        <v>45424</v>
      </c>
      <c r="C81" s="20" t="s">
        <v>25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 x14ac:dyDescent="0.25">
      <c r="A82" s="3" t="s">
        <v>9</v>
      </c>
      <c r="B82" s="7">
        <v>44585</v>
      </c>
      <c r="C82" s="20" t="s">
        <v>38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 x14ac:dyDescent="0.25">
      <c r="A83" s="3" t="s">
        <v>9</v>
      </c>
      <c r="B83" s="7">
        <v>44585</v>
      </c>
      <c r="C83" s="20" t="s">
        <v>25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 x14ac:dyDescent="0.25">
      <c r="A84" s="3" t="s">
        <v>9</v>
      </c>
      <c r="B84" s="7">
        <v>44563</v>
      </c>
      <c r="C84" s="20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 x14ac:dyDescent="0.25">
      <c r="A85" s="3" t="s">
        <v>9</v>
      </c>
      <c r="B85" s="7">
        <v>44563</v>
      </c>
      <c r="C85" s="20" t="s">
        <v>25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 x14ac:dyDescent="0.25">
      <c r="A86" s="3" t="s">
        <v>31</v>
      </c>
      <c r="B86" s="7">
        <f ca="1">TODAY()+5</f>
        <v>45437</v>
      </c>
      <c r="C86" s="20" t="s">
        <v>32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 x14ac:dyDescent="0.25">
      <c r="A87" s="3" t="s">
        <v>31</v>
      </c>
      <c r="B87" s="7">
        <f ca="1">TODAY()+5</f>
        <v>45437</v>
      </c>
      <c r="C87" s="20" t="s">
        <v>36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 x14ac:dyDescent="0.25">
      <c r="A88" s="3" t="s">
        <v>31</v>
      </c>
      <c r="B88" s="7">
        <v>44592</v>
      </c>
      <c r="C88" s="20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 x14ac:dyDescent="0.25">
      <c r="A89" s="3" t="s">
        <v>31</v>
      </c>
      <c r="B89" s="7">
        <v>44592</v>
      </c>
      <c r="C89" s="20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 x14ac:dyDescent="0.25">
      <c r="A90" s="3" t="s">
        <v>31</v>
      </c>
      <c r="B90" s="7">
        <f ca="1">TODAY()+14</f>
        <v>45446</v>
      </c>
      <c r="C90" s="20" t="s">
        <v>39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 x14ac:dyDescent="0.25">
      <c r="A91" s="3" t="s">
        <v>31</v>
      </c>
      <c r="B91" s="7">
        <f ca="1">TODAY()+14</f>
        <v>45446</v>
      </c>
      <c r="C91" s="20" t="s">
        <v>32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 x14ac:dyDescent="0.25">
      <c r="A92" s="3" t="s">
        <v>31</v>
      </c>
      <c r="B92" s="7">
        <v>44573</v>
      </c>
      <c r="C92" s="20" t="s">
        <v>37</v>
      </c>
      <c r="D92" s="3" t="s">
        <v>33</v>
      </c>
      <c r="E92" s="4">
        <v>39</v>
      </c>
      <c r="F92" s="2">
        <v>0</v>
      </c>
      <c r="G92" s="2">
        <v>0</v>
      </c>
      <c r="H92" s="2">
        <v>0</v>
      </c>
      <c r="I92" s="2" t="s">
        <v>12</v>
      </c>
    </row>
    <row r="93" spans="1:9" x14ac:dyDescent="0.25">
      <c r="A93" s="15" t="s">
        <v>31</v>
      </c>
      <c r="B93" s="16">
        <v>44573</v>
      </c>
      <c r="C93" s="21" t="s">
        <v>36</v>
      </c>
      <c r="D93" s="15" t="s">
        <v>33</v>
      </c>
      <c r="E93" s="17">
        <v>39</v>
      </c>
      <c r="F93" s="18">
        <v>0</v>
      </c>
      <c r="G93" s="18">
        <v>0</v>
      </c>
      <c r="H93" s="18">
        <v>0</v>
      </c>
      <c r="I93" s="18" t="s">
        <v>12</v>
      </c>
    </row>
    <row r="94" spans="1:9" x14ac:dyDescent="0.25">
      <c r="A94" s="3" t="s">
        <v>31</v>
      </c>
      <c r="B94" s="7">
        <v>44580</v>
      </c>
      <c r="C94" s="20" t="s">
        <v>37</v>
      </c>
      <c r="D94" s="3" t="s">
        <v>33</v>
      </c>
      <c r="E94" s="4">
        <v>123.79</v>
      </c>
      <c r="F94" s="2">
        <v>0</v>
      </c>
      <c r="G94" s="2">
        <v>0</v>
      </c>
      <c r="H94" s="2">
        <v>0</v>
      </c>
      <c r="I94" s="2" t="s">
        <v>12</v>
      </c>
    </row>
    <row r="95" spans="1:9" x14ac:dyDescent="0.25">
      <c r="A95" s="3" t="s">
        <v>31</v>
      </c>
      <c r="B95" s="7">
        <v>44580</v>
      </c>
      <c r="C95" s="20" t="s">
        <v>36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 x14ac:dyDescent="0.25">
      <c r="A96" s="3" t="s">
        <v>31</v>
      </c>
      <c r="B96" s="7">
        <f ca="1">TODAY()+40</f>
        <v>45472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 x14ac:dyDescent="0.25">
      <c r="A97" s="3" t="s">
        <v>31</v>
      </c>
      <c r="B97" s="7">
        <f ca="1">TODAY()+40</f>
        <v>45472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25">
      <c r="A98" s="3" t="s">
        <v>17</v>
      </c>
      <c r="B98" s="7">
        <v>44560</v>
      </c>
      <c r="C98" s="3" t="s">
        <v>20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 x14ac:dyDescent="0.25">
      <c r="A99" s="3" t="s">
        <v>17</v>
      </c>
      <c r="B99" s="7">
        <v>44560</v>
      </c>
      <c r="C99" s="3" t="s">
        <v>30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 x14ac:dyDescent="0.25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17</v>
      </c>
      <c r="B102" s="7">
        <f ca="1">TODAY()-59</f>
        <v>45373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 x14ac:dyDescent="0.25">
      <c r="A103" s="3" t="s">
        <v>17</v>
      </c>
      <c r="B103" s="7">
        <f ca="1">TODAY()-59</f>
        <v>45373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 x14ac:dyDescent="0.25">
      <c r="A104" s="3" t="s">
        <v>17</v>
      </c>
      <c r="B104" s="7">
        <f ca="1">TODAY()+2</f>
        <v>45434</v>
      </c>
      <c r="C104" s="3" t="s">
        <v>20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 x14ac:dyDescent="0.25">
      <c r="A105" s="3" t="s">
        <v>17</v>
      </c>
      <c r="B105" s="7">
        <f ca="1">TODAY()+2</f>
        <v>45434</v>
      </c>
      <c r="C105" s="3" t="s">
        <v>18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 x14ac:dyDescent="0.25">
      <c r="A106" s="3" t="s">
        <v>17</v>
      </c>
      <c r="B106" s="7">
        <v>44561</v>
      </c>
      <c r="C106" s="3" t="s">
        <v>20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 x14ac:dyDescent="0.25">
      <c r="A107" s="3" t="s">
        <v>17</v>
      </c>
      <c r="B107" s="7">
        <v>44561</v>
      </c>
      <c r="C107" s="3" t="s">
        <v>18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 x14ac:dyDescent="0.25">
      <c r="A108" s="3" t="s">
        <v>17</v>
      </c>
      <c r="B108" s="7">
        <v>44407</v>
      </c>
      <c r="C108" s="3" t="s">
        <v>30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17</v>
      </c>
      <c r="B109" s="7">
        <v>44407</v>
      </c>
      <c r="C109" s="3" t="s">
        <v>18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44574</v>
      </c>
      <c r="C110" s="3" t="s">
        <v>20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 x14ac:dyDescent="0.25">
      <c r="A111" s="3" t="s">
        <v>17</v>
      </c>
      <c r="B111" s="7">
        <v>44574</v>
      </c>
      <c r="C111" s="3" t="s">
        <v>18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 x14ac:dyDescent="0.25">
      <c r="A112" s="3" t="s">
        <v>17</v>
      </c>
      <c r="B112" s="7">
        <v>44557</v>
      </c>
      <c r="C112" s="3" t="s">
        <v>20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 x14ac:dyDescent="0.25">
      <c r="A113" s="3" t="s">
        <v>17</v>
      </c>
      <c r="B113" s="7">
        <v>44557</v>
      </c>
      <c r="C113" s="3" t="s">
        <v>18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 x14ac:dyDescent="0.25">
      <c r="A114" s="3" t="s">
        <v>17</v>
      </c>
      <c r="B114" s="7">
        <v>44593</v>
      </c>
      <c r="C114" s="3" t="s">
        <v>30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 x14ac:dyDescent="0.25">
      <c r="A115" s="3" t="s">
        <v>17</v>
      </c>
      <c r="B115" s="7">
        <v>44593</v>
      </c>
      <c r="C115" s="3" t="s">
        <v>18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 x14ac:dyDescent="0.25">
      <c r="A116" s="3" t="s">
        <v>17</v>
      </c>
      <c r="B116" s="7">
        <v>44579</v>
      </c>
      <c r="C116" s="3" t="s">
        <v>20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 x14ac:dyDescent="0.25">
      <c r="A117" s="3" t="s">
        <v>17</v>
      </c>
      <c r="B117" s="7">
        <v>44579</v>
      </c>
      <c r="C117" s="3" t="s">
        <v>30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 x14ac:dyDescent="0.25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 x14ac:dyDescent="0.25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 x14ac:dyDescent="0.25">
      <c r="A120" s="3" t="s">
        <v>17</v>
      </c>
      <c r="B120" s="7">
        <f ca="1">TODAY()+7</f>
        <v>45439</v>
      </c>
      <c r="C120" s="3" t="s">
        <v>30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 x14ac:dyDescent="0.25">
      <c r="A121" s="3" t="s">
        <v>17</v>
      </c>
      <c r="B121" s="7">
        <f ca="1">TODAY()+7</f>
        <v>45439</v>
      </c>
      <c r="C121" s="3" t="s">
        <v>18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 x14ac:dyDescent="0.25">
      <c r="A122" s="3" t="s">
        <v>17</v>
      </c>
      <c r="B122" s="7">
        <v>44527</v>
      </c>
      <c r="C122" s="3" t="s">
        <v>20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 x14ac:dyDescent="0.25">
      <c r="A123" s="3" t="s">
        <v>17</v>
      </c>
      <c r="B123" s="7">
        <v>44527</v>
      </c>
      <c r="C123" s="3" t="s">
        <v>18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 x14ac:dyDescent="0.25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 x14ac:dyDescent="0.25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25">
      <c r="A126" s="3" t="s">
        <v>17</v>
      </c>
      <c r="B126" s="7">
        <v>44566</v>
      </c>
      <c r="C126" s="3" t="s">
        <v>20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 x14ac:dyDescent="0.25">
      <c r="A127" s="3" t="s">
        <v>17</v>
      </c>
      <c r="B127" s="7">
        <v>44566</v>
      </c>
      <c r="C127" s="3" t="s">
        <v>30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 x14ac:dyDescent="0.25">
      <c r="A128" s="3" t="s">
        <v>17</v>
      </c>
      <c r="B128" s="7">
        <f ca="1">TODAY()+1</f>
        <v>45433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 x14ac:dyDescent="0.25">
      <c r="A129" s="3" t="s">
        <v>17</v>
      </c>
      <c r="B129" s="7">
        <f ca="1">TODAY()+1</f>
        <v>45433</v>
      </c>
      <c r="C129" s="3" t="s">
        <v>18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 x14ac:dyDescent="0.25">
      <c r="A130" s="3" t="s">
        <v>17</v>
      </c>
      <c r="B130" s="7">
        <f ca="1">TODAY()-10</f>
        <v>45422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 x14ac:dyDescent="0.25">
      <c r="A131" s="3" t="s">
        <v>17</v>
      </c>
      <c r="B131" s="7">
        <f ca="1">TODAY()-10</f>
        <v>45422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 x14ac:dyDescent="0.25">
      <c r="A132" s="3" t="s">
        <v>26</v>
      </c>
      <c r="B132" s="7">
        <v>44567</v>
      </c>
      <c r="C132" s="12" t="s">
        <v>40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 x14ac:dyDescent="0.25">
      <c r="A133" s="3" t="s">
        <v>26</v>
      </c>
      <c r="B133" s="7">
        <v>44567</v>
      </c>
      <c r="C133" s="12" t="s">
        <v>29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 x14ac:dyDescent="0.25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x14ac:dyDescent="0.25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x14ac:dyDescent="0.25">
      <c r="A136" s="3" t="s">
        <v>26</v>
      </c>
      <c r="B136" s="7">
        <v>44479</v>
      </c>
      <c r="C136" s="12" t="s">
        <v>34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 x14ac:dyDescent="0.25">
      <c r="A137" s="3" t="s">
        <v>26</v>
      </c>
      <c r="B137" s="7">
        <v>44479</v>
      </c>
      <c r="C137" s="12" t="s">
        <v>29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 x14ac:dyDescent="0.25">
      <c r="A138" s="3" t="s">
        <v>26</v>
      </c>
      <c r="B138" s="7">
        <f ca="1">TODAY()-50</f>
        <v>45382</v>
      </c>
      <c r="C138" s="12" t="s">
        <v>40</v>
      </c>
      <c r="D138" s="3" t="s">
        <v>28</v>
      </c>
      <c r="E138" s="4">
        <v>36</v>
      </c>
      <c r="F138" s="2">
        <v>260</v>
      </c>
      <c r="G138" s="2">
        <v>0</v>
      </c>
      <c r="H138" s="2">
        <v>15</v>
      </c>
      <c r="I138" s="2" t="s">
        <v>15</v>
      </c>
    </row>
    <row r="139" spans="1:9" x14ac:dyDescent="0.25">
      <c r="A139" s="3" t="s">
        <v>26</v>
      </c>
      <c r="B139" s="7">
        <f ca="1">TODAY()-50</f>
        <v>45382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 x14ac:dyDescent="0.25">
      <c r="A140" s="3" t="s">
        <v>26</v>
      </c>
      <c r="B140" s="7">
        <f ca="1">TODAY()-3</f>
        <v>45429</v>
      </c>
      <c r="C140" s="12" t="s">
        <v>27</v>
      </c>
      <c r="D140" s="3" t="s">
        <v>28</v>
      </c>
      <c r="E140" s="4">
        <v>21.5</v>
      </c>
      <c r="F140" s="2">
        <v>260</v>
      </c>
      <c r="G140" s="2">
        <v>0</v>
      </c>
      <c r="H140" s="2">
        <v>0</v>
      </c>
      <c r="I140" s="2" t="s">
        <v>15</v>
      </c>
    </row>
    <row r="141" spans="1:9" x14ac:dyDescent="0.25">
      <c r="A141" s="3" t="s">
        <v>26</v>
      </c>
      <c r="B141" s="7">
        <f ca="1">TODAY()-3</f>
        <v>45429</v>
      </c>
      <c r="C141" s="12" t="s">
        <v>29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 x14ac:dyDescent="0.25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 x14ac:dyDescent="0.25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44487</v>
      </c>
      <c r="C144" s="12" t="s">
        <v>35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 x14ac:dyDescent="0.25">
      <c r="A145" s="3" t="s">
        <v>26</v>
      </c>
      <c r="B145" s="7">
        <v>44487</v>
      </c>
      <c r="C145" s="12" t="s">
        <v>34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 x14ac:dyDescent="0.25">
      <c r="A146" s="3" t="s">
        <v>26</v>
      </c>
      <c r="B146" s="7">
        <f ca="1">TODAY()-45</f>
        <v>45387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 x14ac:dyDescent="0.25">
      <c r="A147" s="3" t="s">
        <v>26</v>
      </c>
      <c r="B147" s="7">
        <f ca="1">TODAY()-45</f>
        <v>45387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 x14ac:dyDescent="0.25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 x14ac:dyDescent="0.25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 x14ac:dyDescent="0.25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 x14ac:dyDescent="0.25">
      <c r="A151" s="3" t="s">
        <v>26</v>
      </c>
      <c r="B151" s="7">
        <v>44455</v>
      </c>
      <c r="C151" s="19" t="s">
        <v>29</v>
      </c>
      <c r="D151" s="3" t="s">
        <v>28</v>
      </c>
      <c r="E151" s="5">
        <v>12.5</v>
      </c>
      <c r="F151" s="22">
        <v>0</v>
      </c>
      <c r="G151" s="22">
        <v>70</v>
      </c>
      <c r="H151" s="22">
        <v>20</v>
      </c>
      <c r="I151" s="22" t="s">
        <v>15</v>
      </c>
    </row>
  </sheetData>
  <sortState ref="A2:I151">
    <sortCondition ref="D2:D151"/>
    <sortCondition descending="1" ref="F2:F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2024-05-20T07:57:04Z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