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trlProps/ctrlProp6.xml" ContentType="application/vnd.ms-excel.controlproperties+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trlProps/ctrlProp7.xml" ContentType="application/vnd.ms-excel.controlproperties+xml"/>
  <Override PartName="/xl/ctrlProps/ctrlProp8.xml" ContentType="application/vnd.ms-excel.controlproperties+xml"/>
  <Override PartName="/xl/drawings/drawing5.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SAPPHIRE\Desktop\"/>
    </mc:Choice>
  </mc:AlternateContent>
  <bookViews>
    <workbookView xWindow="0" yWindow="0" windowWidth="23040" windowHeight="7965" tabRatio="866" firstSheet="1" activeTab="6"/>
  </bookViews>
  <sheets>
    <sheet name="Cover Page" sheetId="1" state="hidden" r:id="rId1"/>
    <sheet name="Data&gt;&gt;&gt;" sheetId="13" r:id="rId2"/>
    <sheet name="Transactions" sheetId="30" r:id="rId3"/>
    <sheet name="Products" sheetId="31" r:id="rId4"/>
    <sheet name="Categories" sheetId="32" r:id="rId5"/>
    <sheet name="States" sheetId="33" r:id="rId6"/>
    <sheet name="Dashboarding Exercise&gt;&gt;&gt;" sheetId="15" r:id="rId7"/>
    <sheet name="Form control and Grouping" sheetId="16" r:id="rId8"/>
    <sheet name="Slicers and PowerPivot" sheetId="17" r:id="rId9"/>
    <sheet name="Database functions" sheetId="18" state="hidden" r:id="rId10"/>
    <sheet name="List data" sheetId="19" state="hidden" r:id="rId11"/>
    <sheet name="Updating the Workbook" sheetId="21" state="hidden" r:id="rId12"/>
    <sheet name="Conditional formatting $KPI" sheetId="22" r:id="rId13"/>
    <sheet name="Form Control Output" sheetId="23" state="hidden" r:id="rId14"/>
    <sheet name="Dashboard Finalization" sheetId="24" r:id="rId15"/>
  </sheets>
  <externalReferences>
    <externalReference r:id="rId16"/>
    <externalReference r:id="rId17"/>
  </externalReferences>
  <definedNames>
    <definedName name="__123Graph_AGRAPH1" hidden="1">[1]Ampoule!$AP$4:$AP$4</definedName>
    <definedName name="__123Graph_AGRAPH10" hidden="1">[1]CAM1!$G$1:$AK$1</definedName>
    <definedName name="__123Graph_AGRAPH12" hidden="1">[1]SIROP!$G$1:$AK$1</definedName>
    <definedName name="__123Graph_AGRAPH16" hidden="1">[1]SACHET!$G$1:$AK$1</definedName>
    <definedName name="__123Graph_AGRAPH18" hidden="1">[1]TUBE!$G$1:$AK$1</definedName>
    <definedName name="__123Graph_AGRAPH2" hidden="1">[1]Ampoule!$G$1:$AK$1</definedName>
    <definedName name="__123Graph_AGRAPH20" hidden="1">[1]SOUDURE!$G$1:$AK$1</definedName>
    <definedName name="__123Graph_AGRAPH23" hidden="1">[1]UHL4!$G$1:$AK$1</definedName>
    <definedName name="__123Graph_AGRAPH26" hidden="1">[1]GELULE!$G$1:$AK$1</definedName>
    <definedName name="__123Graph_AGRAPH4" hidden="1">[1]UHL3!$G$1:$AK$1</definedName>
    <definedName name="__123Graph_AGRAPH8" hidden="1">[1]UHL2!$G$1:$AK$1</definedName>
    <definedName name="__123Graph_BGRAPH1" hidden="1">[1]Ampoule!$AP$5:$AP$5</definedName>
    <definedName name="__123Graph_BGRAPH11" hidden="1">[1]SIROP!$AP$5:$AP$5</definedName>
    <definedName name="__123Graph_BGRAPH15" hidden="1">[1]SACHET!$AP$5:$AP$5</definedName>
    <definedName name="__123Graph_BGRAPH17" hidden="1">[1]TUBE!$AP$5:$AP$5</definedName>
    <definedName name="__123Graph_BGRAPH19" hidden="1">[1]SOUDURE!$AP$5:$AP$5</definedName>
    <definedName name="__123Graph_BGRAPH22" hidden="1">[1]UHL4!$AP$5:$AP$5</definedName>
    <definedName name="__123Graph_BGRAPH25" hidden="1">[1]GELULE!$AP$5:$AP$5</definedName>
    <definedName name="__123Graph_BGRAPH27" hidden="1">[1]SECT!$D$5:$D$5</definedName>
    <definedName name="__123Graph_BGRAPH3" hidden="1">[1]UHL3!$AP$5:$AP$5</definedName>
    <definedName name="__123Graph_BGRAPH6" hidden="1">[1]UHL2!$AP$5:$AP$5</definedName>
    <definedName name="__123Graph_BGRAPH9" hidden="1">[1]CAM1!$AP$5:$AP$5</definedName>
    <definedName name="__123Graph_CGRAPH1" hidden="1">[1]Ampoule!$AP$6:$AP$6</definedName>
    <definedName name="__123Graph_CGRAPH11" hidden="1">[1]SIROP!$AP$6:$AP$6</definedName>
    <definedName name="__123Graph_CGRAPH15" hidden="1">[1]SACHET!$AP$6:$AP$6</definedName>
    <definedName name="__123Graph_CGRAPH17" hidden="1">[1]TUBE!$AP$6:$AP$6</definedName>
    <definedName name="__123Graph_CGRAPH19" hidden="1">[1]SOUDURE!$AP$6:$AP$6</definedName>
    <definedName name="__123Graph_CGRAPH22" hidden="1">[1]UHL4!$AP$6:$AP$6</definedName>
    <definedName name="__123Graph_CGRAPH25" hidden="1">[1]GELULE!$AP$6:$AP$6</definedName>
    <definedName name="__123Graph_CGRAPH27" hidden="1">[1]SECT!$F$5:$F$5</definedName>
    <definedName name="__123Graph_CGRAPH3" hidden="1">[1]UHL3!$AP$6:$AP$6</definedName>
    <definedName name="__123Graph_CGRAPH6" hidden="1">[1]UHL2!$AP$6:$AP$6</definedName>
    <definedName name="__123Graph_CGRAPH9" hidden="1">[1]CAM1!$AP$6:$AP$6</definedName>
    <definedName name="__123Graph_DGRAPH1" hidden="1">[1]Ampoule!$AP$7:$AP$7</definedName>
    <definedName name="__123Graph_DGRAPH11" hidden="1">[1]SIROP!$AP$7:$AP$7</definedName>
    <definedName name="__123Graph_DGRAPH15" hidden="1">[1]SACHET!$AP$7:$AP$7</definedName>
    <definedName name="__123Graph_DGRAPH17" hidden="1">[1]TUBE!$AP$7:$AP$7</definedName>
    <definedName name="__123Graph_DGRAPH19" hidden="1">[1]SOUDURE!$AP$7:$AP$7</definedName>
    <definedName name="__123Graph_DGRAPH22" hidden="1">[1]UHL4!$AP$7:$AP$7</definedName>
    <definedName name="__123Graph_DGRAPH25" hidden="1">[1]GELULE!$AP$7:$AP$7</definedName>
    <definedName name="__123Graph_DGRAPH3" hidden="1">[1]UHL3!$AP$7:$AP$7</definedName>
    <definedName name="__123Graph_DGRAPH6" hidden="1">[1]UHL2!$AP$7:$AP$7</definedName>
    <definedName name="__123Graph_DGRAPH9" hidden="1">[1]CAM1!$AP$7:$AP$7</definedName>
    <definedName name="__123Graph_EGRAPH1" hidden="1">[1]Ampoule!$AP$8:$AP$8</definedName>
    <definedName name="__123Graph_EGRAPH11" hidden="1">[1]SIROP!$AP$8:$AP$8</definedName>
    <definedName name="__123Graph_EGRAPH15" hidden="1">[1]SACHET!$AP$8:$AP$8</definedName>
    <definedName name="__123Graph_EGRAPH17" hidden="1">[1]TUBE!$AP$8:$AP$8</definedName>
    <definedName name="__123Graph_EGRAPH19" hidden="1">[1]SOUDURE!$AP$8:$AP$8</definedName>
    <definedName name="__123Graph_EGRAPH22" hidden="1">[1]UHL4!$AP$8:$AP$8</definedName>
    <definedName name="__123Graph_EGRAPH25" hidden="1">[1]GELULE!$AP$8:$AP$8</definedName>
    <definedName name="__123Graph_EGRAPH3" hidden="1">[1]UHL3!$AP$8:$AP$8</definedName>
    <definedName name="__123Graph_EGRAPH6" hidden="1">[1]UHL2!$AP$8:$AP$8</definedName>
    <definedName name="__123Graph_EGRAPH9" hidden="1">[1]CAM1!$AP$8:$AP$8</definedName>
    <definedName name="__123Graph_FGRAPH1" hidden="1">[1]Ampoule!$AP$9:$AP$9</definedName>
    <definedName name="__123Graph_FGRAPH11" hidden="1">[1]SIROP!$AP$9:$AP$9</definedName>
    <definedName name="__123Graph_FGRAPH15" hidden="1">[1]SACHET!$AP$9:$AP$9</definedName>
    <definedName name="__123Graph_FGRAPH17" hidden="1">[1]TUBE!$AP$9:$AP$9</definedName>
    <definedName name="__123Graph_FGRAPH19" hidden="1">[1]SOUDURE!$AP$9:$AP$9</definedName>
    <definedName name="__123Graph_FGRAPH22" hidden="1">[1]UHL4!$AP$9:$AP$9</definedName>
    <definedName name="__123Graph_FGRAPH25" hidden="1">[1]GELULE!$AP$9:$AP$9</definedName>
    <definedName name="__123Graph_FGRAPH3" hidden="1">[1]UHL3!$AP$9:$AP$9</definedName>
    <definedName name="__123Graph_FGRAPH6" hidden="1">[1]UHL2!$AP$9:$AP$9</definedName>
    <definedName name="__123Graph_FGRAPH9" hidden="1">[1]CAM1!$AP$9:$AP$9</definedName>
    <definedName name="__123Graph_LBL_AGRAPH1" hidden="1">[1]Ampoule!$AP$4:$AP$4</definedName>
    <definedName name="__123Graph_LBL_AGRAPH11" hidden="1">[1]SIROP!$AP$4:$AP$4</definedName>
    <definedName name="__123Graph_LBL_AGRAPH15" hidden="1">[1]SACHET!$AP$4:$AP$4</definedName>
    <definedName name="__123Graph_LBL_AGRAPH17" hidden="1">[1]TUBE!$AP$4:$AP$4</definedName>
    <definedName name="__123Graph_LBL_AGRAPH19" hidden="1">[1]SOUDURE!$AP$4:$AP$4</definedName>
    <definedName name="__123Graph_LBL_AGRAPH22" hidden="1">[1]UHL4!$AP$4:$AP$4</definedName>
    <definedName name="__123Graph_LBL_AGRAPH25" hidden="1">[1]GELULE!$AP$4:$AP$4</definedName>
    <definedName name="__123Graph_LBL_AGRAPH27" hidden="1">[1]SECT!$B$5:$B$5</definedName>
    <definedName name="__123Graph_LBL_AGRAPH3" hidden="1">[1]UHL3!$AP$4:$AP$4</definedName>
    <definedName name="__123Graph_LBL_AGRAPH6" hidden="1">[1]UHL2!$AP$4:$AP$4</definedName>
    <definedName name="__123Graph_LBL_AGRAPH9" hidden="1">[1]CAM1!$AP$4:$AP$4</definedName>
    <definedName name="__123Graph_LBL_BGRAPH1" hidden="1">[1]Ampoule!$AP$5:$AP$5</definedName>
    <definedName name="__123Graph_LBL_BGRAPH11" hidden="1">[1]SIROP!$AP$5:$AP$5</definedName>
    <definedName name="__123Graph_LBL_BGRAPH15" hidden="1">[1]SACHET!$AP$5:$AP$5</definedName>
    <definedName name="__123Graph_LBL_BGRAPH17" hidden="1">[1]TUBE!$AP$5:$AP$5</definedName>
    <definedName name="__123Graph_LBL_BGRAPH19" hidden="1">[1]SOUDURE!$AP$5:$AP$5</definedName>
    <definedName name="__123Graph_LBL_BGRAPH22" hidden="1">[1]UHL4!$AP$5:$AP$5</definedName>
    <definedName name="__123Graph_LBL_BGRAPH25" hidden="1">[1]GELULE!$AP$5:$AP$5</definedName>
    <definedName name="__123Graph_LBL_BGRAPH27" hidden="1">[1]SECT!$D$5:$D$5</definedName>
    <definedName name="__123Graph_LBL_BGRAPH3" hidden="1">[1]UHL3!$AP$5:$AP$5</definedName>
    <definedName name="__123Graph_LBL_BGRAPH6" hidden="1">[1]UHL2!$AP$5:$AP$5</definedName>
    <definedName name="__123Graph_LBL_BGRAPH9" hidden="1">[1]CAM1!$AP$5:$AP$5</definedName>
    <definedName name="__123Graph_LBL_CGRAPH27" hidden="1">[1]SECT!$F$5:$F$5</definedName>
    <definedName name="__123Graph_LBL_FGRAPH1" hidden="1">[1]Ampoule!$AP$9:$AP$9</definedName>
    <definedName name="__123Graph_LBL_FGRAPH11" hidden="1">[1]SIROP!$AP$9:$AP$9</definedName>
    <definedName name="__123Graph_LBL_FGRAPH15" hidden="1">[1]SACHET!$AP$9:$AP$9</definedName>
    <definedName name="__123Graph_LBL_FGRAPH17" hidden="1">[1]TUBE!$AP$9:$AP$9</definedName>
    <definedName name="__123Graph_LBL_FGRAPH19" hidden="1">[1]SOUDURE!$AP$9:$AP$9</definedName>
    <definedName name="__123Graph_LBL_FGRAPH22" hidden="1">[1]UHL4!$AP$9:$AP$9</definedName>
    <definedName name="__123Graph_LBL_FGRAPH25" hidden="1">[1]GELULE!$AP$9:$AP$9</definedName>
    <definedName name="__123Graph_LBL_FGRAPH3" hidden="1">[1]UHL3!$AP$9:$AP$9</definedName>
    <definedName name="__123Graph_LBL_FGRAPH6" hidden="1">[1]UHL2!$AP$9:$AP$9</definedName>
    <definedName name="__123Graph_LBL_FGRAPH9" hidden="1">[1]CAM1!$AP$9:$AP$9</definedName>
    <definedName name="__123Graph_XGRAPH10" hidden="1">[1]CAM1!$G$5:$AK$5</definedName>
    <definedName name="__123Graph_XGRAPH12" hidden="1">[1]SIROP!$G$5:$AK$5</definedName>
    <definedName name="__123Graph_XGRAPH16" hidden="1">[1]SACHET!$G$5:$AK$5</definedName>
    <definedName name="__123Graph_XGRAPH18" hidden="1">[1]TUBE!$G$5:$AK$5</definedName>
    <definedName name="__123Graph_XGRAPH2" hidden="1">[1]Ampoule!$G$5:$AK$5</definedName>
    <definedName name="__123Graph_XGRAPH20" hidden="1">[1]SOUDURE!$G$5:$AK$5</definedName>
    <definedName name="__123Graph_XGRAPH23" hidden="1">[1]UHL4!$G$5:$AK$5</definedName>
    <definedName name="__123Graph_XGRAPH26" hidden="1">[1]GELULE!$G$5:$AK$5</definedName>
    <definedName name="__123Graph_XGRAPH4" hidden="1">[1]UHL3!$G$5:$AK$5</definedName>
    <definedName name="__FDS_HYPERLINK_TOGGLE_STATE__" hidden="1">"ON"</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Fill" hidden="1">[1]Ampoule!$AW$3:$CQ$3</definedName>
    <definedName name="_Order1" hidden="1">255</definedName>
    <definedName name="_xlcn.LinkedTable_Categories1" hidden="1">Categories[]</definedName>
    <definedName name="_xlcn.LinkedTable_Products1" hidden="1">Products[]</definedName>
    <definedName name="_xlcn.LinkedTable_States1" hidden="1">States[]</definedName>
    <definedName name="_xlcn.LinkedTable_Transactions1" hidden="1">Transactions[]</definedName>
    <definedName name="CIQWBGuid" hidden="1">"a2b6e3b8-b817-4a66-9394-c6698475230f"</definedName>
    <definedName name="D1_Country_Sold">#REF!</definedName>
    <definedName name="D1_Date_Sold">#REF!</definedName>
    <definedName name="D1_Distributor_ID">#REF!</definedName>
    <definedName name="D1_Distributor_Name">#REF!</definedName>
    <definedName name="D1_H">#REF!</definedName>
    <definedName name="D1_MonthSold">#REF!</definedName>
    <definedName name="D1_Product_Full_Name">#REF!</definedName>
    <definedName name="D1_Product_Type_Code">#REF!</definedName>
    <definedName name="D1_Sales_Channel">#REF!</definedName>
    <definedName name="D1_SALES_DATA">#REF!</definedName>
    <definedName name="D1_Unit_Price">#REF!</definedName>
    <definedName name="dv?bypass_true" localSheetId="11">'Updating the Workbook'!$A$11:$D$45</definedName>
    <definedName name="EPMWorkbookOptions_1" hidden="1">"r0kAAB|LCAAAAAAABADtvQdgHEmWJSYvbcp7f0r1StfgdKEIgGATJNiQQBDswYjN5pLsHWlHIymrKoHKZVZlXWYWQMztnbz33nvvvffee||997o7nU4n99//P1xmZAFs9s5K2smeIYCqyB8/fnwfPyIe/x7vFmV6mddNUS0/|2h3vPNRmi|n1axYXnz20bo939799KPf4|g3Th5/t6rfTqrq7Zerlpo2Kb23bB69a4rPPpq37erR3btXV1fjq3v"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"jqr64u7ezs3v39/7i|evpPF9k28WyabPlNP/IvjW7|a2PqNc0fXxSLZf5FH2|qU7WdZ0v258s8iv|Mvj6adZm|il9/iJb5NKb7anNF6t1XXBXXzV5/bLOz3OCN83HhNBHR7//s5df/P5PXp68|O7uzu//PX1pd2d88GD88GB8/9HBzs7O3SZb3Z2spne///t/7|T45euvPj99jl|JIlVZzDIgQn|fZ2WTf//xXWDhcDpercpimnn0uzVuBkYIxf"</definedName>
    <definedName name="EPMWorkbookOptions_3" hidden="1">"tYh3wUYNJBQAjmaJjeHfzq28Vsli|fFot82TC6w00dqk3Qhlq9nldXFsZJVVb1UVuv88d3I19sepVHEXmzNzp60X45jNdtW/ntvloWv2idc4fHJydffvXizeO7sS83wZCBkkTd39m9d7DrAYiRgN/9sp7l9dHO47vySxR6syqz65d1tcrr9rozUdroeda0r/OSBCWffZEvJiTvkWbhvEYbUBN53xvy95Qg3x9/7|Xxq9MXb769R7|ePKNh0kNS0"</definedName>
    <definedName name="EPMWorkbookOptions_4" hidden="1">"HtjAPK3i7zO6un82jVNScE8WhblZx9h|j|Kjo7fjczF7d59fPemMX9DRNmlX89enHz5xenrN8dvTr|gz35EG482b758|fubL35EF0eX49evT9|8/hFJPJKQAP3|X3z|5vf/yS|f/3|dLo/v3kY3e6biZ8|sffX07M2bV8dnz7||ZdvZ2Scv6faGbff/5YbNkqSvqoj//r/Oez8bZDn9vX9Eli5Znv7|9OmLn78qfIAu0ODHT7/zI7L02OX05OT/"</definedName>
    <definedName name="EPMWorkbookOptions_5" hidden="1">"61T5f49dOyFn|/MvX/0|X9uq3bt3//7|/v7trdre/7utmiEI8Rrcy5M3Xx3/f96N|iZp8fs/P/78R/QAPZ59|er05Pj1m90fkQPkePLV089Pf966N3FR|X2OX/1/nSD/7zFV5AKcvfn6hurTB7s7BwcPbm|o7v2/21AJOSIxhnz|/3G2|yapsn/v4ac/oodLPhM99n5ED6HHPtPj0/s/oocvLwf7/1|nx/97zNaz519|92sbLcoZfvrpvXvvkTT"</definedName>
    <definedName name="EPMWorkbookOptions_6" hidden="1">"c/3|31QI1Qm579vu/|fL/pW6jN5KfJfELybHH5Hjx5YvT/6|L3zdDD3Zp/n9Bj/8XqaOvXpwQdY|/vkp67wX6|/8vV0lKkZDvHuz/PF6ej5ME0cWzr45/RBSfKJ9||iM|6ZDk2ac/4pGQIA//P88h/|8xYGcv3py|Ovnyh2i/Pv1/t/1SgvR1NX1BH/9/nPG|UaqcnfzIm/xGhfHlqy|fnb05efPqhyiOD/7fLY6WJI717rFAvvn9X53|vF06i1"</definedName>
    <definedName name="EPMWorkbookOptions_7" hidden="1">"Bl31Hl9z/9vT9/9iPSBAzz7Xu//xef/4hnQsLsKc988fJHVOka/De//8un/59PpP2/x7S9evnm5KtXRN|Tr7/m|P7G7eD/3cbNI8r3eaX7q9dP/7/Oct8YLZ6f/H|dFP/vkb7XJ1||PP0hyt3D/3fLHZMjVPgnn|/|f53dvkFqvP5RYPfNyt/p518QbX|IEri78/9yERSK9NMsr3/|euhRmuz|/yAh/v8eQXxz9sUP0w7u7v6/WwpBjpDd9miE4"</definedName>
    <definedName name="EPMWorkbookOptions_8" hidden="1">"52fFVsYwehnjeO|UYLsjXf3/r8ugt8oQe79iCA9DvmRyIQE2Xn4/3WC/L/Han1xevz6q1enr3|Ylmvv/92Wy5BEcgW/z5uft3mTkBAvT1|dffn07Eepk/dqFGATb/T47vFqVRbTrCU49vPgU9OcoFXLJSFOnz3N2ow/9j98U3UH//hVfl7nzfzL5ZerfHl0npVN/vhu|CG3OynzrAbQL5evs8vctOx|zG2/W9VvJ1X1lsS0ZTKa1v0vfuPEffrl"</definedName>
    <definedName name="EPMWorkbookOptions_9" hidden="1">"Sgbz/wAl24jZr0kAAA=="</definedName>
    <definedName name="EV__LASTREFTIME__" hidden="1">39519.5740277778</definedName>
    <definedName name="f" localSheetId="5" hidden="1">[2]!Categories[#Data]</definedName>
    <definedName name="f" hidden="1">Categories[]</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"3033525 New Business"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REPAIR" hidden="1">"c2087"</definedName>
    <definedName name="IQ_MARKETCAP" hidden="1">"c712"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TD" hidden="1">800000</definedName>
    <definedName name="IQ_NAMES_REVISION_DATE_" hidden="1">41184.4952662037</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EK" hidden="1">50000</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YTDMONTH" hidden="1">130000</definedName>
    <definedName name="IQ_Z_SCORE" hidden="1">"c1339"</definedName>
    <definedName name="iQShowHideColumns" hidden="1">"iQShowAll"</definedName>
    <definedName name="Month_SelectedFC">'Form Control Output'!$B$2</definedName>
    <definedName name="MonthSelectedFC">'Form Control Output'!$B$2</definedName>
    <definedName name="MonthSelectedOutput">'Form Control Output'!$C$2</definedName>
    <definedName name="Pal_Workbook_GUID" hidden="1">"CTTQCFQA4L55IB91XL1C7ZC8"</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PBEXdnldView" hidden="1">"8BP3QV0RPO6FBFRYQTIF6HCV4"</definedName>
    <definedName name="SAPBEXsysID" hidden="1">"RP5"</definedName>
    <definedName name="Slicer_State_Code">#N/A</definedName>
    <definedName name="transaction_names">#REF!</definedName>
    <definedName name="v1_" localSheetId="11">'Updating the Workbook'!$F$11:$R$15</definedName>
    <definedName name="wrn.All." localSheetId="11" hidden="1">{#N/A,#N/A,FALSE,"Summary";#N/A,#N/A,FALSE,"Detail 1";#N/A,#N/A,FALSE,"Detail 2";#N/A,#N/A,FALSE,"Act Spend"}</definedName>
    <definedName name="wrn.All." hidden="1">{#N/A,#N/A,FALSE,"Summary";#N/A,#N/A,FALSE,"Detail 1";#N/A,#N/A,FALSE,"Detail 2";#N/A,#N/A,FALSE,"Act Spend"}</definedName>
    <definedName name="wrn.MGate_Status." localSheetId="11" hidden="1">{"M_Gate_Status",#N/A,FALSE,"Report"}</definedName>
    <definedName name="wrn.MGate_Status." hidden="1">{"M_Gate_Status",#N/A,FALSE,"Report"}</definedName>
  </definedNames>
  <calcPr calcId="162913"/>
  <pivotCaches>
    <pivotCache cacheId="0" r:id="rId18"/>
    <pivotCache cacheId="16" r:id="rId19"/>
    <pivotCache cacheId="19" r:id="rId20"/>
    <pivotCache cacheId="22" r:id="rId21"/>
  </pivotCaches>
  <extLst>
    <ext xmlns:x14="http://schemas.microsoft.com/office/spreadsheetml/2009/9/main" uri="{876F7934-8845-4945-9796-88D515C7AA90}">
      <x14:pivotCaches>
        <pivotCache cacheId="4" r:id="rId22"/>
      </x14:pivotCaches>
    </ex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ransactions-9384d63a-7c47-4ac4-bd92-c124978765db" name="Transactions" connection="LinkedTable_Transactions"/>
          <x15:modelTable id="States-8c2129e1-cfbc-453a-8688-af73fd55c3a9" name="States" connection="LinkedTable_States"/>
          <x15:modelTable id="Products-3fb2cf16-0401-4682-936b-19e4279d72a0" name="Products" connection="LinkedTable_Products"/>
          <x15:modelTable id="Categories-525f617d-3677-4020-928e-249fb8f385b3" name="Categories" connection="LinkedTable_Categories"/>
        </x15:modelTables>
        <x15:modelRelationships>
          <x15:modelRelationship fromTable="Transactions" fromColumn="Product Code" toTable="Products" toColumn="Product Code"/>
          <x15:modelRelationship fromTable="Transactions" fromColumn="State Code" toTable="States" toColumn="State Code"/>
          <x15:modelRelationship fromTable="Products" fromColumn="Category Code" toTable="Categories" toColumn="Category Code"/>
        </x15:modelRelationships>
      </x15:dataModel>
    </ext>
  </extLst>
</workbook>
</file>

<file path=xl/calcChain.xml><?xml version="1.0" encoding="utf-8"?>
<calcChain xmlns="http://schemas.openxmlformats.org/spreadsheetml/2006/main">
  <c r="C2" i="23" l="1"/>
  <c r="D20" i="22" s="1"/>
  <c r="D27" i="16" l="1"/>
  <c r="D28" i="16"/>
  <c r="D29" i="16"/>
  <c r="D30" i="16"/>
  <c r="D31" i="16"/>
  <c r="D32" i="16"/>
  <c r="D33" i="16"/>
  <c r="B40" i="21" l="1"/>
  <c r="B31" i="21"/>
  <c r="B22" i="21"/>
  <c r="U15" i="21"/>
  <c r="T15" i="21"/>
  <c r="S15" i="21"/>
  <c r="U14" i="21"/>
  <c r="T14" i="21"/>
  <c r="S14" i="21"/>
  <c r="U13" i="21"/>
  <c r="T13" i="21"/>
  <c r="S13" i="21"/>
  <c r="B13" i="21"/>
  <c r="U12" i="21"/>
  <c r="T12" i="21"/>
  <c r="S12" i="21"/>
  <c r="B6" i="18"/>
  <c r="C6" i="18"/>
  <c r="D6" i="18" l="1"/>
</calcChain>
</file>

<file path=xl/connections.xml><?xml version="1.0" encoding="utf-8"?>
<connections xmlns="http://schemas.openxmlformats.org/spreadsheetml/2006/main">
  <connection id="1" name="Connection" type="4" refreshedVersion="5" background="1" saveData="1">
    <webPr sourceData="1" parsePre="1" consecutive="1" xl2000="1" url="https://finance.yahoo.com/portfolio/p_0/view/dv?bypass=true" htmlTables="1">
      <tables count="4">
        <x v="2"/>
        <x v="3"/>
        <x v="4"/>
        <x v="5"/>
      </tables>
    </webPr>
  </connection>
  <connection id="2" name="Connection1" type="4" refreshedVersion="5" background="1" saveData="1">
    <webPr sourceData="1" parsePre="1" consecutive="1" xl2000="1" url="https://finance.yahoo.com/portfolio/p_0/view/v1" htmlTables="1">
      <tables count="1">
        <s v="sortableTable0"/>
      </tables>
    </webPr>
  </connection>
  <connection id="3" name="LinkedTable_Categories" type="102" refreshedVersion="5" minRefreshableVersion="5">
    <extLst>
      <ext xmlns:x15="http://schemas.microsoft.com/office/spreadsheetml/2010/11/main" uri="{DE250136-89BD-433C-8126-D09CA5730AF9}">
        <x15:connection id="Categories-525f617d-3677-4020-928e-249fb8f385b3">
          <x15:rangePr sourceName="_xlcn.LinkedTable_Categories1"/>
        </x15:connection>
      </ext>
    </extLst>
  </connection>
  <connection id="4" name="LinkedTable_Products" type="102" refreshedVersion="5" minRefreshableVersion="5">
    <extLst>
      <ext xmlns:x15="http://schemas.microsoft.com/office/spreadsheetml/2010/11/main" uri="{DE250136-89BD-433C-8126-D09CA5730AF9}">
        <x15:connection id="Products-3fb2cf16-0401-4682-936b-19e4279d72a0">
          <x15:rangePr sourceName="_xlcn.LinkedTable_Products1"/>
        </x15:connection>
      </ext>
    </extLst>
  </connection>
  <connection id="5" name="LinkedTable_States" type="102" refreshedVersion="5" minRefreshableVersion="5">
    <extLst>
      <ext xmlns:x15="http://schemas.microsoft.com/office/spreadsheetml/2010/11/main" uri="{DE250136-89BD-433C-8126-D09CA5730AF9}">
        <x15:connection id="States-8c2129e1-cfbc-453a-8688-af73fd55c3a9">
          <x15:rangePr sourceName="_xlcn.LinkedTable_States1"/>
        </x15:connection>
      </ext>
    </extLst>
  </connection>
  <connection id="6" name="LinkedTable_Transactions" type="102" refreshedVersion="5" minRefreshableVersion="5">
    <extLst>
      <ext xmlns:x15="http://schemas.microsoft.com/office/spreadsheetml/2010/11/main" uri="{DE250136-89BD-433C-8126-D09CA5730AF9}">
        <x15:connection id="Transactions-9384d63a-7c47-4ac4-bd92-c124978765db">
          <x15:rangePr sourceName="_xlcn.LinkedTable_Transactions1"/>
        </x15:connection>
      </ext>
    </extLst>
  </connection>
  <connection id="7"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<sst xmlns="http://schemas.openxmlformats.org/spreadsheetml/2006/main" count="931" uniqueCount="491">
  <si>
    <t>Data Driven Decision Making - Course 3</t>
  </si>
  <si>
    <t>Week 4</t>
  </si>
  <si>
    <t>Dashboarding</t>
  </si>
  <si>
    <t>Distributor ID</t>
  </si>
  <si>
    <t>Distributor Name</t>
  </si>
  <si>
    <t>Country</t>
  </si>
  <si>
    <t>Product Code</t>
  </si>
  <si>
    <t xml:space="preserve">Product </t>
  </si>
  <si>
    <t>Sales Channel</t>
  </si>
  <si>
    <t>Date Sold</t>
  </si>
  <si>
    <t>Month Sold</t>
  </si>
  <si>
    <t>Quantity</t>
  </si>
  <si>
    <t>Unit Price</t>
  </si>
  <si>
    <t>Revenue</t>
  </si>
  <si>
    <t>Jelani Odonnell</t>
  </si>
  <si>
    <t>Albania</t>
  </si>
  <si>
    <t>Retail</t>
  </si>
  <si>
    <t>Joel Rivers</t>
  </si>
  <si>
    <t>Australia</t>
  </si>
  <si>
    <t>Nell Maddox</t>
  </si>
  <si>
    <t>Azerbaijan</t>
  </si>
  <si>
    <t>Online</t>
  </si>
  <si>
    <t>Maite Henson</t>
  </si>
  <si>
    <t>Bangladesh</t>
  </si>
  <si>
    <t>Josiah Yates</t>
  </si>
  <si>
    <t>Jared Sandoval</t>
  </si>
  <si>
    <t>Botswana</t>
  </si>
  <si>
    <t>Adria Kaufman</t>
  </si>
  <si>
    <t>Bouvet Island</t>
  </si>
  <si>
    <t>Aretha Patton</t>
  </si>
  <si>
    <t>Samuel Ayala</t>
  </si>
  <si>
    <t>Brazil</t>
  </si>
  <si>
    <t>Noble Warner</t>
  </si>
  <si>
    <t>Burkina Faso</t>
  </si>
  <si>
    <t>Anika Tillman</t>
  </si>
  <si>
    <t>James Spencer</t>
  </si>
  <si>
    <t>Hiroko Acevedo</t>
  </si>
  <si>
    <t>Burundi</t>
  </si>
  <si>
    <t>Zahir Fields</t>
  </si>
  <si>
    <t>Canada</t>
  </si>
  <si>
    <t>Direct</t>
  </si>
  <si>
    <t>Kenyon Joyce</t>
  </si>
  <si>
    <t>Ebony Mercer</t>
  </si>
  <si>
    <t>Cape Verde</t>
  </si>
  <si>
    <t>Fletcher Jimenez</t>
  </si>
  <si>
    <t>Chad</t>
  </si>
  <si>
    <t>Desirae Perkins</t>
  </si>
  <si>
    <t>Chile</t>
  </si>
  <si>
    <t>Nyssa Quinn</t>
  </si>
  <si>
    <t>Cocos (Keeling) Islands</t>
  </si>
  <si>
    <t>Guinevere Key</t>
  </si>
  <si>
    <t>Colombia</t>
  </si>
  <si>
    <t>Lance Little</t>
  </si>
  <si>
    <t>Croatia</t>
  </si>
  <si>
    <t>Gwendolyn Walton</t>
  </si>
  <si>
    <t>Cuba</t>
  </si>
  <si>
    <t>India Gilbert</t>
  </si>
  <si>
    <t>Denmark</t>
  </si>
  <si>
    <t>Cyrus Whitley</t>
  </si>
  <si>
    <t>Oprah Ellis</t>
  </si>
  <si>
    <t>Dominican Republic</t>
  </si>
  <si>
    <t>Lael Gould</t>
  </si>
  <si>
    <t>El Salvador</t>
  </si>
  <si>
    <t>Maxwell Parker</t>
  </si>
  <si>
    <t>Falkland Islands (Malvinas)</t>
  </si>
  <si>
    <t>Liberty Mcbride</t>
  </si>
  <si>
    <t>Fiji</t>
  </si>
  <si>
    <t>Brynne Mcgowan</t>
  </si>
  <si>
    <t>Finland</t>
  </si>
  <si>
    <t>Devin Abbott</t>
  </si>
  <si>
    <t>France</t>
  </si>
  <si>
    <t>Keaton Wolfe</t>
  </si>
  <si>
    <t>French Southern Territories</t>
  </si>
  <si>
    <t>Celeste Pugh</t>
  </si>
  <si>
    <t>Gabon</t>
  </si>
  <si>
    <t>Noel Key</t>
  </si>
  <si>
    <t>Gambia</t>
  </si>
  <si>
    <t>Amery Frazier</t>
  </si>
  <si>
    <t>Georgia</t>
  </si>
  <si>
    <t>Latifah Wall</t>
  </si>
  <si>
    <t>Guadeloupe</t>
  </si>
  <si>
    <t>Bell Prince</t>
  </si>
  <si>
    <t>Guinea</t>
  </si>
  <si>
    <t>Ursula Mcconnell</t>
  </si>
  <si>
    <t>Hungary</t>
  </si>
  <si>
    <t>Tad Mack</t>
  </si>
  <si>
    <t>Iceland</t>
  </si>
  <si>
    <t>Shea Cortez</t>
  </si>
  <si>
    <t>India</t>
  </si>
  <si>
    <t>Isadora Mcclure</t>
  </si>
  <si>
    <t>Indonesia</t>
  </si>
  <si>
    <t>Clark Orr</t>
  </si>
  <si>
    <t>Winifred Cantu</t>
  </si>
  <si>
    <t>Kazakhstan</t>
  </si>
  <si>
    <t>Joy Vazquez</t>
  </si>
  <si>
    <t>Korea</t>
  </si>
  <si>
    <t>Jerry Alvarado</t>
  </si>
  <si>
    <t>Korea, Republic of</t>
  </si>
  <si>
    <t>Wanda Garza</t>
  </si>
  <si>
    <t>Kyrgyzstan</t>
  </si>
  <si>
    <t>Amir Alexander</t>
  </si>
  <si>
    <t>Liberia</t>
  </si>
  <si>
    <t>Asher Weber</t>
  </si>
  <si>
    <t>Macedonia</t>
  </si>
  <si>
    <t>Jane Hernandez</t>
  </si>
  <si>
    <t>Gwendolyn Mccarty</t>
  </si>
  <si>
    <t>Madagascar</t>
  </si>
  <si>
    <t>Eleanor Hopper</t>
  </si>
  <si>
    <t>Leonard Cardenas</t>
  </si>
  <si>
    <t>Aphrodite Brennan</t>
  </si>
  <si>
    <t>Malawi</t>
  </si>
  <si>
    <t>Yael Carter</t>
  </si>
  <si>
    <t>Malaysia</t>
  </si>
  <si>
    <t>Arsenio Knowles</t>
  </si>
  <si>
    <t>Kay Buckley</t>
  </si>
  <si>
    <t>Malta</t>
  </si>
  <si>
    <t>Sawyer Stokes</t>
  </si>
  <si>
    <t>Benedict Byrd</t>
  </si>
  <si>
    <t>Mauritania</t>
  </si>
  <si>
    <t>Thomas Barnes</t>
  </si>
  <si>
    <t>Mayotte</t>
  </si>
  <si>
    <t>Basil Vang</t>
  </si>
  <si>
    <t>Moldova</t>
  </si>
  <si>
    <t>Angela Wise</t>
  </si>
  <si>
    <t>Deacon Craig</t>
  </si>
  <si>
    <t>Mongolia</t>
  </si>
  <si>
    <t>Ingrid Bush</t>
  </si>
  <si>
    <t>Montserrat</t>
  </si>
  <si>
    <t>Petra Mckenzie</t>
  </si>
  <si>
    <t>Morocco</t>
  </si>
  <si>
    <t>Hayes Rollins</t>
  </si>
  <si>
    <t>Nepal</t>
  </si>
  <si>
    <t>Isaac Cooper</t>
  </si>
  <si>
    <t>Netherlands Antilles</t>
  </si>
  <si>
    <t>Forrest Macdonald</t>
  </si>
  <si>
    <t>New Caledonia</t>
  </si>
  <si>
    <t>Imogene Bradshaw</t>
  </si>
  <si>
    <t>Niger</t>
  </si>
  <si>
    <t>Germaine Kidd</t>
  </si>
  <si>
    <t>Phillip Perkins</t>
  </si>
  <si>
    <t>Nigeria</t>
  </si>
  <si>
    <t>Emerson Beard</t>
  </si>
  <si>
    <t>Niue</t>
  </si>
  <si>
    <t>Silas Battle</t>
  </si>
  <si>
    <t>Colette Sargent</t>
  </si>
  <si>
    <t>Norfolk Island</t>
  </si>
  <si>
    <t>Colby Knapp</t>
  </si>
  <si>
    <t>Pakistan</t>
  </si>
  <si>
    <t>Clark Weaver</t>
  </si>
  <si>
    <t>Palau</t>
  </si>
  <si>
    <t>Victoria Solis</t>
  </si>
  <si>
    <t>Brittany Burris</t>
  </si>
  <si>
    <t>Maxine Gentry</t>
  </si>
  <si>
    <t>Panama</t>
  </si>
  <si>
    <t>Isaac Wolf</t>
  </si>
  <si>
    <t>Xerxes Smith</t>
  </si>
  <si>
    <t>Ima Cummings</t>
  </si>
  <si>
    <t>Philippines</t>
  </si>
  <si>
    <t>Iliana Porter</t>
  </si>
  <si>
    <t>Poland</t>
  </si>
  <si>
    <t>Paul Duke</t>
  </si>
  <si>
    <t>Puerto Rico</t>
  </si>
  <si>
    <t>Athena Fitzpatrick</t>
  </si>
  <si>
    <t>Reunion</t>
  </si>
  <si>
    <t>Dara Cunningham</t>
  </si>
  <si>
    <t>Saint Helena</t>
  </si>
  <si>
    <t>Roary Dixon</t>
  </si>
  <si>
    <t>Saudi Arabia</t>
  </si>
  <si>
    <t>Buckminster Hopkins</t>
  </si>
  <si>
    <t>Sierra Leone</t>
  </si>
  <si>
    <t>Katelyn Joseph</t>
  </si>
  <si>
    <t>Slovenia</t>
  </si>
  <si>
    <t>Deanna Santana</t>
  </si>
  <si>
    <t>Solomon Islands</t>
  </si>
  <si>
    <t>Uriel Benton</t>
  </si>
  <si>
    <t>South Africa</t>
  </si>
  <si>
    <t>Robert Juarez</t>
  </si>
  <si>
    <t>Svalbard and Jan Mayen</t>
  </si>
  <si>
    <t>Vance Campos</t>
  </si>
  <si>
    <t>Syrian Arab Republic</t>
  </si>
  <si>
    <t>Barrett Mckinney</t>
  </si>
  <si>
    <t>Levi Douglas</t>
  </si>
  <si>
    <t>Tanzania, United Republic of</t>
  </si>
  <si>
    <t>Ivory Chang</t>
  </si>
  <si>
    <t>Tonga</t>
  </si>
  <si>
    <t>Doris Williams</t>
  </si>
  <si>
    <t>Trinidad and Tobago</t>
  </si>
  <si>
    <t>Rama Goodwin</t>
  </si>
  <si>
    <t>Tunisia</t>
  </si>
  <si>
    <t>Mercedes Humphrey</t>
  </si>
  <si>
    <t>Turkey</t>
  </si>
  <si>
    <t>Anjolie Hicks</t>
  </si>
  <si>
    <t>Turks and Caicos Islands</t>
  </si>
  <si>
    <t>Ethan Gregory</t>
  </si>
  <si>
    <t>Tuvalu</t>
  </si>
  <si>
    <t>Noble Gilbert</t>
  </si>
  <si>
    <t>United States</t>
  </si>
  <si>
    <t>Ivor Mclaughlin</t>
  </si>
  <si>
    <t>United States Minor Outlying Islands</t>
  </si>
  <si>
    <t>Melinda Cobb</t>
  </si>
  <si>
    <t>Uruguay</t>
  </si>
  <si>
    <t>Lani Sweet</t>
  </si>
  <si>
    <t>Vanuatu</t>
  </si>
  <si>
    <t>Ryder Conner</t>
  </si>
  <si>
    <t>Virgin Islands, British</t>
  </si>
  <si>
    <t>George Best</t>
  </si>
  <si>
    <t>Western Sahara</t>
  </si>
  <si>
    <t>Renee Padilla</t>
  </si>
  <si>
    <t>Yemen</t>
  </si>
  <si>
    <t>Rhona Clarke</t>
  </si>
  <si>
    <t>Zimbabwe</t>
  </si>
  <si>
    <t>Category</t>
  </si>
  <si>
    <t>Premium</t>
  </si>
  <si>
    <t>Mid-tier</t>
  </si>
  <si>
    <t>Economy</t>
  </si>
  <si>
    <t>Jan</t>
  </si>
  <si>
    <t>Feb</t>
  </si>
  <si>
    <t>Apr</t>
  </si>
  <si>
    <t>Jun</t>
  </si>
  <si>
    <t>Jul</t>
  </si>
  <si>
    <t>Aug</t>
  </si>
  <si>
    <t>Dec</t>
  </si>
  <si>
    <t>Back to Breakdown</t>
  </si>
  <si>
    <t>&gt;300</t>
  </si>
  <si>
    <t>Units</t>
  </si>
  <si>
    <t>Avg Unit Price</t>
  </si>
  <si>
    <t>Select Country</t>
  </si>
  <si>
    <t>Last Trade:</t>
  </si>
  <si>
    <t>Day's Range</t>
  </si>
  <si>
    <t>52.33 - 54.07</t>
  </si>
  <si>
    <t>SYMBOL</t>
  </si>
  <si>
    <t>TIME &amp; PRICE</t>
  </si>
  <si>
    <t>CHG &amp; % CHG</t>
  </si>
  <si>
    <t>DAY'S LOW &amp; HIGH</t>
  </si>
  <si>
    <t>VOLUME</t>
  </si>
  <si>
    <t>AVG VOL</t>
  </si>
  <si>
    <t>MKT CAP</t>
  </si>
  <si>
    <t>CHART</t>
  </si>
  <si>
    <t>MORE INFO</t>
  </si>
  <si>
    <t>Symbol</t>
  </si>
  <si>
    <t>Price</t>
  </si>
  <si>
    <t>% CHG</t>
  </si>
  <si>
    <t>Trade Time:</t>
  </si>
  <si>
    <t>Wed, Oct 12, 2016, 4:00PM EDT</t>
  </si>
  <si>
    <t>52wk Range:</t>
  </si>
  <si>
    <t>37.41 - 61.87</t>
  </si>
  <si>
    <t>UAL</t>
  </si>
  <si>
    <t>04:00pm EDT</t>
  </si>
  <si>
    <t>17.05B</t>
  </si>
  <si>
    <t>Sparkline Chart</t>
  </si>
  <si>
    <t>Chart, News, Stats, Options, Board</t>
  </si>
  <si>
    <t>Change:</t>
  </si>
  <si>
    <t>Volume:</t>
  </si>
  <si>
    <t>LUV</t>
  </si>
  <si>
    <t>24.82B</t>
  </si>
  <si>
    <t>Prev Close:</t>
  </si>
  <si>
    <t>Avg Vol (3m):</t>
  </si>
  <si>
    <t>AAL</t>
  </si>
  <si>
    <t>19.81B</t>
  </si>
  <si>
    <t>Open:</t>
  </si>
  <si>
    <t>Market Cap:</t>
  </si>
  <si>
    <t>DAL</t>
  </si>
  <si>
    <t>29.31B</t>
  </si>
  <si>
    <t>Bid:</t>
  </si>
  <si>
    <t>51.05 x 100</t>
  </si>
  <si>
    <t>P/E (ttm):</t>
  </si>
  <si>
    <t>Ask:</t>
  </si>
  <si>
    <t>52.82 x 500</t>
  </si>
  <si>
    <t>EPS (ttm):</t>
  </si>
  <si>
    <t>1Y Target Est:</t>
  </si>
  <si>
    <t>Div &amp; Yield:</t>
  </si>
  <si>
    <t>0.00 (0.00)</t>
  </si>
  <si>
    <t>39.73 - 40.38</t>
  </si>
  <si>
    <t>33.96 - 51.34</t>
  </si>
  <si>
    <t>38.95 x 100</t>
  </si>
  <si>
    <t>40.23 x 300</t>
  </si>
  <si>
    <t>0.40 (1.04)</t>
  </si>
  <si>
    <t>37.36 - 38.38</t>
  </si>
  <si>
    <t>24.85 - 47.09</t>
  </si>
  <si>
    <t>36.77 x 500</t>
  </si>
  <si>
    <t>37.55 x 500</t>
  </si>
  <si>
    <t>0.40 (1.06)</t>
  </si>
  <si>
    <t>38.56 - 39.50</t>
  </si>
  <si>
    <t>32.6 - 52.77</t>
  </si>
  <si>
    <t>39 x 100</t>
  </si>
  <si>
    <t>39.14 x 100</t>
  </si>
  <si>
    <t>0.81 (2.08)</t>
  </si>
  <si>
    <t>Sales Month:</t>
  </si>
  <si>
    <t>Product</t>
  </si>
  <si>
    <t>Month Selected</t>
  </si>
  <si>
    <t>Month Table</t>
  </si>
  <si>
    <t>January</t>
  </si>
  <si>
    <t>February</t>
  </si>
  <si>
    <t>March</t>
  </si>
  <si>
    <t>April</t>
  </si>
  <si>
    <t>May</t>
  </si>
  <si>
    <t>June</t>
  </si>
  <si>
    <t>July</t>
  </si>
  <si>
    <t>August</t>
  </si>
  <si>
    <t>September</t>
  </si>
  <si>
    <t>October</t>
  </si>
  <si>
    <t>November</t>
  </si>
  <si>
    <t>December</t>
  </si>
  <si>
    <t>Student Workbook</t>
  </si>
  <si>
    <t>Exercise 1 - Form Controls and Grouping</t>
  </si>
  <si>
    <t>to create a graph showing how revenue evolves throughout the year for each of the sales channels. Instead of a creating a chart that</t>
  </si>
  <si>
    <t>Your employer, a retail clothing company, currently uses 3 different sales channels: Direct, Online and Retail. They have asked you</t>
  </si>
  <si>
    <t>the different sales channels.</t>
  </si>
  <si>
    <t>1b)</t>
  </si>
  <si>
    <t>1a)</t>
  </si>
  <si>
    <t>1c)</t>
  </si>
  <si>
    <t>Complete the data table below using the data from the Pivot Table and the Output from the Option Buttons</t>
  </si>
  <si>
    <t>Place your chart here!</t>
  </si>
  <si>
    <t>Option Input</t>
  </si>
  <si>
    <t>overlays the revenue trend for each channel, they have asked you to create an interactive chart that can be used to switch between</t>
  </si>
  <si>
    <t>State Code</t>
  </si>
  <si>
    <t>NV</t>
  </si>
  <si>
    <t>dressslacks100</t>
  </si>
  <si>
    <t>TN</t>
  </si>
  <si>
    <t>dresstie300</t>
  </si>
  <si>
    <t>PA</t>
  </si>
  <si>
    <t>dresssocks300</t>
  </si>
  <si>
    <t>NM</t>
  </si>
  <si>
    <t>dressslacks200</t>
  </si>
  <si>
    <t>SC</t>
  </si>
  <si>
    <t>dresstie100</t>
  </si>
  <si>
    <t>ND</t>
  </si>
  <si>
    <t>dresssocks200</t>
  </si>
  <si>
    <t>WA</t>
  </si>
  <si>
    <t>UT</t>
  </si>
  <si>
    <t>dressslacks300</t>
  </si>
  <si>
    <t>NY</t>
  </si>
  <si>
    <t>DC</t>
  </si>
  <si>
    <t>dressshirt200</t>
  </si>
  <si>
    <t>IN</t>
  </si>
  <si>
    <t>VA</t>
  </si>
  <si>
    <t>WV</t>
  </si>
  <si>
    <t>IL</t>
  </si>
  <si>
    <t>dresssocks100</t>
  </si>
  <si>
    <t>AK</t>
  </si>
  <si>
    <t>dressshirt300</t>
  </si>
  <si>
    <t>FL</t>
  </si>
  <si>
    <t>HI</t>
  </si>
  <si>
    <t>CT</t>
  </si>
  <si>
    <t>dressshirt100</t>
  </si>
  <si>
    <t>VT</t>
  </si>
  <si>
    <t>AZ</t>
  </si>
  <si>
    <t>MN</t>
  </si>
  <si>
    <t>dresstie200</t>
  </si>
  <si>
    <t>AL</t>
  </si>
  <si>
    <t>CO</t>
  </si>
  <si>
    <t>GA</t>
  </si>
  <si>
    <t>WY</t>
  </si>
  <si>
    <t>NE</t>
  </si>
  <si>
    <t>MI</t>
  </si>
  <si>
    <t>OK</t>
  </si>
  <si>
    <t>AR</t>
  </si>
  <si>
    <t>KY</t>
  </si>
  <si>
    <t>MT</t>
  </si>
  <si>
    <t>ME</t>
  </si>
  <si>
    <t>OR</t>
  </si>
  <si>
    <t>NH</t>
  </si>
  <si>
    <t>MS</t>
  </si>
  <si>
    <t>NC</t>
  </si>
  <si>
    <t>OH</t>
  </si>
  <si>
    <t>IA</t>
  </si>
  <si>
    <t>DE</t>
  </si>
  <si>
    <t>RI</t>
  </si>
  <si>
    <t>CA</t>
  </si>
  <si>
    <t>MD</t>
  </si>
  <si>
    <t>KS</t>
  </si>
  <si>
    <t>NJ</t>
  </si>
  <si>
    <t>WI</t>
  </si>
  <si>
    <t>ID</t>
  </si>
  <si>
    <t>MO</t>
  </si>
  <si>
    <t>SD</t>
  </si>
  <si>
    <t>LA</t>
  </si>
  <si>
    <t>MA</t>
  </si>
  <si>
    <t>TX</t>
  </si>
  <si>
    <t>Category Code</t>
  </si>
  <si>
    <t>High Dress Shirt</t>
  </si>
  <si>
    <t>H</t>
  </si>
  <si>
    <t>High Dress Socks</t>
  </si>
  <si>
    <t>High Dress Tie</t>
  </si>
  <si>
    <t>High Dress Slacks</t>
  </si>
  <si>
    <t>Mid Dress Shirt</t>
  </si>
  <si>
    <t>M</t>
  </si>
  <si>
    <t>Mid Dress Socks</t>
  </si>
  <si>
    <t>Mid Dress Tie</t>
  </si>
  <si>
    <t>Mid Dress Slacks</t>
  </si>
  <si>
    <t>Basic Dress Shirt</t>
  </si>
  <si>
    <t>B</t>
  </si>
  <si>
    <t>Basic Dress Socks</t>
  </si>
  <si>
    <t>Basic Dress Tie</t>
  </si>
  <si>
    <t>Basic Dress Slacks</t>
  </si>
  <si>
    <t>State</t>
  </si>
  <si>
    <t>Alabama</t>
  </si>
  <si>
    <t>Alaska</t>
  </si>
  <si>
    <t>Arizona</t>
  </si>
  <si>
    <t>Arkansas</t>
  </si>
  <si>
    <t>California</t>
  </si>
  <si>
    <t>Colorado</t>
  </si>
  <si>
    <t>Connecticut</t>
  </si>
  <si>
    <t>Delaware</t>
  </si>
  <si>
    <t>District of Columbia</t>
  </si>
  <si>
    <t>Florida</t>
  </si>
  <si>
    <t>Hawaii</t>
  </si>
  <si>
    <t>Idaho</t>
  </si>
  <si>
    <t>Illinois</t>
  </si>
  <si>
    <t>Indiana</t>
  </si>
  <si>
    <t>Iowa</t>
  </si>
  <si>
    <t>Kansas</t>
  </si>
  <si>
    <t>Kentucky</t>
  </si>
  <si>
    <t>Louisiana</t>
  </si>
  <si>
    <t>Maine</t>
  </si>
  <si>
    <t>Maryland</t>
  </si>
  <si>
    <t>Massachussets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</si>
  <si>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</si>
  <si>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</si>
  <si>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</si>
  <si>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</si>
  <si>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</si>
  <si>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</si>
  <si>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</si>
  <si>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</si>
  <si>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</si>
  <si>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</si>
  <si>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</si>
  <si>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</si>
  <si>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</si>
  <si>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</si>
  <si>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</si>
  <si>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</si>
  <si>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</si>
  <si>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</si>
  <si>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</si>
  <si>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</si>
  <si>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</si>
  <si>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</si>
  <si>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</si>
  <si>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</si>
  <si>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</si>
  <si>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</si>
  <si>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</si>
  <si>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</si>
  <si>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</si>
  <si>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Create 3 Option Buttons to allow the user to select between the Sales Channels using Form Controls and link them to cell D23</t>
  </si>
  <si>
    <t>2a)</t>
  </si>
  <si>
    <t>In addition, your boss would also like to be able to drilldown by state for each slice of the data. We've provided three pivot tables below to get you started.</t>
  </si>
  <si>
    <t>2b)</t>
  </si>
  <si>
    <t>2c)</t>
  </si>
  <si>
    <t>Row Labels</t>
  </si>
  <si>
    <t>Grand Total</t>
  </si>
  <si>
    <t>Sum of Revenue</t>
  </si>
  <si>
    <t>Your employer now wants to see three different views of the data: montly sales revenue, sales revenue by category, and revenue by the top five distributors.</t>
  </si>
  <si>
    <t>Exercise 2 - Slicers and Power Pivot</t>
  </si>
  <si>
    <t>Exercise 3 - Conditional Formatting and KPI's</t>
  </si>
  <si>
    <t>3a)</t>
  </si>
  <si>
    <t>4b)</t>
  </si>
  <si>
    <t>3b)</t>
  </si>
  <si>
    <t>3c)</t>
  </si>
  <si>
    <t>3d)</t>
  </si>
  <si>
    <t>Retail Conditonal Formatting here</t>
  </si>
  <si>
    <t>Exercise 4 - Finalizing the Dashboard</t>
  </si>
  <si>
    <t>Remove borders from each picture.</t>
  </si>
  <si>
    <t>4a)</t>
  </si>
  <si>
    <t>4c)</t>
  </si>
  <si>
    <t>4d)</t>
  </si>
  <si>
    <t>4e)</t>
  </si>
  <si>
    <t>Place your answers here!</t>
  </si>
  <si>
    <t>Use the camera tool to bring in the completed dasboard components from Exercise 2 and Exercise 3. Resize pictures to desired size.</t>
  </si>
  <si>
    <t>Copy slicer from Exercise 2 and overlay it on the picture below. You may need to resize Slicer.</t>
  </si>
  <si>
    <t>Copy the spin button from Exercise 3 and overlay it on the picture of the conditional formatting component below. You may need to resize the spin button.</t>
  </si>
  <si>
    <t>Column Labels</t>
  </si>
  <si>
    <t>Now we want to show monthly sales units by sales channel and product. The sales organization tracks it's performance against targets set by management.</t>
  </si>
  <si>
    <t>Hide Sheets, Formula Bar, horizontal and vertical scrollers, and row and column headers</t>
  </si>
  <si>
    <t>Create a Column Chart showing the Revenue for the different Sales Channels using the completed data table below</t>
  </si>
  <si>
    <t xml:space="preserve">Using the pivot tables below, create the three charts as specified above. </t>
  </si>
  <si>
    <t>Format the charts you just created using the concept discussed in the Charting course from Week 2 by removing unecessary chart elements (borders, gridlines, etc.) and format the remaining elements accordingly.</t>
  </si>
  <si>
    <t>Add slicer and connect to each chart. Refer to the instructor-lead video if you need a quick reminder on how to find the slicer tool. Align the three charts and slicer in a 2x2 matrix and enclose in a Group Box.</t>
  </si>
  <si>
    <t>Create a spin button using Form Controls in cell E20 that will allow you to control the month you're displaying. Hint: make sure to set the appropriate Min and Max values</t>
  </si>
  <si>
    <t>Set Cell Link to cell B2 of 'Form Control Output', then use a VLOOKUP in cell C2 (on the 'Form Control Output' tab) to get the associated month name. Hint: use cell B2 as the lookup value and the Month Table as the table array.</t>
  </si>
  <si>
    <t>Calculate the revenue for each of the products in the table below using the SUMIFS function, the Transaction data table and the month input from cell D21</t>
  </si>
  <si>
    <t>Using the information provided by your boss, apply the correct conditional formatting to online revenue and retail revenue, with icon sets and data bars, respectively.</t>
  </si>
  <si>
    <t>Less than 150 units and greater than or equal to 100 is at goal, and less than 100 is considered failing.</t>
  </si>
  <si>
    <t>and which products are struggling. Regarding the Retail channel, while not yet measured against specific targets, management would like a quick view on performance as a first step towards setting goals.</t>
  </si>
  <si>
    <t>We'll accomplish this with an inline visualization. We've provided a table below to get you started. Online monthly sales unit volume of 150 or above is exceeding monthly targets and considered outstanding.</t>
  </si>
  <si>
    <t>In this case, we've been provided goals (read below) by product for the items sold via the Online channel. Your boss would like an interactive tool to view which products are meeting their goals,</t>
  </si>
  <si>
    <t>Finally, we'd like to bring the previous two exercises together and lock down our dashboard. For example, your boss doesn't want the users to be able to manipulate formulas and or source tabs.</t>
  </si>
  <si>
    <t>So, we are going to hide soure sheets, the formula bar, and other workbook elements to prevent the user from inadvertently breaking the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</si>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</sst>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_(* #,##0_);_(* \(#,##0\);_(* &quot;-&quot;_);@_)"/>
    <numFmt numFmtId="165" formatCode="0%_);\(0%\)"/>
    <numFmt numFmtId="166" formatCode="_(* #,##0_);_(* \(#,##0\);_(* &quot;-&quot;??_);_(@_)"/>
    <numFmt numFmtId="167" formatCode="0.00%;[Red]\-0.00%"/>
    <numFmt numFmtId="168" formatCode="0_);\(0\)"/>
    <numFmt numFmtId="169" formatCode="\$#,##0;\(\$#,##0\);\$#,##0"/>
  </numFmts>
  <fonts count="45" x14ac:knownFonts="1">
    <font>
      <sz val="9"/>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b/>
      <sz val="9"/>
      <color theme="3"/>
      <name val="Arial"/>
      <family val="2"/>
      <scheme val="minor"/>
    </font>
    <font>
      <sz val="8"/>
      <color theme="1"/>
      <name val="Arial"/>
      <family val="2"/>
      <scheme val="minor"/>
    </font>
    <font>
      <b/>
      <sz val="9"/>
      <color theme="1"/>
      <name val="Arial"/>
      <family val="2"/>
      <scheme val="minor"/>
    </font>
    <font>
      <b/>
      <sz val="11"/>
      <color theme="3"/>
      <name val="Arial"/>
      <family val="2"/>
      <scheme val="minor"/>
    </font>
    <font>
      <b/>
      <sz val="11"/>
      <color theme="3"/>
      <name val="Georgia"/>
      <family val="2"/>
      <scheme val="major"/>
    </font>
    <font>
      <b/>
      <sz val="9"/>
      <color theme="1"/>
      <name val="Georgia"/>
      <family val="2"/>
      <scheme val="major"/>
    </font>
    <font>
      <b/>
      <sz val="10"/>
      <color theme="3"/>
      <name val="Arial"/>
      <family val="2"/>
    </font>
    <font>
      <sz val="10"/>
      <name val="Arial"/>
      <family val="2"/>
    </font>
    <font>
      <sz val="11"/>
      <color theme="0" tint="-0.499984740745262"/>
      <name val="Arial"/>
      <family val="2"/>
      <scheme val="minor"/>
    </font>
    <font>
      <u val="singleAccounting"/>
      <sz val="11"/>
      <color theme="0" tint="-0.499984740745262"/>
      <name val="Arial"/>
      <family val="2"/>
      <scheme val="minor"/>
    </font>
    <font>
      <u/>
      <sz val="11"/>
      <color theme="10"/>
      <name val="Arial"/>
      <family val="2"/>
      <scheme val="minor"/>
    </font>
    <font>
      <b/>
      <sz val="11"/>
      <color theme="1"/>
      <name val="Arial"/>
      <family val="2"/>
      <scheme val="minor"/>
    </font>
    <font>
      <b/>
      <sz val="10"/>
      <name val="Arial"/>
      <family val="2"/>
    </font>
    <font>
      <sz val="10"/>
      <color theme="1"/>
      <name val="Arial"/>
      <family val="2"/>
      <scheme val="minor"/>
    </font>
    <font>
      <b/>
      <sz val="10"/>
      <color theme="1"/>
      <name val="Arial"/>
      <family val="2"/>
      <scheme val="minor"/>
    </font>
    <font>
      <b/>
      <sz val="14"/>
      <color theme="6"/>
      <name val="Arial"/>
      <family val="2"/>
      <scheme val="minor"/>
    </font>
    <font>
      <b/>
      <sz val="14"/>
      <color theme="6"/>
      <name val="Arial"/>
      <family val="2"/>
    </font>
    <font>
      <b/>
      <sz val="12"/>
      <color theme="8"/>
      <name val="Arial"/>
      <family val="2"/>
    </font>
    <font>
      <sz val="11"/>
      <color theme="1"/>
      <name val="Arial"/>
      <family val="2"/>
    </font>
    <font>
      <b/>
      <sz val="12"/>
      <color theme="8"/>
      <name val="Arial"/>
      <family val="2"/>
      <scheme val="minor"/>
    </font>
    <font>
      <sz val="11"/>
      <name val="Arial"/>
      <family val="2"/>
      <scheme val="minor"/>
    </font>
    <font>
      <b/>
      <sz val="11"/>
      <color theme="0"/>
      <name val="Arial"/>
      <family val="2"/>
      <scheme val="minor"/>
    </font>
    <font>
      <b/>
      <sz val="11"/>
      <color theme="0"/>
      <name val="Arial"/>
      <family val="2"/>
    </font>
    <font>
      <sz val="11"/>
      <name val="Arial"/>
      <family val="2"/>
    </font>
    <font>
      <sz val="8"/>
      <color rgb="FF000000"/>
      <name val="Segoe UI"/>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4" tint="0.79998168889431442"/>
        <bgColor indexed="64"/>
      </patternFill>
    </fill>
    <fill>
      <patternFill patternType="solid">
        <fgColor theme="6"/>
        <bgColor indexed="64"/>
      </patternFill>
    </fill>
    <fill>
      <patternFill patternType="solid">
        <fgColor rgb="FFF8DCE1"/>
        <bgColor rgb="FF000000"/>
      </patternFill>
    </fill>
  </fills>
  <borders count="2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diagonal/>
    </border>
    <border>
      <left/>
      <right/>
      <top style="thin">
        <color theme="4"/>
      </top>
      <bottom style="medium">
        <color theme="4"/>
      </bottom>
      <diagonal/>
    </border>
    <border>
      <left/>
      <right/>
      <top style="medium">
        <color theme="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37">
    <xf numFmtId="164" fontId="0" fillId="0" borderId="0"/>
    <xf numFmtId="9" fontId="10" fillId="0" borderId="0" applyFont="0" applyFill="0" applyBorder="0" applyAlignment="0" applyProtection="0"/>
    <xf numFmtId="49" fontId="24" fillId="0" borderId="0" applyAlignment="0" applyProtection="0"/>
    <xf numFmtId="49" fontId="13" fillId="0" borderId="6" applyFill="0" applyProtection="0">
      <alignment horizontal="right" wrapText="1"/>
    </xf>
    <xf numFmtId="49" fontId="14" fillId="0" borderId="0" applyProtection="0">
      <alignment wrapText="1"/>
    </xf>
    <xf numFmtId="49" fontId="15" fillId="0" borderId="7" applyFill="0" applyProtection="0">
      <alignment horizontal="right" wrapText="1"/>
    </xf>
    <xf numFmtId="49" fontId="15" fillId="0" borderId="0" applyProtection="0">
      <alignment wrapText="1"/>
    </xf>
    <xf numFmtId="0" fontId="12" fillId="2" borderId="0" applyNumberFormat="0" applyBorder="0" applyAlignment="0" applyProtection="0"/>
    <xf numFmtId="0" fontId="7" fillId="3" borderId="0" applyNumberFormat="0" applyBorder="0" applyAlignment="0" applyProtection="0"/>
    <xf numFmtId="0" fontId="18" fillId="4" borderId="0" applyNumberFormat="0" applyBorder="0" applyAlignment="0" applyProtection="0"/>
    <xf numFmtId="0" fontId="16" fillId="5" borderId="1" applyNumberFormat="0" applyAlignment="0" applyProtection="0"/>
    <xf numFmtId="0" fontId="19" fillId="6" borderId="2" applyNumberFormat="0" applyAlignment="0" applyProtection="0"/>
    <xf numFmtId="0" fontId="8" fillId="6" borderId="1" applyNumberFormat="0" applyAlignment="0" applyProtection="0"/>
    <xf numFmtId="0" fontId="17" fillId="0" borderId="3" applyNumberFormat="0" applyFill="0" applyAlignment="0" applyProtection="0"/>
    <xf numFmtId="0" fontId="9" fillId="7" borderId="4" applyNumberFormat="0" applyAlignment="0" applyProtection="0"/>
    <xf numFmtId="0" fontId="10" fillId="8" borderId="5" applyNumberFormat="0" applyAlignment="0" applyProtection="0"/>
    <xf numFmtId="0" fontId="11" fillId="0" borderId="0" applyNumberFormat="0" applyFill="0" applyBorder="0" applyAlignment="0" applyProtection="0"/>
    <xf numFmtId="0" fontId="25" fillId="0" borderId="9" applyNumberFormat="0" applyFill="0" applyAlignment="0" applyProtection="0"/>
    <xf numFmtId="164" fontId="20" fillId="0" borderId="0" applyNumberFormat="0" applyFill="0" applyBorder="0" applyAlignment="0" applyProtection="0"/>
    <xf numFmtId="164" fontId="10" fillId="9" borderId="0" applyNumberFormat="0" applyFont="0" applyBorder="0" applyAlignment="0" applyProtection="0"/>
    <xf numFmtId="0" fontId="10" fillId="0" borderId="0" applyFill="0" applyBorder="0" applyProtection="0"/>
    <xf numFmtId="164" fontId="10" fillId="10" borderId="0" applyNumberFormat="0" applyFont="0" applyBorder="0" applyAlignment="0" applyProtection="0"/>
    <xf numFmtId="165" fontId="10" fillId="0" borderId="0" applyFill="0" applyBorder="0" applyAlignment="0" applyProtection="0"/>
    <xf numFmtId="0" fontId="21" fillId="0" borderId="0" applyNumberFormat="0" applyAlignment="0" applyProtection="0"/>
    <xf numFmtId="0" fontId="20" fillId="0" borderId="6" applyFill="0" applyProtection="0">
      <alignment horizontal="right" wrapText="1"/>
    </xf>
    <xf numFmtId="0" fontId="20" fillId="0" borderId="0" applyFill="0" applyProtection="0">
      <alignment wrapText="1"/>
    </xf>
    <xf numFmtId="164" fontId="22" fillId="0" borderId="8" applyNumberFormat="0" applyFill="0" applyAlignment="0" applyProtection="0"/>
    <xf numFmtId="0" fontId="23" fillId="0" borderId="0" applyAlignment="0" applyProtection="0"/>
    <xf numFmtId="0" fontId="22" fillId="0" borderId="9" applyNumberFormat="0" applyFill="0" applyAlignment="0" applyProtection="0"/>
    <xf numFmtId="0" fontId="20" fillId="0" borderId="10" applyFill="0" applyProtection="0">
      <alignment wrapText="1"/>
    </xf>
    <xf numFmtId="44" fontId="6" fillId="0" borderId="0" applyFont="0" applyFill="0" applyBorder="0" applyAlignment="0" applyProtection="0"/>
    <xf numFmtId="0" fontId="6" fillId="0" borderId="0"/>
    <xf numFmtId="43" fontId="6" fillId="0" borderId="0" applyFont="0" applyFill="0" applyBorder="0" applyAlignment="0" applyProtection="0"/>
    <xf numFmtId="0" fontId="30" fillId="0" borderId="0" applyNumberFormat="0" applyFill="0" applyBorder="0" applyAlignment="0" applyProtection="0"/>
    <xf numFmtId="164" fontId="10" fillId="0" borderId="0"/>
    <xf numFmtId="0" fontId="4" fillId="0" borderId="0"/>
    <xf numFmtId="0" fontId="27" fillId="0" borderId="0"/>
  </cellStyleXfs>
  <cellXfs count="110">
    <xf numFmtId="164" fontId="0" fillId="0" borderId="0" xfId="0"/>
    <xf numFmtId="164" fontId="26" fillId="0" borderId="0" xfId="0" applyFont="1"/>
    <xf numFmtId="0" fontId="23" fillId="0" borderId="0" xfId="27"/>
    <xf numFmtId="0" fontId="6" fillId="0" borderId="0" xfId="31"/>
    <xf numFmtId="0" fontId="28" fillId="0" borderId="0" xfId="31" applyFont="1"/>
    <xf numFmtId="0" fontId="29" fillId="0" borderId="0" xfId="31" applyFont="1"/>
    <xf numFmtId="166" fontId="0" fillId="0" borderId="0" xfId="32" applyNumberFormat="1" applyFont="1"/>
    <xf numFmtId="3" fontId="6" fillId="0" borderId="0" xfId="31" applyNumberFormat="1"/>
    <xf numFmtId="0" fontId="30" fillId="0" borderId="0" xfId="33"/>
    <xf numFmtId="0" fontId="28" fillId="11" borderId="11" xfId="31" applyFont="1" applyFill="1" applyBorder="1"/>
    <xf numFmtId="0" fontId="6" fillId="0" borderId="11" xfId="31" applyFont="1" applyBorder="1"/>
    <xf numFmtId="0" fontId="6" fillId="0" borderId="11" xfId="31" applyBorder="1" applyAlignment="1">
      <alignment horizontal="right"/>
    </xf>
    <xf numFmtId="10" fontId="6" fillId="0" borderId="0" xfId="31" applyNumberFormat="1"/>
    <xf numFmtId="43" fontId="0" fillId="0" borderId="0" xfId="32" applyFont="1"/>
    <xf numFmtId="167" fontId="6" fillId="0" borderId="0" xfId="31" applyNumberFormat="1"/>
    <xf numFmtId="0" fontId="31" fillId="0" borderId="0" xfId="31" applyFont="1"/>
    <xf numFmtId="0" fontId="6" fillId="0" borderId="0" xfId="31" applyBorder="1"/>
    <xf numFmtId="164" fontId="32" fillId="0" borderId="0" xfId="0" applyFont="1"/>
    <xf numFmtId="0" fontId="33" fillId="0" borderId="0" xfId="31" applyFont="1"/>
    <xf numFmtId="0" fontId="34" fillId="0" borderId="0" xfId="31" applyFont="1" applyBorder="1" applyAlignment="1">
      <alignment horizontal="center"/>
    </xf>
    <xf numFmtId="0" fontId="33" fillId="0" borderId="0" xfId="31" applyFont="1" applyBorder="1"/>
    <xf numFmtId="44" fontId="10" fillId="0" borderId="0" xfId="30" applyFont="1" applyBorder="1"/>
    <xf numFmtId="164" fontId="35" fillId="0" borderId="0" xfId="0" applyFont="1" applyAlignment="1"/>
    <xf numFmtId="164" fontId="36" fillId="0" borderId="0" xfId="0" applyFont="1"/>
    <xf numFmtId="0" fontId="37" fillId="0" borderId="0" xfId="34" applyNumberFormat="1" applyFont="1" applyFill="1" applyBorder="1"/>
    <xf numFmtId="164" fontId="38" fillId="0" borderId="0" xfId="0" applyFont="1"/>
    <xf numFmtId="164" fontId="5" fillId="0" borderId="0" xfId="0" applyFont="1"/>
    <xf numFmtId="0" fontId="39" fillId="0" borderId="0" xfId="34" applyNumberFormat="1" applyFont="1" applyFill="1" applyBorder="1"/>
    <xf numFmtId="0" fontId="5" fillId="0" borderId="0" xfId="31" applyFont="1"/>
    <xf numFmtId="166" fontId="5" fillId="0" borderId="0" xfId="32" applyNumberFormat="1" applyFont="1"/>
    <xf numFmtId="164" fontId="5" fillId="0" borderId="0" xfId="0" applyFont="1" applyAlignment="1">
      <alignment horizontal="left" vertical="top"/>
    </xf>
    <xf numFmtId="0" fontId="41" fillId="12" borderId="0" xfId="31" applyFont="1" applyFill="1"/>
    <xf numFmtId="168" fontId="40" fillId="13" borderId="11" xfId="1" applyNumberFormat="1" applyFont="1" applyFill="1" applyBorder="1"/>
    <xf numFmtId="164" fontId="0" fillId="0" borderId="14" xfId="0" applyBorder="1"/>
    <xf numFmtId="164" fontId="0" fillId="0" borderId="0" xfId="0" applyBorder="1"/>
    <xf numFmtId="164" fontId="0" fillId="0" borderId="16" xfId="0" applyBorder="1"/>
    <xf numFmtId="164" fontId="0" fillId="0" borderId="18" xfId="0" applyBorder="1"/>
    <xf numFmtId="164" fontId="0" fillId="0" borderId="19" xfId="0" applyBorder="1"/>
    <xf numFmtId="164" fontId="32" fillId="0" borderId="15" xfId="0" applyFont="1" applyBorder="1"/>
    <xf numFmtId="0" fontId="41" fillId="12" borderId="11" xfId="31" applyFont="1" applyFill="1" applyBorder="1"/>
    <xf numFmtId="37" fontId="40" fillId="13" borderId="11" xfId="1" applyNumberFormat="1" applyFont="1" applyFill="1" applyBorder="1"/>
    <xf numFmtId="164" fontId="26" fillId="0" borderId="12" xfId="0" applyFont="1" applyBorder="1"/>
    <xf numFmtId="0" fontId="5" fillId="0" borderId="13" xfId="31" applyFont="1" applyBorder="1"/>
    <xf numFmtId="0" fontId="6" fillId="0" borderId="14" xfId="31" applyBorder="1"/>
    <xf numFmtId="164" fontId="26" fillId="0" borderId="15" xfId="0" applyFont="1" applyBorder="1"/>
    <xf numFmtId="0" fontId="5" fillId="0" borderId="0" xfId="31" applyFont="1" applyBorder="1"/>
    <xf numFmtId="0" fontId="6" fillId="0" borderId="16" xfId="31" applyBorder="1"/>
    <xf numFmtId="164" fontId="32" fillId="0" borderId="0" xfId="0" applyFont="1" applyBorder="1"/>
    <xf numFmtId="164" fontId="32" fillId="0" borderId="16" xfId="0" applyFont="1" applyBorder="1"/>
    <xf numFmtId="164" fontId="32" fillId="0" borderId="17" xfId="0" applyFont="1" applyBorder="1"/>
    <xf numFmtId="164" fontId="32" fillId="0" borderId="18" xfId="0" applyFont="1" applyBorder="1"/>
    <xf numFmtId="164" fontId="32" fillId="0" borderId="19" xfId="0" applyFont="1" applyBorder="1"/>
    <xf numFmtId="164" fontId="27" fillId="0" borderId="15" xfId="0" applyFont="1" applyBorder="1" applyAlignment="1">
      <alignment horizontal="centerContinuous"/>
    </xf>
    <xf numFmtId="164" fontId="33" fillId="0" borderId="0" xfId="0" applyFont="1" applyAlignment="1">
      <alignment horizontal="centerContinuous"/>
    </xf>
    <xf numFmtId="164" fontId="5" fillId="0" borderId="0" xfId="0" applyFont="1" applyBorder="1" applyAlignment="1">
      <alignment horizontal="centerContinuous"/>
    </xf>
    <xf numFmtId="164" fontId="0" fillId="0" borderId="0" xfId="0" applyBorder="1" applyAlignment="1">
      <alignment horizontal="centerContinuous"/>
    </xf>
    <xf numFmtId="164" fontId="0" fillId="0" borderId="16" xfId="0" applyBorder="1" applyAlignment="1">
      <alignment horizontal="centerContinuous"/>
    </xf>
    <xf numFmtId="164" fontId="32" fillId="0" borderId="12" xfId="0" applyFont="1" applyBorder="1" applyAlignment="1">
      <alignment vertical="distributed"/>
    </xf>
    <xf numFmtId="164" fontId="32" fillId="0" borderId="15" xfId="0" applyFont="1" applyBorder="1" applyAlignment="1">
      <alignment vertical="distributed"/>
    </xf>
    <xf numFmtId="164" fontId="0" fillId="0" borderId="15" xfId="0" applyBorder="1" applyAlignment="1">
      <alignment vertical="distributed"/>
    </xf>
    <xf numFmtId="164" fontId="33" fillId="0" borderId="15" xfId="0" applyFont="1" applyBorder="1" applyAlignment="1">
      <alignment horizontal="centerContinuous" vertical="distributed"/>
    </xf>
    <xf numFmtId="164" fontId="0" fillId="0" borderId="17" xfId="0" applyBorder="1" applyAlignment="1">
      <alignment vertical="distributed"/>
    </xf>
    <xf numFmtId="0" fontId="4" fillId="0" borderId="19" xfId="35" applyBorder="1"/>
    <xf numFmtId="0" fontId="4" fillId="0" borderId="20" xfId="35" applyBorder="1"/>
    <xf numFmtId="0" fontId="4" fillId="0" borderId="0" xfId="35"/>
    <xf numFmtId="0" fontId="4" fillId="0" borderId="21" xfId="35" applyBorder="1"/>
    <xf numFmtId="0" fontId="4" fillId="0" borderId="11" xfId="35" applyBorder="1"/>
    <xf numFmtId="14" fontId="4" fillId="0" borderId="11" xfId="35" applyNumberFormat="1" applyBorder="1"/>
    <xf numFmtId="0" fontId="4" fillId="0" borderId="14" xfId="35" applyBorder="1"/>
    <xf numFmtId="0" fontId="4" fillId="0" borderId="22" xfId="35" applyBorder="1"/>
    <xf numFmtId="14" fontId="4" fillId="0" borderId="22" xfId="35" applyNumberFormat="1" applyBorder="1"/>
    <xf numFmtId="0" fontId="42" fillId="0" borderId="19" xfId="36" applyFont="1" applyBorder="1"/>
    <xf numFmtId="0" fontId="42" fillId="0" borderId="20" xfId="36" applyFont="1" applyBorder="1"/>
    <xf numFmtId="0" fontId="42" fillId="0" borderId="17" xfId="36" applyFont="1" applyBorder="1"/>
    <xf numFmtId="0" fontId="27" fillId="0" borderId="0" xfId="36"/>
    <xf numFmtId="0" fontId="43" fillId="0" borderId="21" xfId="36" applyFont="1" applyBorder="1"/>
    <xf numFmtId="0" fontId="43" fillId="0" borderId="11" xfId="36" applyFont="1" applyBorder="1"/>
    <xf numFmtId="44" fontId="43" fillId="0" borderId="23" xfId="36" applyNumberFormat="1" applyFont="1" applyBorder="1"/>
    <xf numFmtId="0" fontId="43" fillId="0" borderId="14" xfId="36" applyFont="1" applyBorder="1"/>
    <xf numFmtId="0" fontId="43" fillId="0" borderId="22" xfId="36" applyFont="1" applyBorder="1"/>
    <xf numFmtId="44" fontId="43" fillId="0" borderId="12" xfId="36" applyNumberFormat="1" applyFont="1" applyBorder="1"/>
    <xf numFmtId="0" fontId="43" fillId="0" borderId="23" xfId="36" applyFont="1" applyBorder="1"/>
    <xf numFmtId="0" fontId="43" fillId="0" borderId="12" xfId="36" applyFont="1" applyBorder="1"/>
    <xf numFmtId="0" fontId="42" fillId="0" borderId="18" xfId="36" applyFont="1" applyBorder="1"/>
    <xf numFmtId="0" fontId="43" fillId="0" borderId="24" xfId="36" applyFont="1" applyBorder="1"/>
    <xf numFmtId="0" fontId="43" fillId="0" borderId="24" xfId="36" applyFont="1" applyFill="1" applyBorder="1"/>
    <xf numFmtId="0" fontId="43" fillId="0" borderId="23" xfId="36" applyFont="1" applyFill="1" applyBorder="1"/>
    <xf numFmtId="0" fontId="43" fillId="0" borderId="13" xfId="36" applyFont="1" applyBorder="1"/>
    <xf numFmtId="164" fontId="43" fillId="0" borderId="0" xfId="0" applyFont="1"/>
    <xf numFmtId="0" fontId="3" fillId="0" borderId="0" xfId="31" applyFont="1"/>
    <xf numFmtId="0" fontId="6" fillId="0" borderId="12" xfId="31" applyBorder="1"/>
    <xf numFmtId="0" fontId="6" fillId="0" borderId="13" xfId="31" applyBorder="1"/>
    <xf numFmtId="0" fontId="6" fillId="0" borderId="15" xfId="31" applyBorder="1"/>
    <xf numFmtId="0" fontId="6" fillId="0" borderId="17" xfId="31" applyBorder="1"/>
    <xf numFmtId="0" fontId="6" fillId="0" borderId="18" xfId="31" applyBorder="1"/>
    <xf numFmtId="0" fontId="6" fillId="0" borderId="19" xfId="31" applyBorder="1"/>
    <xf numFmtId="0" fontId="3" fillId="0" borderId="15" xfId="31" applyFont="1" applyBorder="1" applyAlignment="1">
      <alignment horizontal="centerContinuous"/>
    </xf>
    <xf numFmtId="0" fontId="6" fillId="0" borderId="0" xfId="31" applyBorder="1" applyAlignment="1">
      <alignment horizontal="centerContinuous"/>
    </xf>
    <xf numFmtId="0" fontId="6" fillId="0" borderId="16" xfId="31" applyBorder="1" applyAlignment="1">
      <alignment horizontal="centerContinuous"/>
    </xf>
    <xf numFmtId="164" fontId="0" fillId="0" borderId="0" xfId="0" pivotButton="1"/>
    <xf numFmtId="164" fontId="0" fillId="0" borderId="0" xfId="0" applyAlignment="1">
      <alignment horizontal="left"/>
    </xf>
    <xf numFmtId="169" fontId="0" fillId="0" borderId="0" xfId="0" applyNumberFormat="1"/>
    <xf numFmtId="0" fontId="6" fillId="0" borderId="22" xfId="31" applyBorder="1"/>
    <xf numFmtId="0" fontId="6" fillId="0" borderId="25" xfId="31" applyBorder="1"/>
    <xf numFmtId="0" fontId="6" fillId="0" borderId="20" xfId="31" applyBorder="1"/>
    <xf numFmtId="0" fontId="3" fillId="0" borderId="25" xfId="31" applyFont="1" applyBorder="1"/>
    <xf numFmtId="0" fontId="38" fillId="0" borderId="0" xfId="34" applyNumberFormat="1" applyFont="1" applyFill="1" applyBorder="1"/>
    <xf numFmtId="164" fontId="2" fillId="0" borderId="0" xfId="0" applyFont="1" applyAlignment="1">
      <alignment horizontal="left" vertical="top"/>
    </xf>
    <xf numFmtId="0" fontId="2" fillId="0" borderId="0" xfId="31" applyFont="1"/>
    <xf numFmtId="0" fontId="1" fillId="0" borderId="0" xfId="31" applyFont="1"/>
  </cellXfs>
  <cellStyles count="37">
    <cellStyle name="Bad" xfId="8" builtinId="27" customBuiltin="1"/>
    <cellStyle name="Calculation" xfId="12" builtinId="22" customBuiltin="1"/>
    <cellStyle name="Check Cell" xfId="14" builtinId="23" customBuiltin="1"/>
    <cellStyle name="Comma 2" xfId="32"/>
    <cellStyle name="Currency 2" xfId="30"/>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3" builtinId="8"/>
    <cellStyle name="Input" xfId="10" builtinId="20" customBuiltin="1"/>
    <cellStyle name="Linked Cell" xfId="13" builtinId="24" customBuiltin="1"/>
    <cellStyle name="Neutral" xfId="9" builtinId="28" customBuiltin="1"/>
    <cellStyle name="Normal" xfId="0" builtinId="0" customBuiltin="1"/>
    <cellStyle name="Normal 2" xfId="34"/>
    <cellStyle name="Normal 2 2" xfId="36"/>
    <cellStyle name="Normal 3" xfId="35"/>
    <cellStyle name="Normal 4" xfId="31"/>
    <cellStyle name="Note" xfId="15" builtinId="10" customBuiltin="1"/>
    <cellStyle name="Output" xfId="11" builtinId="21" customBuiltin="1"/>
    <cellStyle name="Percent" xfId="1" builtinId="5" customBuiltin="1"/>
    <cellStyle name="Smart Bold" xfId="18"/>
    <cellStyle name="Smart Forecast" xfId="19"/>
    <cellStyle name="Smart General" xfId="20"/>
    <cellStyle name="Smart Highlight" xfId="21"/>
    <cellStyle name="Smart Percent" xfId="22"/>
    <cellStyle name="Smart Source" xfId="23"/>
    <cellStyle name="Smart Subtitle 1" xfId="24"/>
    <cellStyle name="Smart Subtitle 2" xfId="25"/>
    <cellStyle name="Smart Subtitle 3" xfId="29"/>
    <cellStyle name="Smart Subtotal" xfId="26"/>
    <cellStyle name="Smart Title" xfId="27"/>
    <cellStyle name="Smart Total" xfId="28"/>
    <cellStyle name="Title" xfId="2" builtinId="15" customBuiltin="1"/>
    <cellStyle name="Total" xfId="17" builtinId="25" customBuiltin="1"/>
  </cellStyles>
  <dxfs count="37">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scheme val="none"/>
      </font>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numFmt numFmtId="34" formatCode="_(&quot;$&quot;* #,##0.00_);_(&quot;$&quot;* \(#,##0.00\);_(&quot;$&quot;* &quot;-&quot;??_);_(@_)"/>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i val="0"/>
      </font>
    </dxf>
    <dxf>
      <border>
        <left style="thin">
          <color theme="1"/>
        </left>
        <right style="thin">
          <color theme="1"/>
        </right>
        <top style="thin">
          <color theme="1"/>
        </top>
        <bottom style="thin">
          <color theme="1"/>
        </bottom>
      </border>
    </dxf>
  </dxfs>
  <tableStyles count="1" defaultTableStyle="TableStyleMedium9" defaultPivotStyle="PivotStyleLight16">
    <tableStyle name="new_style" pivot="0" table="0" count="4">
      <tableStyleElement type="wholeTable" dxfId="36"/>
      <tableStyleElement type="headerRow" dxfId="35"/>
    </tableStyle>
  </tableStyles>
  <extLst>
    <ext xmlns:x14="http://schemas.microsoft.com/office/spreadsheetml/2009/9/main" uri="{46F421CA-312F-682f-3DD2-61675219B42D}">
      <x14:dxfs count="2">
        <dxf>
          <font>
            <b/>
            <i val="0"/>
          </font>
          <border>
            <left style="thin">
              <color theme="0" tint="-0.24994659260841701"/>
            </left>
            <right style="thin">
              <color theme="0" tint="-0.24994659260841701"/>
            </right>
            <top style="thin">
              <color theme="0" tint="-0.24994659260841701"/>
            </top>
            <bottom style="thin">
              <color theme="0" tint="-0.24994659260841701"/>
            </bottom>
          </border>
        </dxf>
        <dxf>
          <fill>
            <patternFill patternType="none">
              <bgColor auto="1"/>
            </patternFill>
          </fill>
          <border>
            <left style="thin">
              <color theme="0" tint="-0.14996795556505021"/>
            </left>
            <right style="thin">
              <color theme="0" tint="-0.14996795556505021"/>
            </right>
            <top style="thin">
              <color theme="0" tint="-0.14996795556505021"/>
            </top>
            <bottom style="thin">
              <color theme="0" tint="-0.14996795556505021"/>
            </bottom>
          </border>
        </dxf>
      </x14:dxfs>
    </ext>
    <ext xmlns:x14="http://schemas.microsoft.com/office/spreadsheetml/2009/9/main" uri="{EB79DEF2-80B8-43e5-95BD-54CBDDF9020C}">
      <x14:slicerStyles defaultSlicerStyle="SlicerStyleLight1">
        <x14:slicerStyle name="new_style">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4.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63" Type="http://schemas.openxmlformats.org/officeDocument/2006/relationships/customXml" Target="../customXml/item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pivotCacheDefinition" Target="pivotCache/pivotCacheDefinition3.xml"/><Relationship Id="rId29" Type="http://schemas.openxmlformats.org/officeDocument/2006/relationships/calcChain" Target="calcChain.xml"/><Relationship Id="rId41" Type="http://schemas.openxmlformats.org/officeDocument/2006/relationships/customXml" Target="../customXml/item12.xml"/><Relationship Id="rId54" Type="http://schemas.openxmlformats.org/officeDocument/2006/relationships/customXml" Target="../customXml/item25.xml"/><Relationship Id="rId62"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66" Type="http://schemas.openxmlformats.org/officeDocument/2006/relationships/customXml" Target="../customXml/item37.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61" Type="http://schemas.openxmlformats.org/officeDocument/2006/relationships/customXml" Target="../customXml/item32.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65" Type="http://schemas.openxmlformats.org/officeDocument/2006/relationships/customXml" Target="../customXml/item3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64" Type="http://schemas.openxmlformats.org/officeDocument/2006/relationships/customXml" Target="../customXml/item35.xml"/><Relationship Id="rId8" Type="http://schemas.openxmlformats.org/officeDocument/2006/relationships/worksheet" Target="worksheets/sheet8.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'Form control and Grouping'!$C$27:$C$33</c:f>
              <c:strCache>
                <c:ptCount val="7"/>
                <c:pt idx="0">
                  <c:v>Jan</c:v>
                </c:pt>
                <c:pt idx="1">
                  <c:v>Feb</c:v>
                </c:pt>
                <c:pt idx="2">
                  <c:v>Apr</c:v>
                </c:pt>
                <c:pt idx="3">
                  <c:v>Jun</c:v>
                </c:pt>
                <c:pt idx="4">
                  <c:v>Jul</c:v>
                </c:pt>
                <c:pt idx="5">
                  <c:v>Aug</c:v>
                </c:pt>
                <c:pt idx="6">
                  <c:v>Dec</c:v>
                </c:pt>
              </c:strCache>
            </c:strRef>
          </c:cat>
          <c:val>
            <c:numRef>
              <c:f>'Form control and Grouping'!$D$27:$D$33</c:f>
              <c:numCache>
                <c:formatCode>General</c:formatCode>
                <c:ptCount val="7"/>
                <c:pt idx="0">
                  <c:v>0</c:v>
                </c:pt>
                <c:pt idx="1">
                  <c:v>1795.5</c:v>
                </c:pt>
                <c:pt idx="2">
                  <c:v>0</c:v>
                </c:pt>
                <c:pt idx="3">
                  <c:v>4594.59</c:v>
                </c:pt>
                <c:pt idx="4">
                  <c:v>2391.4399999999996</c:v>
                </c:pt>
                <c:pt idx="5">
                  <c:v>2856.5</c:v>
                </c:pt>
                <c:pt idx="6">
                  <c:v>0</c:v>
                </c:pt>
              </c:numCache>
            </c:numRef>
          </c:val>
          <c:extLst>
            <c:ext xmlns:c16="http://schemas.microsoft.com/office/drawing/2014/chart" uri="{C3380CC4-5D6E-409C-BE32-E72D297353CC}">
              <c16:uniqueId val="{00000000-BBF6-48C4-8E07-2D698EB2963F}"/>
            </c:ext>
          </c:extLst>
        </c:ser>
        <c:dLbls>
          <c:dLblPos val="inEnd"/>
          <c:showLegendKey val="0"/>
          <c:showVal val="1"/>
          <c:showCatName val="0"/>
          <c:showSerName val="0"/>
          <c:showPercent val="0"/>
          <c:showBubbleSize val="0"/>
        </c:dLbls>
        <c:gapWidth val="267"/>
        <c:overlap val="-43"/>
        <c:axId val="664996744"/>
        <c:axId val="664996088"/>
      </c:barChart>
      <c:catAx>
        <c:axId val="6649967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lumMod val="65000"/>
                  </a:schemeClr>
                </a:solidFill>
                <a:latin typeface="+mn-lt"/>
                <a:ea typeface="+mn-ea"/>
                <a:cs typeface="+mn-cs"/>
              </a:defRPr>
            </a:pPr>
            <a:endParaRPr lang="en-US"/>
          </a:p>
        </c:txPr>
        <c:crossAx val="664996088"/>
        <c:crosses val="autoZero"/>
        <c:auto val="1"/>
        <c:lblAlgn val="ctr"/>
        <c:lblOffset val="100"/>
        <c:noMultiLvlLbl val="0"/>
      </c:catAx>
      <c:valAx>
        <c:axId val="664996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6499674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[project1.xlsx]Slicers and PowerPivot!monthly_revenue</c:name>
    <c:fmtId val="0"/>
  </c:pivotSource>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a:solidFill>
                  <a:schemeClr val="bg1">
                    <a:lumMod val="65000"/>
                  </a:schemeClr>
                </a:solidFill>
              </a:rPr>
              <a:t>Monthly</a:t>
            </a:r>
            <a:r>
              <a:rPr lang="en-US" baseline="0">
                <a:solidFill>
                  <a:schemeClr val="bg1">
                    <a:lumMod val="65000"/>
                  </a:schemeClr>
                </a:solidFill>
              </a:rPr>
              <a:t> Sales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'Slicers and PowerPivot'!$D$47</c:f>
              <c:strCache>
                <c:ptCount val="1"/>
                <c:pt idx="0">
                  <c:v>Total</c:v>
                </c:pt>
              </c:strCache>
            </c:strRef>
          </c:tx>
          <c:spPr>
            <a:solidFill>
              <a:schemeClr val="accent1"/>
            </a:solidFill>
            <a:ln>
              <a:noFill/>
            </a:ln>
            <a:effectLst/>
          </c:spPr>
          <c:invertIfNegative val="0"/>
          <c:cat>
            <c:strRef>
              <c:f>'Slicers and PowerPivot'!$C$48:$C$50</c:f>
              <c:strCache>
                <c:ptCount val="2"/>
                <c:pt idx="0">
                  <c:v>Jul</c:v>
                </c:pt>
                <c:pt idx="1">
                  <c:v>Apr</c:v>
                </c:pt>
              </c:strCache>
            </c:strRef>
          </c:cat>
          <c:val>
            <c:numRef>
              <c:f>'Slicers and PowerPivot'!$D$48:$D$50</c:f>
              <c:numCache>
                <c:formatCode>\$#,##0;\(\$#,##0\);\$#,##0</c:formatCode>
                <c:ptCount val="2"/>
                <c:pt idx="0">
                  <c:v>678</c:v>
                </c:pt>
                <c:pt idx="1">
                  <c:v>72</c:v>
                </c:pt>
              </c:numCache>
            </c:numRef>
          </c:val>
          <c:extLst>
            <c:ext xmlns:c16="http://schemas.microsoft.com/office/drawing/2014/chart" uri="{C3380CC4-5D6E-409C-BE32-E72D297353CC}">
              <c16:uniqueId val="{00000000-33B7-47BF-8E31-357536C5DD17}"/>
            </c:ext>
          </c:extLst>
        </c:ser>
        <c:dLbls>
          <c:showLegendKey val="0"/>
          <c:showVal val="0"/>
          <c:showCatName val="0"/>
          <c:showSerName val="0"/>
          <c:showPercent val="0"/>
          <c:showBubbleSize val="0"/>
        </c:dLbls>
        <c:gapWidth val="219"/>
        <c:overlap val="-27"/>
        <c:axId val="351541792"/>
        <c:axId val="351538512"/>
      </c:barChart>
      <c:catAx>
        <c:axId val="35154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351538512"/>
        <c:crosses val="autoZero"/>
        <c:auto val="1"/>
        <c:lblAlgn val="ctr"/>
        <c:lblOffset val="100"/>
        <c:noMultiLvlLbl val="0"/>
      </c:catAx>
      <c:valAx>
        <c:axId val="35153851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3515417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[project1.xlsx]Slicers and PowerPivot!category_revenue</c:name>
    <c:fmtId val="0"/>
  </c:pivotSource>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a:solidFill>
                  <a:schemeClr val="bg1">
                    <a:lumMod val="65000"/>
                  </a:schemeClr>
                </a:solidFill>
              </a:rPr>
              <a:t>Sales Revenue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'Slicers and PowerPivot'!$H$47</c:f>
              <c:strCache>
                <c:ptCount val="1"/>
                <c:pt idx="0">
                  <c:v>Total</c:v>
                </c:pt>
              </c:strCache>
            </c:strRef>
          </c:tx>
          <c:spPr>
            <a:solidFill>
              <a:schemeClr val="accent1"/>
            </a:solidFill>
            <a:ln>
              <a:noFill/>
            </a:ln>
            <a:effectLst/>
          </c:spPr>
          <c:invertIfNegative val="0"/>
          <c:cat>
            <c:strRef>
              <c:f>'Slicers and PowerPivot'!$G$48:$G$49</c:f>
              <c:strCache>
                <c:ptCount val="1"/>
                <c:pt idx="0">
                  <c:v>Mid-tier</c:v>
                </c:pt>
              </c:strCache>
            </c:strRef>
          </c:cat>
          <c:val>
            <c:numRef>
              <c:f>'Slicers and PowerPivot'!$H$48:$H$49</c:f>
              <c:numCache>
                <c:formatCode>\$#,##0;\(\$#,##0\);\$#,##0</c:formatCode>
                <c:ptCount val="1"/>
                <c:pt idx="0">
                  <c:v>750</c:v>
                </c:pt>
              </c:numCache>
            </c:numRef>
          </c:val>
          <c:extLst>
            <c:ext xmlns:c16="http://schemas.microsoft.com/office/drawing/2014/chart" uri="{C3380CC4-5D6E-409C-BE32-E72D297353CC}">
              <c16:uniqueId val="{00000000-160E-45F3-A63B-9FC136AE7E19}"/>
            </c:ext>
          </c:extLst>
        </c:ser>
        <c:dLbls>
          <c:showLegendKey val="0"/>
          <c:showVal val="0"/>
          <c:showCatName val="0"/>
          <c:showSerName val="0"/>
          <c:showPercent val="0"/>
          <c:showBubbleSize val="0"/>
        </c:dLbls>
        <c:gapWidth val="219"/>
        <c:overlap val="-27"/>
        <c:axId val="352819424"/>
        <c:axId val="352820408"/>
      </c:barChart>
      <c:catAx>
        <c:axId val="35281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352820408"/>
        <c:crosses val="autoZero"/>
        <c:auto val="1"/>
        <c:lblAlgn val="ctr"/>
        <c:lblOffset val="100"/>
        <c:noMultiLvlLbl val="0"/>
      </c:catAx>
      <c:valAx>
        <c:axId val="3528204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3528194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[project1.xlsx]Slicers and PowerPivot!distributor_revenue</c:name>
    <c:fmtId val="0"/>
  </c:pivotSource>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a:solidFill>
                  <a:schemeClr val="bg1">
                    <a:lumMod val="65000"/>
                  </a:schemeClr>
                </a:solidFill>
              </a:rPr>
              <a:t>Revenue by top 5 distributors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'Slicers and PowerPivot'!$L$47</c:f>
              <c:strCache>
                <c:ptCount val="1"/>
                <c:pt idx="0">
                  <c:v>Total</c:v>
                </c:pt>
              </c:strCache>
            </c:strRef>
          </c:tx>
          <c:spPr>
            <a:solidFill>
              <a:schemeClr val="accent1"/>
            </a:solidFill>
            <a:ln>
              <a:noFill/>
            </a:ln>
            <a:effectLst/>
          </c:spPr>
          <c:invertIfNegative val="0"/>
          <c:cat>
            <c:strRef>
              <c:f>'Slicers and PowerPivot'!$K$48:$K$50</c:f>
              <c:strCache>
                <c:ptCount val="2"/>
                <c:pt idx="0">
                  <c:v>Oprah Ellis</c:v>
                </c:pt>
                <c:pt idx="1">
                  <c:v>Victoria Solis</c:v>
                </c:pt>
              </c:strCache>
            </c:strRef>
          </c:cat>
          <c:val>
            <c:numRef>
              <c:f>'Slicers and PowerPivot'!$L$48:$L$50</c:f>
              <c:numCache>
                <c:formatCode>\$#,##0;\(\$#,##0\);\$#,##0</c:formatCode>
                <c:ptCount val="2"/>
                <c:pt idx="0">
                  <c:v>678</c:v>
                </c:pt>
                <c:pt idx="1">
                  <c:v>72</c:v>
                </c:pt>
              </c:numCache>
            </c:numRef>
          </c:val>
          <c:extLst>
            <c:ext xmlns:c16="http://schemas.microsoft.com/office/drawing/2014/chart" uri="{C3380CC4-5D6E-409C-BE32-E72D297353CC}">
              <c16:uniqueId val="{00000000-3A60-4717-AEB1-1A450A9EF6B1}"/>
            </c:ext>
          </c:extLst>
        </c:ser>
        <c:dLbls>
          <c:showLegendKey val="0"/>
          <c:showVal val="0"/>
          <c:showCatName val="0"/>
          <c:showSerName val="0"/>
          <c:showPercent val="0"/>
          <c:showBubbleSize val="0"/>
        </c:dLbls>
        <c:gapWidth val="219"/>
        <c:overlap val="-27"/>
        <c:axId val="351545400"/>
        <c:axId val="351543760"/>
      </c:barChart>
      <c:catAx>
        <c:axId val="351545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351543760"/>
        <c:crosses val="autoZero"/>
        <c:auto val="1"/>
        <c:lblAlgn val="ctr"/>
        <c:lblOffset val="100"/>
        <c:noMultiLvlLbl val="0"/>
      </c:catAx>
      <c:valAx>
        <c:axId val="35154376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3515454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solidFill>
                  <a:schemeClr val="bg1">
                    <a:lumMod val="50000"/>
                  </a:schemeClr>
                </a:solidFill>
              </a:rPr>
              <a:t>Competitor Stock</a:t>
            </a:r>
            <a:r>
              <a:rPr lang="en-US" baseline="0">
                <a:solidFill>
                  <a:schemeClr val="bg1">
                    <a:lumMod val="50000"/>
                  </a:schemeClr>
                </a:solidFill>
              </a:rPr>
              <a:t> Prices and % Change</a:t>
            </a:r>
            <a:endParaRPr lang="en-US">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'Updating the Workbook'!$T$11</c:f>
              <c:strCache>
                <c:ptCount val="1"/>
                <c:pt idx="0">
                  <c:v>Price</c:v>
                </c:pt>
              </c:strCache>
            </c:strRef>
          </c:tx>
          <c:spPr>
            <a:solidFill>
              <a:schemeClr val="accent1"/>
            </a:solidFill>
            <a:ln>
              <a:noFill/>
            </a:ln>
            <a:effectLst/>
          </c:spPr>
          <c:invertIfNegative val="0"/>
          <c:cat>
            <c:strRef>
              <c:f>'Updating the Workbook'!$S$12:$S$15</c:f>
              <c:strCache>
                <c:ptCount val="4"/>
                <c:pt idx="0">
                  <c:v>UAL</c:v>
                </c:pt>
                <c:pt idx="1">
                  <c:v>LUV</c:v>
                </c:pt>
                <c:pt idx="2">
                  <c:v>AAL</c:v>
                </c:pt>
                <c:pt idx="3">
                  <c:v>DAL</c:v>
                </c:pt>
              </c:strCache>
            </c:strRef>
          </c:cat>
          <c:val>
            <c:numRef>
              <c:f>'Updating the Workbook'!$T$12:$T$15</c:f>
              <c:numCache>
                <c:formatCode>_(* #,##0.00_);_(* \(#,##0.00\);_(* "-"??_);_(@_)</c:formatCode>
                <c:ptCount val="4"/>
                <c:pt idx="0">
                  <c:v>52.88</c:v>
                </c:pt>
                <c:pt idx="1">
                  <c:v>40.01</c:v>
                </c:pt>
                <c:pt idx="2">
                  <c:v>37.380000000000003</c:v>
                </c:pt>
                <c:pt idx="3">
                  <c:v>39.270000000000003</c:v>
                </c:pt>
              </c:numCache>
            </c:numRef>
          </c:val>
          <c:extLst>
            <c:ext xmlns:c16="http://schemas.microsoft.com/office/drawing/2014/chart" uri="{C3380CC4-5D6E-409C-BE32-E72D297353CC}">
              <c16:uniqueId val="{00000000-545C-428C-9099-EB396A805C22}"/>
            </c:ext>
          </c:extLst>
        </c:ser>
        <c:dLbls>
          <c:showLegendKey val="0"/>
          <c:showVal val="0"/>
          <c:showCatName val="0"/>
          <c:showSerName val="0"/>
          <c:showPercent val="0"/>
          <c:showBubbleSize val="0"/>
        </c:dLbls>
        <c:gapWidth val="219"/>
        <c:overlap val="-27"/>
        <c:axId val="790769616"/>
        <c:axId val="790770008"/>
      </c:barChart>
      <c:lineChart>
        <c:grouping val="standard"/>
        <c:varyColors val="0"/>
        <c:ser>
          <c:idx val="1"/>
          <c:order val="1"/>
          <c:tx>
            <c:strRef>
              <c:f>'Updating the Workbook'!$U$11</c:f>
              <c:strCache>
                <c:ptCount val="1"/>
                <c:pt idx="0">
                  <c:v>% CHG</c:v>
                </c:pt>
              </c:strCache>
            </c:strRef>
          </c:tx>
          <c:spPr>
            <a:ln w="28575" cap="rnd">
              <a:solidFill>
                <a:schemeClr val="accent2"/>
              </a:solidFill>
              <a:round/>
            </a:ln>
            <a:effectLst/>
          </c:spPr>
          <c:marker>
            <c:symbol val="none"/>
          </c:marker>
          <c:cat>
            <c:strRef>
              <c:f>'Updating the Workbook'!$S$12:$S$15</c:f>
              <c:strCache>
                <c:ptCount val="4"/>
                <c:pt idx="0">
                  <c:v>UAL</c:v>
                </c:pt>
                <c:pt idx="1">
                  <c:v>LUV</c:v>
                </c:pt>
                <c:pt idx="2">
                  <c:v>AAL</c:v>
                </c:pt>
                <c:pt idx="3">
                  <c:v>DAL</c:v>
                </c:pt>
              </c:strCache>
            </c:strRef>
          </c:cat>
          <c:val>
            <c:numRef>
              <c:f>'Updating the Workbook'!$U$12:$U$15</c:f>
              <c:numCache>
                <c:formatCode>0.00%;[Red]\-0.00%</c:formatCode>
                <c:ptCount val="4"/>
                <c:pt idx="0">
                  <c:v>-1.2E-2</c:v>
                </c:pt>
                <c:pt idx="1">
                  <c:v>5.4999999999999997E-3</c:v>
                </c:pt>
                <c:pt idx="2">
                  <c:v>-2.1499999999999998E-2</c:v>
                </c:pt>
                <c:pt idx="3">
                  <c:v>8.5000000000000006E-3</c:v>
                </c:pt>
              </c:numCache>
            </c:numRef>
          </c:val>
          <c:smooth val="0"/>
          <c:extLst>
            <c:ext xmlns:c16="http://schemas.microsoft.com/office/drawing/2014/chart" uri="{C3380CC4-5D6E-409C-BE32-E72D297353CC}">
              <c16:uniqueId val="{00000001-545C-428C-9099-EB396A805C22}"/>
            </c:ext>
          </c:extLst>
        </c:ser>
        <c:dLbls>
          <c:showLegendKey val="0"/>
          <c:showVal val="0"/>
          <c:showCatName val="0"/>
          <c:showSerName val="0"/>
          <c:showPercent val="0"/>
          <c:showBubbleSize val="0"/>
        </c:dLbls>
        <c:marker val="1"/>
        <c:smooth val="0"/>
        <c:axId val="790770792"/>
        <c:axId val="790770400"/>
      </c:lineChart>
      <c:catAx>
        <c:axId val="79076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90770008"/>
        <c:crosses val="autoZero"/>
        <c:auto val="1"/>
        <c:lblAlgn val="ctr"/>
        <c:lblOffset val="100"/>
        <c:noMultiLvlLbl val="0"/>
      </c:catAx>
      <c:valAx>
        <c:axId val="790770008"/>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790769616"/>
        <c:crosses val="autoZero"/>
        <c:crossBetween val="between"/>
      </c:valAx>
      <c:valAx>
        <c:axId val="790770400"/>
        <c:scaling>
          <c:orientation val="minMax"/>
        </c:scaling>
        <c:delete val="0"/>
        <c:axPos val="r"/>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790770792"/>
        <c:crosses val="max"/>
        <c:crossBetween val="between"/>
      </c:valAx>
      <c:catAx>
        <c:axId val="790770792"/>
        <c:scaling>
          <c:orientation val="minMax"/>
        </c:scaling>
        <c:delete val="1"/>
        <c:axPos val="b"/>
        <c:numFmt formatCode="General" sourceLinked="1"/>
        <c:majorTickMark val="none"/>
        <c:minorTickMark val="none"/>
        <c:tickLblPos val="nextTo"/>
        <c:crossAx val="7907704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bg1">
                    <a:lumMod val="50000"/>
                  </a:schemeClr>
                </a:solidFill>
                <a:latin typeface="+mn-lt"/>
                <a:ea typeface="+mn-ea"/>
                <a:cs typeface="+mn-cs"/>
              </a:defRPr>
            </a:pPr>
            <a:r>
              <a:rPr lang="en-US" sz="1600">
                <a:solidFill>
                  <a:schemeClr val="bg1">
                    <a:lumMod val="50000"/>
                  </a:schemeClr>
                </a:solidFill>
              </a:rPr>
              <a:t>Competitor</a:t>
            </a:r>
            <a:r>
              <a:rPr lang="en-US" sz="1600" baseline="0">
                <a:solidFill>
                  <a:schemeClr val="bg1">
                    <a:lumMod val="50000"/>
                  </a:schemeClr>
                </a:solidFill>
              </a:rPr>
              <a:t> Stock Price and % Change</a:t>
            </a:r>
            <a:endParaRPr lang="en-US" sz="1600">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'Updating the Workbook'!$T$11</c:f>
              <c:strCache>
                <c:ptCount val="1"/>
                <c:pt idx="0">
                  <c:v>Price</c:v>
                </c:pt>
              </c:strCache>
            </c:strRef>
          </c:tx>
          <c:spPr>
            <a:solidFill>
              <a:schemeClr val="accent1"/>
            </a:solidFill>
            <a:ln>
              <a:noFill/>
            </a:ln>
            <a:effectLst/>
          </c:spPr>
          <c:invertIfNegative val="0"/>
          <c:cat>
            <c:strRef>
              <c:f>'Updating the Workbook'!$S$12:$S$15</c:f>
              <c:strCache>
                <c:ptCount val="4"/>
                <c:pt idx="0">
                  <c:v>UAL</c:v>
                </c:pt>
                <c:pt idx="1">
                  <c:v>LUV</c:v>
                </c:pt>
                <c:pt idx="2">
                  <c:v>AAL</c:v>
                </c:pt>
                <c:pt idx="3">
                  <c:v>DAL</c:v>
                </c:pt>
              </c:strCache>
            </c:strRef>
          </c:cat>
          <c:val>
            <c:numRef>
              <c:f>'Updating the Workbook'!$T$12:$T$15</c:f>
              <c:numCache>
                <c:formatCode>_(* #,##0.00_);_(* \(#,##0.00\);_(* "-"??_);_(@_)</c:formatCode>
                <c:ptCount val="4"/>
                <c:pt idx="0">
                  <c:v>52.88</c:v>
                </c:pt>
                <c:pt idx="1">
                  <c:v>40.01</c:v>
                </c:pt>
                <c:pt idx="2">
                  <c:v>37.380000000000003</c:v>
                </c:pt>
                <c:pt idx="3">
                  <c:v>39.270000000000003</c:v>
                </c:pt>
              </c:numCache>
            </c:numRef>
          </c:val>
          <c:extLst>
            <c:ext xmlns:c16="http://schemas.microsoft.com/office/drawing/2014/chart" uri="{C3380CC4-5D6E-409C-BE32-E72D297353CC}">
              <c16:uniqueId val="{00000000-FB12-4645-A5F3-3B8DEEC445F4}"/>
            </c:ext>
          </c:extLst>
        </c:ser>
        <c:dLbls>
          <c:showLegendKey val="0"/>
          <c:showVal val="0"/>
          <c:showCatName val="0"/>
          <c:showSerName val="0"/>
          <c:showPercent val="0"/>
          <c:showBubbleSize val="0"/>
        </c:dLbls>
        <c:gapWidth val="219"/>
        <c:overlap val="-27"/>
        <c:axId val="854681560"/>
        <c:axId val="854681952"/>
      </c:barChart>
      <c:lineChart>
        <c:grouping val="standard"/>
        <c:varyColors val="0"/>
        <c:ser>
          <c:idx val="1"/>
          <c:order val="1"/>
          <c:tx>
            <c:strRef>
              <c:f>'Updating the Workbook'!$U$11</c:f>
              <c:strCache>
                <c:ptCount val="1"/>
                <c:pt idx="0">
                  <c:v>% CHG</c:v>
                </c:pt>
              </c:strCache>
            </c:strRef>
          </c:tx>
          <c:spPr>
            <a:ln w="28575" cap="rnd">
              <a:solidFill>
                <a:schemeClr val="accent2"/>
              </a:solidFill>
              <a:round/>
            </a:ln>
            <a:effectLst/>
          </c:spPr>
          <c:marker>
            <c:symbol val="none"/>
          </c:marker>
          <c:cat>
            <c:strRef>
              <c:f>'Updating the Workbook'!$S$12:$S$15</c:f>
              <c:strCache>
                <c:ptCount val="4"/>
                <c:pt idx="0">
                  <c:v>UAL</c:v>
                </c:pt>
                <c:pt idx="1">
                  <c:v>LUV</c:v>
                </c:pt>
                <c:pt idx="2">
                  <c:v>AAL</c:v>
                </c:pt>
                <c:pt idx="3">
                  <c:v>DAL</c:v>
                </c:pt>
              </c:strCache>
            </c:strRef>
          </c:cat>
          <c:val>
            <c:numRef>
              <c:f>'Updating the Workbook'!$U$12:$U$15</c:f>
              <c:numCache>
                <c:formatCode>0.00%;[Red]\-0.00%</c:formatCode>
                <c:ptCount val="4"/>
                <c:pt idx="0">
                  <c:v>-1.2E-2</c:v>
                </c:pt>
                <c:pt idx="1">
                  <c:v>5.4999999999999997E-3</c:v>
                </c:pt>
                <c:pt idx="2">
                  <c:v>-2.1499999999999998E-2</c:v>
                </c:pt>
                <c:pt idx="3">
                  <c:v>8.5000000000000006E-3</c:v>
                </c:pt>
              </c:numCache>
            </c:numRef>
          </c:val>
          <c:smooth val="0"/>
          <c:extLst>
            <c:ext xmlns:c16="http://schemas.microsoft.com/office/drawing/2014/chart" uri="{C3380CC4-5D6E-409C-BE32-E72D297353CC}">
              <c16:uniqueId val="{00000001-FB12-4645-A5F3-3B8DEEC445F4}"/>
            </c:ext>
          </c:extLst>
        </c:ser>
        <c:dLbls>
          <c:showLegendKey val="0"/>
          <c:showVal val="0"/>
          <c:showCatName val="0"/>
          <c:showSerName val="0"/>
          <c:showPercent val="0"/>
          <c:showBubbleSize val="0"/>
        </c:dLbls>
        <c:marker val="1"/>
        <c:smooth val="0"/>
        <c:axId val="854682736"/>
        <c:axId val="854682344"/>
      </c:lineChart>
      <c:catAx>
        <c:axId val="85468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854681952"/>
        <c:crosses val="autoZero"/>
        <c:auto val="1"/>
        <c:lblAlgn val="ctr"/>
        <c:lblOffset val="100"/>
        <c:noMultiLvlLbl val="0"/>
      </c:catAx>
      <c:valAx>
        <c:axId val="85468195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854681560"/>
        <c:crosses val="autoZero"/>
        <c:crossBetween val="between"/>
      </c:valAx>
      <c:valAx>
        <c:axId val="854682344"/>
        <c:scaling>
          <c:orientation val="minMax"/>
        </c:scaling>
        <c:delete val="0"/>
        <c:axPos val="r"/>
        <c:numFmt formatCode="0.00%;[Red]\-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854682736"/>
        <c:crosses val="max"/>
        <c:crossBetween val="between"/>
      </c:valAx>
      <c:catAx>
        <c:axId val="854682736"/>
        <c:scaling>
          <c:orientation val="minMax"/>
        </c:scaling>
        <c:delete val="1"/>
        <c:axPos val="b"/>
        <c:numFmt formatCode="General" sourceLinked="1"/>
        <c:majorTickMark val="none"/>
        <c:minorTickMark val="none"/>
        <c:tickLblPos val="nextTo"/>
        <c:crossAx val="8546823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ctrlProps/ctrlProp2.xml><?xml version="1.0" encoding="utf-8"?>
<formControlPr xmlns="http://schemas.microsoft.com/office/spreadsheetml/2009/9/main" objectType="GBox" noThreeD="1"/>
</file>

<file path=xl/ctrlProps/ctrlProp3.xml><?xml version="1.0" encoding="utf-8"?>
<formControlPr xmlns="http://schemas.microsoft.com/office/spreadsheetml/2009/9/main" objectType="Radio" checked="Checked" firstButton="1" fmlaLink="$D$23"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GBox" noThreeD="1"/>
</file>

<file path=xl/ctrlProps/ctrlProp8.xml><?xml version="1.0" encoding="utf-8"?>
<formControlPr xmlns="http://schemas.microsoft.com/office/spreadsheetml/2009/9/main" objectType="Spin" dx="22" fmlaLink="'Form Control Output'!$B$2" max="12" min="1" page="10" val="5"/>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54</xdr:row>
          <xdr:rowOff>142875</xdr:rowOff>
        </xdr:from>
        <xdr:to>
          <xdr:col>2</xdr:col>
          <xdr:colOff>1028700</xdr:colOff>
          <xdr:row>60</xdr:row>
          <xdr:rowOff>9525</xdr:rowOff>
        </xdr:to>
        <xdr:sp macro="" textlink="">
          <xdr:nvSpPr>
            <xdr:cNvPr id="67585" name="Group Box 1" hidden="1">
              <a:extLst>
                <a:ext uri="{63B3BB69-23CF-44E3-9099-C40C66FF867C}">
                  <a14:compatExt spid="_x0000_s6758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16</xdr:row>
          <xdr:rowOff>9525</xdr:rowOff>
        </xdr:from>
        <xdr:to>
          <xdr:col>3</xdr:col>
          <xdr:colOff>1085850</xdr:colOff>
          <xdr:row>20</xdr:row>
          <xdr:rowOff>171450</xdr:rowOff>
        </xdr:to>
        <xdr:sp macro="" textlink="">
          <xdr:nvSpPr>
            <xdr:cNvPr id="67586" name="Group Box 2" hidden="1">
              <a:extLst>
                <a:ext uri="{63B3BB69-23CF-44E3-9099-C40C66FF867C}">
                  <a14:compatExt spid="_x0000_s6758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Select Measure to Display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16</xdr:row>
          <xdr:rowOff>171450</xdr:rowOff>
        </xdr:from>
        <xdr:to>
          <xdr:col>2</xdr:col>
          <xdr:colOff>809625</xdr:colOff>
          <xdr:row>18</xdr:row>
          <xdr:rowOff>9525</xdr:rowOff>
        </xdr:to>
        <xdr:sp macro="" textlink="">
          <xdr:nvSpPr>
            <xdr:cNvPr id="67587" name="Option Button 3" hidden="1">
              <a:extLst>
                <a:ext uri="{63B3BB69-23CF-44E3-9099-C40C66FF867C}">
                  <a14:compatExt spid="_x0000_s67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Direct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18</xdr:row>
          <xdr:rowOff>47625</xdr:rowOff>
        </xdr:from>
        <xdr:to>
          <xdr:col>2</xdr:col>
          <xdr:colOff>809625</xdr:colOff>
          <xdr:row>19</xdr:row>
          <xdr:rowOff>95250</xdr:rowOff>
        </xdr:to>
        <xdr:sp macro="" textlink="">
          <xdr:nvSpPr>
            <xdr:cNvPr id="67588" name="Option Button 4" hidden="1">
              <a:extLst>
                <a:ext uri="{63B3BB69-23CF-44E3-9099-C40C66FF867C}">
                  <a14:compatExt spid="_x0000_s67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Online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19</xdr:row>
          <xdr:rowOff>133350</xdr:rowOff>
        </xdr:from>
        <xdr:to>
          <xdr:col>2</xdr:col>
          <xdr:colOff>809625</xdr:colOff>
          <xdr:row>20</xdr:row>
          <xdr:rowOff>152400</xdr:rowOff>
        </xdr:to>
        <xdr:sp macro="" textlink="">
          <xdr:nvSpPr>
            <xdr:cNvPr id="67589" name="Option Button 5" hidden="1">
              <a:extLst>
                <a:ext uri="{63B3BB69-23CF-44E3-9099-C40C66FF867C}">
                  <a14:compatExt spid="_x0000_s67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Retail</a:t>
              </a:r>
            </a:p>
          </xdr:txBody>
        </xdr:sp>
        <xdr:clientData/>
      </xdr:twoCellAnchor>
    </mc:Choice>
    <mc:Fallback/>
  </mc:AlternateContent>
  <xdr:twoCellAnchor>
    <xdr:from>
      <xdr:col>5</xdr:col>
      <xdr:colOff>107156</xdr:colOff>
      <xdr:row>16</xdr:row>
      <xdr:rowOff>95250</xdr:rowOff>
    </xdr:from>
    <xdr:to>
      <xdr:col>10</xdr:col>
      <xdr:colOff>988219</xdr:colOff>
      <xdr:row>34</xdr:row>
      <xdr:rowOff>130969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297656</xdr:colOff>
      <xdr:row>15</xdr:row>
      <xdr:rowOff>69054</xdr:rowOff>
    </xdr:from>
    <xdr:to>
      <xdr:col>5</xdr:col>
      <xdr:colOff>904874</xdr:colOff>
      <xdr:row>25</xdr:row>
      <xdr:rowOff>142873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1047749</xdr:colOff>
      <xdr:row>15</xdr:row>
      <xdr:rowOff>69054</xdr:rowOff>
    </xdr:from>
    <xdr:to>
      <xdr:col>11</xdr:col>
      <xdr:colOff>547687</xdr:colOff>
      <xdr:row>25</xdr:row>
      <xdr:rowOff>130967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297656</xdr:colOff>
      <xdr:row>29</xdr:row>
      <xdr:rowOff>35718</xdr:rowOff>
    </xdr:from>
    <xdr:to>
      <xdr:col>5</xdr:col>
      <xdr:colOff>323850</xdr:colOff>
      <xdr:row>41</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1047749</xdr:colOff>
      <xdr:row>29</xdr:row>
      <xdr:rowOff>35718</xdr:rowOff>
    </xdr:from>
    <xdr:to>
      <xdr:col>11</xdr:col>
      <xdr:colOff>476249</xdr:colOff>
      <xdr:row>38</xdr:row>
      <xdr:rowOff>120014</xdr:rowOff>
    </xdr:to>
    <mc:AlternateContent xmlns:mc="http://schemas.openxmlformats.org/markup-compatibility/2006" xmlns:a14="http://schemas.microsoft.com/office/drawing/2010/main">
      <mc:Choice Requires="a14">
        <xdr:graphicFrame macro="">
          <xdr:nvGraphicFramePr>
            <xdr:cNvPr id="5" name="State Code"/>
            <xdr:cNvGraphicFramePr/>
          </xdr:nvGraphicFramePr>
          <xdr:xfrm>
            <a:off x="0" y="0"/>
            <a:ext cx="0" cy="0"/>
          </xdr:xfrm>
          <a:graphic>
            <a:graphicData uri="http://schemas.microsoft.com/office/drawing/2010/slicer">
              <sle:slicer xmlns:sle="http://schemas.microsoft.com/office/drawing/2010/slicer" name="State Code"/>
            </a:graphicData>
          </a:graphic>
        </xdr:graphicFrame>
      </mc:Choice>
      <mc:Fallback xmlns="">
        <xdr:sp macro="" textlink="">
          <xdr:nvSpPr>
            <xdr:cNvPr id="0" name=""/>
            <xdr:cNvSpPr>
              <a:spLocks noTextEdit="1"/>
            </xdr:cNvSpPr>
          </xdr:nvSpPr>
          <xdr:spPr>
            <a:xfrm>
              <a:off x="7203280" y="5500687"/>
              <a:ext cx="3857625"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xdr:col>
          <xdr:colOff>0</xdr:colOff>
          <xdr:row>14</xdr:row>
          <xdr:rowOff>11906</xdr:rowOff>
        </xdr:from>
        <xdr:to>
          <xdr:col>12</xdr:col>
          <xdr:colOff>1</xdr:colOff>
          <xdr:row>42</xdr:row>
          <xdr:rowOff>21430</xdr:rowOff>
        </xdr:to>
        <xdr:sp macro="" textlink="">
          <xdr:nvSpPr>
            <xdr:cNvPr id="70657" name="Group Box 1" hidden="1">
              <a:extLst>
                <a:ext uri="{63B3BB69-23CF-44E3-9099-C40C66FF867C}">
                  <a14:compatExt spid="_x0000_s7065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Drilldown by product using slicer</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0</xdr:colOff>
      <xdr:row>7</xdr:row>
      <xdr:rowOff>0</xdr:rowOff>
    </xdr:to>
    <xdr:sp macro="" textlink="">
      <xdr:nvSpPr>
        <xdr:cNvPr id="2" name="TextBox 1"/>
        <xdr:cNvSpPr txBox="1"/>
      </xdr:nvSpPr>
      <xdr:spPr>
        <a:xfrm>
          <a:off x="0" y="0"/>
          <a:ext cx="6377940" cy="1280160"/>
        </a:xfrm>
        <a:prstGeom prst="rect">
          <a:avLst/>
        </a:prstGeom>
        <a:solidFill>
          <a:schemeClr val="bg1">
            <a:lumMod val="95000"/>
          </a:schemeClr>
        </a:solidFill>
        <a:ln>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b="1" u="sng"/>
            <a:t>Contents</a:t>
          </a:r>
        </a:p>
        <a:p>
          <a:r>
            <a:rPr lang="en-US" sz="1100"/>
            <a:t>A</a:t>
          </a:r>
          <a:r>
            <a:rPr lang="en-US" sz="1100" baseline="0"/>
            <a:t> - Pasting Into Tables (update)</a:t>
          </a:r>
        </a:p>
        <a:p>
          <a:r>
            <a:rPr lang="en-US" sz="1100" baseline="0"/>
            <a:t>B - PowerPivot Update</a:t>
          </a:r>
        </a:p>
        <a:p>
          <a:r>
            <a:rPr lang="en-US" sz="1100" baseline="0"/>
            <a:t>C - Data Connections (Connect to Web)</a:t>
          </a:r>
        </a:p>
        <a:p>
          <a:r>
            <a:rPr lang="en-US" sz="1100" baseline="0"/>
            <a:t>D - Remind why we used Pivots and GETPIVOTDATA in the first place</a:t>
          </a:r>
        </a:p>
        <a:p>
          <a:r>
            <a:rPr lang="en-US" sz="1100" baseline="0"/>
            <a:t>E - During requirments gathering and design, confirm you're working with the corrrect data sources</a:t>
          </a:r>
          <a:endParaRPr lang="en-US" sz="1100"/>
        </a:p>
      </xdr:txBody>
    </xdr:sp>
    <xdr:clientData/>
  </xdr:twoCellAnchor>
  <xdr:twoCellAnchor>
    <xdr:from>
      <xdr:col>5</xdr:col>
      <xdr:colOff>0</xdr:colOff>
      <xdr:row>16</xdr:row>
      <xdr:rowOff>85725</xdr:rowOff>
    </xdr:from>
    <xdr:to>
      <xdr:col>11</xdr:col>
      <xdr:colOff>257175</xdr:colOff>
      <xdr:row>31</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533400</xdr:colOff>
      <xdr:row>17</xdr:row>
      <xdr:rowOff>38100</xdr:rowOff>
    </xdr:from>
    <xdr:to>
      <xdr:col>11</xdr:col>
      <xdr:colOff>228600</xdr:colOff>
      <xdr:row>33</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17</xdr:row>
      <xdr:rowOff>0</xdr:rowOff>
    </xdr:from>
    <xdr:to>
      <xdr:col>22</xdr:col>
      <xdr:colOff>66675</xdr:colOff>
      <xdr:row>31</xdr:row>
      <xdr:rowOff>152401</xdr:rowOff>
    </xdr:to>
    <xdr:sp macro="" textlink="">
      <xdr:nvSpPr>
        <xdr:cNvPr id="5" name="TextBox 4"/>
        <xdr:cNvSpPr txBox="1"/>
      </xdr:nvSpPr>
      <xdr:spPr>
        <a:xfrm>
          <a:off x="10355580" y="3131820"/>
          <a:ext cx="7404735" cy="271272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Steps:</a:t>
          </a:r>
        </a:p>
        <a:p>
          <a:r>
            <a:rPr lang="en-US" sz="1100">
              <a:solidFill>
                <a:schemeClr val="dk1"/>
              </a:solidFill>
              <a:effectLst/>
              <a:latin typeface="+mn-lt"/>
              <a:ea typeface="+mn-ea"/>
              <a:cs typeface="+mn-cs"/>
            </a:rPr>
            <a:t>Explain</a:t>
          </a:r>
          <a:r>
            <a:rPr lang="en-US" sz="1100" baseline="0">
              <a:solidFill>
                <a:schemeClr val="dk1"/>
              </a:solidFill>
              <a:effectLst/>
              <a:latin typeface="+mn-lt"/>
              <a:ea typeface="+mn-ea"/>
              <a:cs typeface="+mn-cs"/>
            </a:rPr>
            <a:t> why the data model we've used allows us to update the dashboard very easily</a:t>
          </a:r>
        </a:p>
        <a:p>
          <a:r>
            <a:rPr lang="en-US" sz="1100" baseline="0">
              <a:solidFill>
                <a:schemeClr val="dk1"/>
              </a:solidFill>
              <a:effectLst/>
              <a:latin typeface="+mn-lt"/>
              <a:ea typeface="+mn-ea"/>
              <a:cs typeface="+mn-cs"/>
            </a:rPr>
            <a:t>	In contrast to static tables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Connect to external data</a:t>
          </a:r>
        </a:p>
        <a:p>
          <a:pPr lvl="0"/>
          <a:r>
            <a:rPr lang="en-US" sz="1100">
              <a:solidFill>
                <a:schemeClr val="dk1"/>
              </a:solidFill>
              <a:effectLst/>
              <a:latin typeface="+mn-lt"/>
              <a:ea typeface="+mn-ea"/>
              <a:cs typeface="+mn-cs"/>
            </a:rPr>
            <a:t>	Yahoo Airline Portfolio</a:t>
          </a:r>
        </a:p>
        <a:p>
          <a:pPr lvl="0"/>
          <a:r>
            <a:rPr lang="en-US" sz="1100">
              <a:solidFill>
                <a:schemeClr val="dk1"/>
              </a:solidFill>
              <a:effectLst/>
              <a:latin typeface="+mn-lt"/>
              <a:ea typeface="+mn-ea"/>
              <a:cs typeface="+mn-cs"/>
            </a:rPr>
            <a:t>	Create</a:t>
          </a:r>
          <a:r>
            <a:rPr lang="en-US" sz="1100" baseline="0">
              <a:solidFill>
                <a:schemeClr val="dk1"/>
              </a:solidFill>
              <a:effectLst/>
              <a:latin typeface="+mn-lt"/>
              <a:ea typeface="+mn-ea"/>
              <a:cs typeface="+mn-cs"/>
            </a:rPr>
            <a:t> Chart from table with formatting trick</a:t>
          </a:r>
          <a:endParaRPr lang="en-US" sz="1100">
            <a:solidFill>
              <a:schemeClr val="dk1"/>
            </a:solidFill>
            <a:effectLst/>
            <a:latin typeface="+mn-lt"/>
            <a:ea typeface="+mn-ea"/>
            <a:cs typeface="+mn-cs"/>
          </a:endParaRP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190500</xdr:colOff>
          <xdr:row>18</xdr:row>
          <xdr:rowOff>28575</xdr:rowOff>
        </xdr:from>
        <xdr:to>
          <xdr:col>7</xdr:col>
          <xdr:colOff>114300</xdr:colOff>
          <xdr:row>34</xdr:row>
          <xdr:rowOff>133350</xdr:rowOff>
        </xdr:to>
        <xdr:sp macro="" textlink="">
          <xdr:nvSpPr>
            <xdr:cNvPr id="66561" name="Group Box 1" hidden="1">
              <a:extLst>
                <a:ext uri="{63B3BB69-23CF-44E3-9099-C40C66FF867C}">
                  <a14:compatExt spid="_x0000_s6656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Change Month with Spin Button</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219075</xdr:colOff>
          <xdr:row>18</xdr:row>
          <xdr:rowOff>152400</xdr:rowOff>
        </xdr:from>
        <xdr:to>
          <xdr:col>5</xdr:col>
          <xdr:colOff>28575</xdr:colOff>
          <xdr:row>20</xdr:row>
          <xdr:rowOff>9525</xdr:rowOff>
        </xdr:to>
        <xdr:sp macro="" textlink="">
          <xdr:nvSpPr>
            <xdr:cNvPr id="66562" name="Spinner 2" hidden="1">
              <a:extLst>
                <a:ext uri="{63B3BB69-23CF-44E3-9099-C40C66FF867C}">
                  <a14:compatExt spid="_x0000_s6656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297656</xdr:colOff>
          <xdr:row>15</xdr:row>
          <xdr:rowOff>166687</xdr:rowOff>
        </xdr:from>
        <xdr:to>
          <xdr:col>20</xdr:col>
          <xdr:colOff>269082</xdr:colOff>
          <xdr:row>45</xdr:row>
          <xdr:rowOff>50006</xdr:rowOff>
        </xdr:to>
        <xdr:pic>
          <xdr:nvPicPr>
            <xdr:cNvPr id="2" name="Picture 1"/>
            <xdr:cNvPicPr>
              <a:picLocks noChangeAspect="1" noChangeArrowheads="1"/>
              <a:extLst>
                <a:ext uri="{84589F7E-364E-4C9E-8A38-B11213B215E9}">
                  <a14:cameraTool cellRange="'Slicers and PowerPivot'!$B$15:$L$42" spid="_x0000_s73735"/>
                </a:ext>
              </a:extLst>
            </xdr:cNvPicPr>
          </xdr:nvPicPr>
          <xdr:blipFill rotWithShape="1">
            <a:blip xmlns:r="http://schemas.openxmlformats.org/officeDocument/2006/relationships" r:embed="rId1"/>
            <a:srcRect l="-295" t="-456" r="-1"/>
            <a:stretch>
              <a:fillRect/>
            </a:stretch>
          </xdr:blipFill>
          <xdr:spPr bwMode="auto">
            <a:xfrm>
              <a:off x="297656" y="3202781"/>
              <a:ext cx="11306176" cy="524113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editAs="oneCell">
    <xdr:from>
      <xdr:col>12</xdr:col>
      <xdr:colOff>571500</xdr:colOff>
      <xdr:row>31</xdr:row>
      <xdr:rowOff>154782</xdr:rowOff>
    </xdr:from>
    <xdr:to>
      <xdr:col>19</xdr:col>
      <xdr:colOff>261937</xdr:colOff>
      <xdr:row>41</xdr:row>
      <xdr:rowOff>60485</xdr:rowOff>
    </xdr:to>
    <mc:AlternateContent xmlns:mc="http://schemas.openxmlformats.org/markup-compatibility/2006">
      <mc:Choice xmlns:a14="http://schemas.microsoft.com/office/drawing/2010/main" Requires="a14">
        <xdr:graphicFrame macro="">
          <xdr:nvGraphicFramePr>
            <xdr:cNvPr id="3" name="State Code 1"/>
            <xdr:cNvGraphicFramePr/>
          </xdr:nvGraphicFramePr>
          <xdr:xfrm>
            <a:off x="0" y="0"/>
            <a:ext cx="0" cy="0"/>
          </xdr:xfrm>
          <a:graphic>
            <a:graphicData uri="http://schemas.microsoft.com/office/drawing/2010/slicer">
              <sle:slicer xmlns:sle="http://schemas.microsoft.com/office/drawing/2010/slicer" name="State Code 1"/>
            </a:graphicData>
          </a:graphic>
        </xdr:graphicFrame>
      </mc:Choice>
      <mc:Fallback>
        <xdr:sp macro="" textlink="">
          <xdr:nvSpPr>
            <xdr:cNvPr id="0" name=""/>
            <xdr:cNvSpPr>
              <a:spLocks noTextEdit="1"/>
            </xdr:cNvSpPr>
          </xdr:nvSpPr>
          <xdr:spPr>
            <a:xfrm>
              <a:off x="7143750" y="6048376"/>
              <a:ext cx="3857625"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55.32.203\pwcftpdp\COMMUN\SOUCHARD\TRS\2001\trs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erwin001/Documents/MOOC/MOOC%20Course%203/MOOC_Week1_DataModel_Retail_Exercises_19%20December%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poule"/>
      <sheetName val="UHL2"/>
      <sheetName val="UHL3"/>
      <sheetName val="UHL4"/>
      <sheetName val="CAM1"/>
      <sheetName val="SIROP"/>
      <sheetName val="GELULE"/>
      <sheetName val="SACHET"/>
      <sheetName val="TUBE"/>
      <sheetName val="SOUDURE"/>
      <sheetName val="SECT"/>
      <sheetName val="Lookups"/>
      <sheetName val="1998"/>
    </sheetNames>
    <sheetDataSet>
      <sheetData sheetId="0" refreshError="1">
        <row r="1">
          <cell r="G1">
            <v>0.6806795277857759</v>
          </cell>
          <cell r="H1">
            <v>0.75669450043190323</v>
          </cell>
          <cell r="I1" t="str">
            <v xml:space="preserve"> </v>
          </cell>
          <cell r="J1" t="str">
            <v xml:space="preserve"> </v>
          </cell>
          <cell r="K1">
            <v>0.34014616623312277</v>
          </cell>
          <cell r="L1" t="str">
            <v xml:space="preserve"> </v>
          </cell>
          <cell r="M1">
            <v>0.56657608695652151</v>
          </cell>
          <cell r="N1">
            <v>0.65574746873138767</v>
          </cell>
          <cell r="O1">
            <v>0.50071983875611858</v>
          </cell>
          <cell r="P1" t="str">
            <v xml:space="preserve"> </v>
          </cell>
          <cell r="Q1" t="str">
            <v xml:space="preserve"> </v>
          </cell>
          <cell r="R1">
            <v>0.33695652173913015</v>
          </cell>
          <cell r="S1">
            <v>0.73795822676896838</v>
          </cell>
          <cell r="T1">
            <v>0.20234113712374577</v>
          </cell>
          <cell r="U1">
            <v>0.66109991361934917</v>
          </cell>
          <cell r="V1">
            <v>0.43228716767444092</v>
          </cell>
          <cell r="W1" t="str">
            <v xml:space="preserve"> </v>
          </cell>
          <cell r="X1" t="str">
            <v xml:space="preserve"> </v>
          </cell>
          <cell r="Y1">
            <v>0.55513964871868693</v>
          </cell>
          <cell r="Z1">
            <v>0.5357999808042998</v>
          </cell>
          <cell r="AA1" t="str">
            <v xml:space="preserve"> </v>
          </cell>
          <cell r="AB1" t="str">
            <v xml:space="preserve"> </v>
          </cell>
          <cell r="AC1" t="str">
            <v xml:space="preserve"> </v>
          </cell>
          <cell r="AD1" t="str">
            <v xml:space="preserve"> </v>
          </cell>
          <cell r="AE1" t="str">
            <v xml:space="preserve"> </v>
          </cell>
          <cell r="AF1" t="str">
            <v xml:space="preserve"> </v>
          </cell>
          <cell r="AG1" t="str">
            <v xml:space="preserve"> </v>
          </cell>
          <cell r="AH1">
            <v>0.32574189095928224</v>
          </cell>
          <cell r="AI1" t="str">
            <v xml:space="preserve"> </v>
          </cell>
          <cell r="AJ1" t="str">
            <v xml:space="preserve"> </v>
          </cell>
          <cell r="AK1" t="str">
            <v xml:space="preserve"> </v>
          </cell>
        </row>
        <row r="4">
          <cell r="AP4">
            <v>0.54386631374279026</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7.5186673855856839E-2</v>
          </cell>
        </row>
        <row r="6">
          <cell r="AP6">
            <v>3.3821871476888386E-2</v>
          </cell>
        </row>
        <row r="7">
          <cell r="AP7">
            <v>5.8060879368658398E-2</v>
          </cell>
        </row>
        <row r="8">
          <cell r="AP8">
            <v>6.7080045095828628E-2</v>
          </cell>
        </row>
        <row r="9">
          <cell r="AP9">
            <v>0.15253664036076661</v>
          </cell>
        </row>
      </sheetData>
      <sheetData sheetId="1" refreshError="1">
        <row r="1">
          <cell r="G1">
            <v>0.84151472650771386</v>
          </cell>
          <cell r="H1">
            <v>0.37439613526570037</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t="str">
            <v xml:space="preserve"> </v>
          </cell>
          <cell r="S1" t="str">
            <v xml:space="preserve"> </v>
          </cell>
          <cell r="T1" t="str">
            <v xml:space="preserve"> </v>
          </cell>
          <cell r="U1" t="str">
            <v xml:space="preserve"> </v>
          </cell>
          <cell r="V1" t="str">
            <v xml:space="preserve"> </v>
          </cell>
          <cell r="W1" t="str">
            <v xml:space="preserve"> </v>
          </cell>
          <cell r="X1" t="str">
            <v xml:space="preserve"> </v>
          </cell>
          <cell r="Y1" t="str">
            <v xml:space="preserve"> </v>
          </cell>
          <cell r="Z1" t="str">
            <v xml:space="preserve"> </v>
          </cell>
          <cell r="AA1" t="str">
            <v xml:space="preserve"> </v>
          </cell>
          <cell r="AB1">
            <v>0.42961133069828716</v>
          </cell>
          <cell r="AC1" t="str">
            <v xml:space="preserve"> </v>
          </cell>
          <cell r="AD1" t="str">
            <v xml:space="preserve"> </v>
          </cell>
          <cell r="AE1" t="str">
            <v xml:space="preserve"> </v>
          </cell>
          <cell r="AF1" t="str">
            <v xml:space="preserve"> </v>
          </cell>
          <cell r="AG1">
            <v>0.57971014492753625</v>
          </cell>
          <cell r="AH1">
            <v>0.5606407322654462</v>
          </cell>
          <cell r="AI1" t="str">
            <v xml:space="preserve"> </v>
          </cell>
          <cell r="AJ1" t="str">
            <v xml:space="preserve"> </v>
          </cell>
          <cell r="AK1" t="str">
            <v xml:space="preserve"> </v>
          </cell>
        </row>
        <row r="4">
          <cell r="AP4">
            <v>0.62281650180200909</v>
          </cell>
        </row>
        <row r="5">
          <cell r="AP5">
            <v>0.14056974158423438</v>
          </cell>
        </row>
        <row r="6">
          <cell r="AP6">
            <v>0</v>
          </cell>
        </row>
        <row r="7">
          <cell r="AP7">
            <v>0</v>
          </cell>
        </row>
        <row r="8">
          <cell r="AP8">
            <v>4.7619047619047616E-2</v>
          </cell>
        </row>
        <row r="9">
          <cell r="AP9">
            <v>7.2380952380952379E-2</v>
          </cell>
        </row>
      </sheetData>
      <sheetData sheetId="2" refreshError="1">
        <row r="1">
          <cell r="G1">
            <v>0.63781788351107471</v>
          </cell>
          <cell r="H1">
            <v>0.58428003740065448</v>
          </cell>
          <cell r="I1">
            <v>0.66576086956521741</v>
          </cell>
          <cell r="J1">
            <v>0.66630434782608694</v>
          </cell>
          <cell r="K1">
            <v>0.26322121957888983</v>
          </cell>
          <cell r="L1" t="str">
            <v xml:space="preserve"> </v>
          </cell>
          <cell r="M1" t="str">
            <v xml:space="preserve"> </v>
          </cell>
          <cell r="N1">
            <v>0.46114734299516907</v>
          </cell>
          <cell r="O1">
            <v>0.49783926218708829</v>
          </cell>
          <cell r="P1" t="str">
            <v xml:space="preserve"> </v>
          </cell>
          <cell r="Q1" t="str">
            <v xml:space="preserve"> </v>
          </cell>
          <cell r="R1">
            <v>0.53177536231884059</v>
          </cell>
          <cell r="S1">
            <v>0.64347826086956528</v>
          </cell>
          <cell r="T1">
            <v>0.5661744599398415</v>
          </cell>
          <cell r="U1">
            <v>0.62451274362818598</v>
          </cell>
          <cell r="V1">
            <v>0.37439613526570048</v>
          </cell>
          <cell r="W1" t="str">
            <v xml:space="preserve"> </v>
          </cell>
          <cell r="X1" t="str">
            <v xml:space="preserve"> </v>
          </cell>
          <cell r="Y1" t="str">
            <v xml:space="preserve"> </v>
          </cell>
          <cell r="Z1">
            <v>0.61293995859213246</v>
          </cell>
          <cell r="AA1">
            <v>0.51045893719806767</v>
          </cell>
          <cell r="AB1">
            <v>0.18103825136612023</v>
          </cell>
          <cell r="AC1">
            <v>0.38933333333333331</v>
          </cell>
          <cell r="AD1" t="str">
            <v xml:space="preserve"> </v>
          </cell>
          <cell r="AE1" t="str">
            <v xml:space="preserve"> </v>
          </cell>
          <cell r="AF1">
            <v>0.42853968253968261</v>
          </cell>
          <cell r="AG1" t="str">
            <v xml:space="preserve"> </v>
          </cell>
          <cell r="AH1" t="str">
            <v xml:space="preserve"> </v>
          </cell>
          <cell r="AI1" t="str">
            <v xml:space="preserve"> </v>
          </cell>
          <cell r="AJ1" t="str">
            <v xml:space="preserve"> </v>
          </cell>
          <cell r="AK1" t="str">
            <v xml:space="preserve"> </v>
          </cell>
        </row>
        <row r="4">
          <cell r="AP4">
            <v>0.50610633954586803</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8.6221820099364715E-2</v>
          </cell>
        </row>
        <row r="6">
          <cell r="AP6">
            <v>4.4345898004434593E-2</v>
          </cell>
        </row>
        <row r="7">
          <cell r="AP7">
            <v>7.4235033259423516E-2</v>
          </cell>
        </row>
        <row r="8">
          <cell r="AP8">
            <v>7.5698447893569845E-2</v>
          </cell>
        </row>
        <row r="9">
          <cell r="AP9">
            <v>0.13232815964523281</v>
          </cell>
        </row>
      </sheetData>
      <sheetData sheetId="3" refreshError="1">
        <row r="1">
          <cell r="G1">
            <v>8.0515297906602251E-2</v>
          </cell>
          <cell r="H1">
            <v>0.31373737373737376</v>
          </cell>
          <cell r="I1">
            <v>0.44606060606060605</v>
          </cell>
          <cell r="J1" t="str">
            <v xml:space="preserve"> </v>
          </cell>
          <cell r="K1">
            <v>0.40237047898338218</v>
          </cell>
          <cell r="L1">
            <v>0.43010752688172044</v>
          </cell>
          <cell r="M1">
            <v>0.25148989898989899</v>
          </cell>
          <cell r="N1">
            <v>0.38181818181818183</v>
          </cell>
          <cell r="O1">
            <v>0.38444444444444442</v>
          </cell>
          <cell r="P1">
            <v>0.65939393939393953</v>
          </cell>
          <cell r="Q1" t="str">
            <v xml:space="preserve"> </v>
          </cell>
          <cell r="R1">
            <v>0.33629032258064517</v>
          </cell>
          <cell r="S1">
            <v>0.44564393939393937</v>
          </cell>
          <cell r="T1">
            <v>0.52606534090909085</v>
          </cell>
          <cell r="U1">
            <v>0.46617564534231204</v>
          </cell>
          <cell r="V1">
            <v>0.59315738025415443</v>
          </cell>
          <cell r="W1" t="str">
            <v xml:space="preserve"> </v>
          </cell>
          <cell r="X1" t="str">
            <v xml:space="preserve"> </v>
          </cell>
          <cell r="Y1">
            <v>0.37654040404040401</v>
          </cell>
          <cell r="Z1">
            <v>0.35251262626262625</v>
          </cell>
          <cell r="AA1">
            <v>0.13062801932367149</v>
          </cell>
          <cell r="AB1">
            <v>0.19063545150501671</v>
          </cell>
          <cell r="AC1">
            <v>0.28518518518518515</v>
          </cell>
          <cell r="AD1" t="str">
            <v xml:space="preserve"> </v>
          </cell>
          <cell r="AE1" t="str">
            <v xml:space="preserve"> </v>
          </cell>
          <cell r="AF1">
            <v>0.35368760064412241</v>
          </cell>
          <cell r="AG1">
            <v>0.41198067632850244</v>
          </cell>
          <cell r="AH1">
            <v>0.3770743283329096</v>
          </cell>
          <cell r="AI1" t="str">
            <v xml:space="preserve"> </v>
          </cell>
          <cell r="AJ1" t="str">
            <v xml:space="preserve"> </v>
          </cell>
          <cell r="AK1" t="str">
            <v xml:space="preserve"> </v>
          </cell>
        </row>
        <row r="4">
          <cell r="AP4">
            <v>0.36563171902420877</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8.5531071673465631E-2</v>
          </cell>
        </row>
        <row r="6">
          <cell r="AP6">
            <v>6.4153969526864474E-2</v>
          </cell>
        </row>
        <row r="7">
          <cell r="AP7">
            <v>0.11708099438652766</v>
          </cell>
        </row>
        <row r="8">
          <cell r="AP8">
            <v>0.10505212510024058</v>
          </cell>
        </row>
        <row r="9">
          <cell r="AP9">
            <v>0.18133119486768243</v>
          </cell>
        </row>
      </sheetData>
      <sheetData sheetId="4" refreshError="1">
        <row r="1">
          <cell r="G1">
            <v>0.29242962962962965</v>
          </cell>
          <cell r="H1">
            <v>0.42557037037037038</v>
          </cell>
          <cell r="I1">
            <v>8.62306843267108E-6</v>
          </cell>
          <cell r="J1">
            <v>2.7583165322580646E-2</v>
          </cell>
          <cell r="K1">
            <v>0.20070043103448276</v>
          </cell>
          <cell r="L1" t="str">
            <v xml:space="preserve"> </v>
          </cell>
          <cell r="M1" t="str">
            <v xml:space="preserve"> </v>
          </cell>
          <cell r="N1">
            <v>0.20664062499999999</v>
          </cell>
          <cell r="O1">
            <v>3.6458333333333336E-2</v>
          </cell>
          <cell r="P1" t="str">
            <v xml:space="preserve"> </v>
          </cell>
          <cell r="Q1" t="str">
            <v xml:space="preserve"> </v>
          </cell>
          <cell r="R1">
            <v>0.11340725806451613</v>
          </cell>
          <cell r="S1">
            <v>0.29224537037037035</v>
          </cell>
          <cell r="T1">
            <v>0.39970052083333329</v>
          </cell>
          <cell r="U1">
            <v>0.47058174435028249</v>
          </cell>
          <cell r="V1">
            <v>0.48852237654320985</v>
          </cell>
          <cell r="W1">
            <v>0.625</v>
          </cell>
          <cell r="X1" t="str">
            <v xml:space="preserve"> </v>
          </cell>
          <cell r="Y1">
            <v>0.58455561155913982</v>
          </cell>
          <cell r="Z1">
            <v>0.35880642361111109</v>
          </cell>
          <cell r="AA1">
            <v>0.57973524305555557</v>
          </cell>
          <cell r="AB1">
            <v>0.44440104166666666</v>
          </cell>
          <cell r="AC1">
            <v>0.71022727272727271</v>
          </cell>
          <cell r="AD1">
            <v>0.33821180555555558</v>
          </cell>
          <cell r="AE1" t="str">
            <v xml:space="preserve"> </v>
          </cell>
          <cell r="AF1">
            <v>0.56237847222222226</v>
          </cell>
          <cell r="AG1">
            <v>0.55128906249999998</v>
          </cell>
          <cell r="AH1">
            <v>0.58114035087719296</v>
          </cell>
          <cell r="AI1" t="str">
            <v xml:space="preserve"> </v>
          </cell>
          <cell r="AJ1" t="str">
            <v xml:space="preserve"> </v>
          </cell>
          <cell r="AK1" t="str">
            <v xml:space="preserve"> </v>
          </cell>
        </row>
        <row r="4">
          <cell r="AP4">
            <v>0.37860407265113633</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22</v>
          </cell>
          <cell r="AD5">
            <v>24</v>
          </cell>
          <cell r="AE5">
            <v>25</v>
          </cell>
          <cell r="AF5">
            <v>26</v>
          </cell>
          <cell r="AG5">
            <v>27</v>
          </cell>
          <cell r="AH5">
            <v>28</v>
          </cell>
          <cell r="AI5">
            <v>29</v>
          </cell>
          <cell r="AJ5">
            <v>30</v>
          </cell>
          <cell r="AK5">
            <v>31</v>
          </cell>
          <cell r="AP5">
            <v>8.7513746595113254E-2</v>
          </cell>
        </row>
        <row r="6">
          <cell r="AP6">
            <v>2.6454445664105378E-2</v>
          </cell>
        </row>
        <row r="7">
          <cell r="AP7">
            <v>8.1595316502012447E-2</v>
          </cell>
        </row>
        <row r="8">
          <cell r="AP8">
            <v>6.8605927552140511E-2</v>
          </cell>
        </row>
        <row r="9">
          <cell r="AP9">
            <v>0.25693377241126963</v>
          </cell>
        </row>
      </sheetData>
      <sheetData sheetId="5" refreshError="1">
        <row r="1">
          <cell r="G1">
            <v>0.13186813186813184</v>
          </cell>
          <cell r="H1">
            <v>0.38466441694788145</v>
          </cell>
          <cell r="I1" t="str">
            <v xml:space="preserve"> </v>
          </cell>
          <cell r="J1" t="str">
            <v xml:space="preserve"> </v>
          </cell>
          <cell r="K1" t="str">
            <v xml:space="preserve"> </v>
          </cell>
          <cell r="L1" t="str">
            <v xml:space="preserve"> </v>
          </cell>
          <cell r="M1" t="str">
            <v xml:space="preserve"> </v>
          </cell>
          <cell r="N1">
            <v>0.1648270787343635</v>
          </cell>
          <cell r="O1">
            <v>0.29254966887417216</v>
          </cell>
          <cell r="P1" t="str">
            <v xml:space="preserve"> </v>
          </cell>
          <cell r="Q1" t="str">
            <v xml:space="preserve"> </v>
          </cell>
          <cell r="R1">
            <v>0.48624106562703051</v>
          </cell>
          <cell r="S1">
            <v>0.21048565121412802</v>
          </cell>
          <cell r="T1">
            <v>0.34432234432234426</v>
          </cell>
          <cell r="U1">
            <v>0.21508923285122217</v>
          </cell>
          <cell r="V1">
            <v>0.27355623100303944</v>
          </cell>
          <cell r="W1" t="str">
            <v xml:space="preserve"> </v>
          </cell>
          <cell r="X1" t="str">
            <v xml:space="preserve"> </v>
          </cell>
          <cell r="Y1">
            <v>0.30332702617470825</v>
          </cell>
          <cell r="Z1">
            <v>0.31324503311258278</v>
          </cell>
          <cell r="AA1">
            <v>0.10545569221065909</v>
          </cell>
          <cell r="AB1">
            <v>0.42365184484389778</v>
          </cell>
          <cell r="AC1">
            <v>0.39323927101704875</v>
          </cell>
          <cell r="AD1" t="str">
            <v xml:space="preserve"> </v>
          </cell>
          <cell r="AE1" t="str">
            <v xml:space="preserve"> </v>
          </cell>
          <cell r="AF1" t="str">
            <v xml:space="preserve"> </v>
          </cell>
          <cell r="AG1">
            <v>3.5512510088781264E-2</v>
          </cell>
          <cell r="AH1">
            <v>8.5434173669467775E-2</v>
          </cell>
          <cell r="AI1" t="str">
            <v xml:space="preserve"> </v>
          </cell>
          <cell r="AJ1" t="str">
            <v xml:space="preserve"> </v>
          </cell>
          <cell r="AK1" t="str">
            <v xml:space="preserve"> </v>
          </cell>
        </row>
        <row r="4">
          <cell r="AP4">
            <v>0.27015879287933031</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6.4129461590688608E-2</v>
          </cell>
        </row>
        <row r="6">
          <cell r="AP6">
            <v>1.6793440679640424E-2</v>
          </cell>
        </row>
        <row r="7">
          <cell r="AP7">
            <v>0.21584510520596664</v>
          </cell>
        </row>
        <row r="8">
          <cell r="AP8">
            <v>0.10915736441766274</v>
          </cell>
        </row>
        <row r="9">
          <cell r="AP9">
            <v>0.27501728736540548</v>
          </cell>
        </row>
      </sheetData>
      <sheetData sheetId="6" refreshError="1">
        <row r="1">
          <cell r="G1">
            <v>0.87281194295900177</v>
          </cell>
          <cell r="H1">
            <v>0.76967747326203206</v>
          </cell>
          <cell r="I1">
            <v>0.73717007065695939</v>
          </cell>
          <cell r="J1" t="str">
            <v xml:space="preserve"> </v>
          </cell>
          <cell r="K1">
            <v>0.84049688057040994</v>
          </cell>
          <cell r="L1">
            <v>0.88828431372549022</v>
          </cell>
          <cell r="M1">
            <v>0.56132551596761371</v>
          </cell>
          <cell r="N1">
            <v>0.85368210811159062</v>
          </cell>
          <cell r="O1">
            <v>0.7469106372012112</v>
          </cell>
          <cell r="P1">
            <v>0.76777699031419799</v>
          </cell>
          <cell r="Q1" t="str">
            <v xml:space="preserve"> </v>
          </cell>
          <cell r="R1">
            <v>0.80655462184873961</v>
          </cell>
          <cell r="S1">
            <v>0.96487813023169977</v>
          </cell>
          <cell r="T1" t="str">
            <v xml:space="preserve"> </v>
          </cell>
          <cell r="U1" t="str">
            <v xml:space="preserve"> </v>
          </cell>
          <cell r="V1">
            <v>0.83928642163936285</v>
          </cell>
          <cell r="W1">
            <v>0.86415548675610587</v>
          </cell>
          <cell r="X1" t="str">
            <v xml:space="preserve"> </v>
          </cell>
          <cell r="Y1">
            <v>0.89690009337068166</v>
          </cell>
          <cell r="Z1">
            <v>0.79269897858133165</v>
          </cell>
          <cell r="AA1">
            <v>0.85599581246640066</v>
          </cell>
          <cell r="AB1">
            <v>0.86915032679738569</v>
          </cell>
          <cell r="AC1">
            <v>0.80718954248366015</v>
          </cell>
          <cell r="AD1">
            <v>0.85217723453017569</v>
          </cell>
          <cell r="AE1" t="str">
            <v xml:space="preserve"> </v>
          </cell>
          <cell r="AF1">
            <v>0.81091531562119801</v>
          </cell>
          <cell r="AG1">
            <v>0.85085617201426034</v>
          </cell>
          <cell r="AH1">
            <v>0.81564111705288189</v>
          </cell>
          <cell r="AI1" t="str">
            <v xml:space="preserve"> </v>
          </cell>
          <cell r="AJ1" t="str">
            <v xml:space="preserve"> </v>
          </cell>
          <cell r="AK1" t="str">
            <v xml:space="preserve"> </v>
          </cell>
        </row>
        <row r="4">
          <cell r="AP4">
            <v>0.82879848756264229</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4.1493681215467544E-2</v>
          </cell>
        </row>
        <row r="6">
          <cell r="AP6">
            <v>0</v>
          </cell>
        </row>
        <row r="7">
          <cell r="AP7">
            <v>0</v>
          </cell>
        </row>
        <row r="8">
          <cell r="AP8">
            <v>4.1198887630033994E-2</v>
          </cell>
        </row>
        <row r="9">
          <cell r="AP9">
            <v>6.5918220208054388E-3</v>
          </cell>
        </row>
      </sheetData>
      <sheetData sheetId="7" refreshError="1">
        <row r="1">
          <cell r="G1" t="str">
            <v xml:space="preserve"> </v>
          </cell>
          <cell r="H1" t="str">
            <v xml:space="preserve"> </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v>0.62622105831982366</v>
          </cell>
          <cell r="S1">
            <v>0.32995360027496129</v>
          </cell>
          <cell r="T1">
            <v>0.58860207008355148</v>
          </cell>
          <cell r="U1">
            <v>0.59857837635615396</v>
          </cell>
          <cell r="V1">
            <v>0.69044879171461404</v>
          </cell>
          <cell r="W1" t="str">
            <v xml:space="preserve"> </v>
          </cell>
          <cell r="X1" t="str">
            <v xml:space="preserve"> </v>
          </cell>
          <cell r="Y1">
            <v>0.78812819553560287</v>
          </cell>
          <cell r="Z1">
            <v>0.54433221099887763</v>
          </cell>
          <cell r="AA1">
            <v>0.55267702936096708</v>
          </cell>
          <cell r="AB1">
            <v>0.87791495198902603</v>
          </cell>
          <cell r="AC1">
            <v>0.86956521739130421</v>
          </cell>
          <cell r="AD1" t="str">
            <v xml:space="preserve"> </v>
          </cell>
          <cell r="AE1" t="str">
            <v xml:space="preserve"> </v>
          </cell>
          <cell r="AF1">
            <v>0.82803342062601304</v>
          </cell>
          <cell r="AG1">
            <v>0.54828116556511608</v>
          </cell>
          <cell r="AH1">
            <v>0.76730608840700565</v>
          </cell>
          <cell r="AI1" t="str">
            <v xml:space="preserve"> </v>
          </cell>
          <cell r="AJ1" t="str">
            <v xml:space="preserve"> </v>
          </cell>
          <cell r="AK1" t="str">
            <v xml:space="preserve"> </v>
          </cell>
        </row>
        <row r="4">
          <cell r="AP4">
            <v>0.66723692378766208</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6.1562504511527977E-2</v>
          </cell>
        </row>
        <row r="6">
          <cell r="AP6">
            <v>0</v>
          </cell>
        </row>
        <row r="7">
          <cell r="AP7">
            <v>0</v>
          </cell>
        </row>
        <row r="8">
          <cell r="AP8">
            <v>5.0619342544068587E-2</v>
          </cell>
        </row>
        <row r="9">
          <cell r="AP9">
            <v>0.12803716055264408</v>
          </cell>
        </row>
      </sheetData>
      <sheetData sheetId="8" refreshError="1">
        <row r="1">
          <cell r="G1">
            <v>0.34860184860184862</v>
          </cell>
          <cell r="H1" t="str">
            <v xml:space="preserve"> </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t="str">
            <v xml:space="preserve"> </v>
          </cell>
          <cell r="S1" t="str">
            <v xml:space="preserve"> </v>
          </cell>
          <cell r="T1" t="str">
            <v xml:space="preserve"> </v>
          </cell>
          <cell r="U1" t="str">
            <v xml:space="preserve"> </v>
          </cell>
          <cell r="V1" t="str">
            <v xml:space="preserve"> </v>
          </cell>
          <cell r="W1" t="str">
            <v xml:space="preserve"> </v>
          </cell>
          <cell r="X1" t="str">
            <v xml:space="preserve"> </v>
          </cell>
          <cell r="Y1" t="str">
            <v xml:space="preserve"> </v>
          </cell>
          <cell r="Z1" t="str">
            <v xml:space="preserve"> </v>
          </cell>
          <cell r="AA1" t="str">
            <v xml:space="preserve"> </v>
          </cell>
          <cell r="AB1">
            <v>0.15344291125541124</v>
          </cell>
          <cell r="AC1">
            <v>0.19984528107271787</v>
          </cell>
          <cell r="AD1" t="str">
            <v xml:space="preserve"> </v>
          </cell>
          <cell r="AE1" t="str">
            <v xml:space="preserve"> </v>
          </cell>
          <cell r="AF1">
            <v>0.33933087650841826</v>
          </cell>
          <cell r="AG1" t="str">
            <v xml:space="preserve"> </v>
          </cell>
          <cell r="AH1" t="str">
            <v xml:space="preserve"> </v>
          </cell>
          <cell r="AI1" t="str">
            <v xml:space="preserve"> </v>
          </cell>
          <cell r="AJ1" t="str">
            <v xml:space="preserve"> </v>
          </cell>
          <cell r="AK1" t="str">
            <v xml:space="preserve"> </v>
          </cell>
        </row>
        <row r="4">
          <cell r="AP4">
            <v>0.25139332841570367</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0.12984591426932227</v>
          </cell>
        </row>
        <row r="6">
          <cell r="AP6">
            <v>0</v>
          </cell>
        </row>
        <row r="7">
          <cell r="AP7">
            <v>0</v>
          </cell>
        </row>
        <row r="8">
          <cell r="AP8">
            <v>0.25172117039586916</v>
          </cell>
        </row>
        <row r="9">
          <cell r="AP9">
            <v>0.24913941480206539</v>
          </cell>
        </row>
      </sheetData>
      <sheetData sheetId="9" refreshError="1">
        <row r="1">
          <cell r="G1">
            <v>2.8253376278465269E-6</v>
          </cell>
          <cell r="H1" t="str">
            <v xml:space="preserve"> </v>
          </cell>
          <cell r="I1" t="str">
            <v xml:space="preserve"> </v>
          </cell>
          <cell r="J1" t="str">
            <v xml:space="preserve"> </v>
          </cell>
          <cell r="K1" t="str">
            <v xml:space="preserve"> </v>
          </cell>
          <cell r="L1">
            <v>0.19904718715409328</v>
          </cell>
          <cell r="M1">
            <v>0.91528613400295478</v>
          </cell>
          <cell r="N1">
            <v>0.94559701882674285</v>
          </cell>
          <cell r="O1">
            <v>0.23245614035087692</v>
          </cell>
          <cell r="P1" t="str">
            <v xml:space="preserve"> </v>
          </cell>
          <cell r="Q1" t="str">
            <v xml:space="preserve"> </v>
          </cell>
          <cell r="R1">
            <v>0.57859848484848486</v>
          </cell>
          <cell r="S1">
            <v>0.5</v>
          </cell>
          <cell r="T1">
            <v>0.14072847682119205</v>
          </cell>
          <cell r="U1">
            <v>0.74448123620309048</v>
          </cell>
          <cell r="V1">
            <v>0.60632183908045967</v>
          </cell>
          <cell r="W1" t="str">
            <v xml:space="preserve"> </v>
          </cell>
          <cell r="X1" t="str">
            <v xml:space="preserve"> </v>
          </cell>
          <cell r="Y1" t="str">
            <v xml:space="preserve"> </v>
          </cell>
          <cell r="Z1">
            <v>0.51520681265206814</v>
          </cell>
          <cell r="AA1">
            <v>0.55135658914728669</v>
          </cell>
          <cell r="AB1" t="str">
            <v xml:space="preserve"> </v>
          </cell>
          <cell r="AC1" t="str">
            <v xml:space="preserve"> </v>
          </cell>
          <cell r="AD1" t="str">
            <v xml:space="preserve"> </v>
          </cell>
          <cell r="AE1" t="str">
            <v xml:space="preserve"> </v>
          </cell>
          <cell r="AF1">
            <v>0.11309523809523792</v>
          </cell>
          <cell r="AG1">
            <v>0.17660044150110374</v>
          </cell>
          <cell r="AH1">
            <v>0.49019607843137253</v>
          </cell>
          <cell r="AI1" t="str">
            <v xml:space="preserve"> </v>
          </cell>
          <cell r="AJ1" t="str">
            <v xml:space="preserve"> </v>
          </cell>
          <cell r="AK1" t="str">
            <v xml:space="preserve"> </v>
          </cell>
        </row>
        <row r="4">
          <cell r="AP4">
            <v>0.51343460040926769</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9.1022059327483945E-3</v>
          </cell>
        </row>
        <row r="6">
          <cell r="AP6">
            <v>0.21234428086070214</v>
          </cell>
        </row>
        <row r="7">
          <cell r="AP7">
            <v>1.4156285390713477E-2</v>
          </cell>
        </row>
        <row r="8">
          <cell r="AP8">
            <v>5.6625141562853913E-3</v>
          </cell>
        </row>
        <row r="9">
          <cell r="AP9">
            <v>9.9546998867497169E-2</v>
          </cell>
        </row>
      </sheetData>
      <sheetData sheetId="10" refreshError="1">
        <row r="5">
          <cell r="B5">
            <v>0.42085945527989138</v>
          </cell>
          <cell r="D5">
            <v>0.43462384303740953</v>
          </cell>
          <cell r="F5">
            <v>0.7610804541018491</v>
          </cell>
        </row>
      </sheetData>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ta&gt;&gt;&gt;"/>
      <sheetName val="Transactions"/>
      <sheetName val="Products"/>
      <sheetName val="Categories"/>
      <sheetName val="States"/>
      <sheetName val="Exercises&gt;&gt;&gt;"/>
      <sheetName val="Exercise 1"/>
      <sheetName val="Pivot 1a"/>
      <sheetName val="Exercise 2"/>
      <sheetName val="Pivot 2a"/>
      <sheetName val="Pivot 2b"/>
      <sheetName val="Exercise 3"/>
      <sheetName val="Pivot 3a"/>
      <sheetName val="Pivot 3b"/>
      <sheetName val="Pivot 3c"/>
      <sheetName val="Exercise 4"/>
      <sheetName val="1 (13)"/>
      <sheetName val="Pivot 4a"/>
      <sheetName val="Pivot 4b"/>
      <sheetName val="Exercise 5"/>
      <sheetName val="Pivot 5a"/>
      <sheetName val="MOOC_Week1_DataModel_Retail_Ex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Ryan Erwin" refreshedDate="42751.89505486111" createdVersion="5" refreshedVersion="5" minRefreshableVersion="3" recordCount="0" supportSubquery="1" supportAdvancedDrill="1">
  <cacheSource type="external" connectionId="7"/>
  <cacheFields count="3">
    <cacheField name="[Transactions].[Month].[Month]" caption="Month" numFmtId="0" hierarchy="18" level="1">
      <sharedItems count="7">
        <s v="Apr"/>
        <s v="Aug"/>
        <s v="Dec"/>
        <s v="Feb"/>
        <s v="Jan"/>
        <s v="Jul"/>
        <s v="Jun"/>
      </sharedItems>
    </cacheField>
    <cacheField name="[Transactions].[Sales Channel].[Sales Channel]" caption="Sales Channel" numFmtId="0" hierarchy="12" level="1">
      <sharedItems count="3">
        <s v="Direct"/>
        <s v="Online"/>
        <s v="Retail"/>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2"/>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APPHIRE" refreshedDate="44052.994101041666" createdVersion="5" refreshedVersion="6" minRefreshableVersion="3" recordCount="0" supportSubquery="1" supportAdvancedDrill="1">
  <cacheSource type="external" connectionId="7"/>
  <cacheFields count="3">
    <cacheField name="[Transactions].[Month].[Month]" caption="Month" numFmtId="0" hierarchy="18" level="1">
      <sharedItems count="2">
        <s v="Apr"/>
        <s v="Jul"/>
      </sharedItems>
    </cacheField>
    <cacheField name="[Measures].[Sum of Revenue]" caption="Sum of Revenue" numFmtId="0" hierarchy="19" level="32767"/>
    <cacheField name="[Transactions].[State Code].[State Code]" caption="State Code" numFmtId="0" hierarchy="10" level="1">
      <sharedItems containsSemiMixedTypes="0" containsNonDate="0" containsString="0"/>
    </cacheField>
  </cacheFields>
  <cacheHierarchies count="25">
    <cacheHierarchy uniqueName="[Categories].[Category Code]" caption="Category Code" attribute="1" defaultMemberUniqueName="[Categories].[Category Code].[All]" allUniqueName="[Categories].[Category Code].[All]" dimensionUniqueName="[Categories]" displayFolder="" count="2" memberValueDatatype="130" unbalanced="0"/>
    <cacheHierarchy uniqueName="[Categories].[Category]" caption="Category" attribute="1" defaultMemberUniqueName="[Categories].[Category].[All]" allUniqueName="[Categories].[Category].[All]" dimensionUniqueName="[Categories]" displayFolder="" count="2" memberValueDatatype="130" unbalanced="0"/>
    <cacheHierarchy uniqueName="[Products].[Product Code]" caption="Product Code" attribute="1" defaultMemberUniqueName="[Products].[Product Code].[All]" allUniqueName="[Products].[Product Code].[All]" dimensionUniqueName="[Products]" displayFolder="" count="2"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Category Code]" caption="Category Code" attribute="1" defaultMemberUniqueName="[Products].[Category Code].[All]" allUniqueName="[Products].[Category Cod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2" memberValueDatatype="5" unbalanced="0"/>
    <cacheHierarchy uniqueName="[States].[State Code]" caption="State Code" attribute="1" defaultMemberUniqueName="[States].[State Code].[All]" allUniqueName="[States].[State Code].[All]" dimensionUniqueName="[States]" displayFolder="" count="2" memberValueDatatype="130" unbalanced="0"/>
    <cacheHierarchy uniqueName="[States].[State]" caption="State" attribute="1" defaultMemberUniqueName="[States].[State].[All]" allUniqueName="[States].[State].[All]" dimensionUniqueName="[States]" displayFolder="" count="2" memberValueDatatype="130" unbalanced="0"/>
    <cacheHierarchy uniqueName="[Transactions].[Distributor ID]" caption="Distributor ID" attribute="1" defaultMemberUniqueName="[Transactions].[Distributor ID].[All]" allUniqueName="[Transactions].[Distributor ID].[All]" dimensionUniqueName="[Transactions]" displayFolder="" count="2" memberValueDatatype="20" unbalanced="0"/>
    <cacheHierarchy uniqueName="[Transactions].[Distributor Name]" caption="Distributor Name" attribute="1" defaultMemberUniqueName="[Transactions].[Distributor Name].[All]" allUniqueName="[Transactions].[Distributor Name].[All]" dimensionUniqueName="[Transactions]" displayFolder="" count="2" memberValueDatatype="130" unbalanced="0"/>
    <cacheHierarchy uniqueName="[Transactions].[State Code]" caption="State Code" attribute="1" defaultMemberUniqueName="[Transactions].[State Code].[All]" allUniqueName="[Transactions].[State Code].[All]" dimensionUniqueName="[Transactions]" displayFolder="" count="2" memberValueDatatype="130" unbalanced="0">
      <fieldsUsage count="2">
        <fieldUsage x="-1"/>
        <fieldUsage x="2"/>
      </fieldsUsage>
    </cacheHierarchy>
    <cacheHierarchy uniqueName="[Transactions].[Product Code]" caption="Product Code" attribute="1" defaultMemberUniqueName="[Transactions].[Product Code].[All]" allUniqueName="[Transactions].[Product Code].[All]" dimensionUniqueName="[Transactions]" displayFolder="" count="2"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cacheHierarchy uniqueName="[Transactions].[Date Sold]" caption="Date Sold" attribute="1" time="1" defaultMemberUniqueName="[Transactions].[Date Sold].[All]" allUniqueName="[Transactions].[Date Sold].[All]" dimensionUniqueName="[Transactions]" displayFolder="" count="2" memberValueDatatype="7" unbalanced="0"/>
    <cacheHierarchy uniqueName="[Transactions].[Month Sold]" caption="Month Sold" attribute="1" defaultMemberUniqueName="[Transactions].[Month Sold].[All]" allUniqueName="[Transactions].[Month Sold].[All]" dimensionUniqueName="[Transactions]" displayFolder="" count="2" memberValueDatatype="20" unbalanced="0"/>
    <cacheHierarchy uniqueName="[Transactions].[Quantity]" caption="Quantity" attribute="1" defaultMemberUniqueName="[Transactions].[Quantity].[All]" allUniqueName="[Transactions].[Quantity].[All]" dimensionUniqueName="[Transactions]" displayFolder="" count="2" memberValueDatatype="20" unbalanced="0"/>
    <cacheHierarchy uniqueName="[Transactions].[Unit Price]" caption="Unit Price" attribute="1" defaultMemberUniqueName="[Transactions].[Unit Price].[All]" allUniqueName="[Transactions].[Unit Price].[All]" dimensionUniqueName="[Transactions]" displayFolder="" count="2" memberValueDatatype="5" unbalanced="0"/>
    <cacheHierarchy uniqueName="[Transactions].[Revenue]" caption="Revenue" attribute="1" defaultMemberUniqueName="[Transactions].[Revenue].[All]" allUniqueName="[Transactions].[Revenue].[All]" dimensionUniqueName="[Transactions]" displayFolder="" count="2"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APPHIRE" refreshedDate="44052.994104861114" createdVersion="5" refreshedVersion="6" minRefreshableVersion="3" recordCount="0" supportSubquery="1" supportAdvancedDrill="1">
  <cacheSource type="external" connectionId="7"/>
  <cacheFields count="3">
    <cacheField name="[Categories].[Category].[Category]" caption="Category" numFmtId="0" hierarchy="1" level="1">
      <sharedItems count="1">
        <s v="Mid-tier"/>
      </sharedItems>
    </cacheField>
    <cacheField name="[Measures].[Sum of Revenue]" caption="Sum of Revenue" numFmtId="0" hierarchy="19" level="32767"/>
    <cacheField name="[Transactions].[State Code].[State Code]" caption="State Code" numFmtId="0" hierarchy="10" level="1">
      <sharedItems containsSemiMixedTypes="0" containsNonDate="0" containsString="0"/>
    </cacheField>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0"/>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2" memberValueDatatype="130" unbalanced="0">
      <fieldsUsage count="2">
        <fieldUsage x="-1"/>
        <fieldUsage x="2"/>
      </fieldsUsage>
    </cacheHierarchy>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APPHIRE" refreshedDate="44052.994109375002" createdVersion="5" refreshedVersion="6" minRefreshableVersion="3" recordCount="0" supportSubquery="1" supportAdvancedDrill="1">
  <cacheSource type="external" connectionId="7"/>
  <cacheFields count="3">
    <cacheField name="[Transactions].[Distributor Name].[Distributor Name]" caption="Distributor Name" numFmtId="0" hierarchy="9" level="1">
      <sharedItems count="2">
        <s v="Oprah Ellis"/>
        <s v="Victoria Solis"/>
      </sharedItems>
    </cacheField>
    <cacheField name="[Measures].[Sum of Revenue]" caption="Sum of Revenue" numFmtId="0" hierarchy="19" level="32767"/>
    <cacheField name="[Transactions].[State Code].[State Code]" caption="State Code" numFmtId="0" hierarchy="10" level="1">
      <sharedItems containsSemiMixedTypes="0" containsNonDate="0" containsString="0"/>
    </cacheField>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2" memberValueDatatype="130" unbalanced="0">
      <fieldsUsage count="2">
        <fieldUsage x="-1"/>
        <fieldUsage x="0"/>
      </fieldsUsage>
    </cacheHierarchy>
    <cacheHierarchy uniqueName="[Transactions].[State Code]" caption="State Code" attribute="1" defaultMemberUniqueName="[Transactions].[State Code].[All]" allUniqueName="[Transactions].[State Code].[All]" dimensionUniqueName="[Transactions]" displayFolder="" count="2" memberValueDatatype="130" unbalanced="0">
      <fieldsUsage count="2">
        <fieldUsage x="-1"/>
        <fieldUsage x="2"/>
      </fieldsUsage>
    </cacheHierarchy>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APPHIRE" refreshedDate="44052.690074421298" createdVersion="3" refreshedVersion="6" minRefreshableVersion="3" recordCount="0" supportSubquery="1" supportAdvancedDrill="1">
  <cacheSource type="external" connectionId="7">
    <extLst>
      <ext xmlns:x14="http://schemas.microsoft.com/office/spreadsheetml/2009/9/main" uri="{F057638F-6D5F-4e77-A914-E7F072B9BCA8}">
        <x14:sourceConnection name="ThisWorkbookDataModel"/>
      </ext>
    </extLst>
  </cacheSource>
  <cacheFields count="0"/>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2"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tag="46af822c-dd35-48e3-9877-0b41852af24d" updatedVersion="5" minRefreshableVersion="3" itemPrintTitles="1" createdVersion="5" indent="0" outline="1" outlineData="1" multipleFieldFilters="0">
  <location ref="C42:G51" firstHeaderRow="1" firstDataRow="2" firstDataCol="1"/>
  <pivotFields count="3">
    <pivotField axis="axisRow" allDrilled="1" showAll="0" nonAutoSortDefault="1" defaultAttributeDrillState="1">
      <items count="8">
        <item x="4"/>
        <item x="3"/>
        <item x="0"/>
        <item x="6"/>
        <item x="5"/>
        <item x="1"/>
        <item x="2"/>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8">
    <i>
      <x/>
    </i>
    <i>
      <x v="1"/>
    </i>
    <i>
      <x v="2"/>
    </i>
    <i>
      <x v="3"/>
    </i>
    <i>
      <x v="4"/>
    </i>
    <i>
      <x v="5"/>
    </i>
    <i>
      <x v="6"/>
    </i>
    <i t="grand">
      <x/>
    </i>
  </rowItems>
  <colFields count="1">
    <field x="1"/>
  </colFields>
  <colItems count="4">
    <i>
      <x/>
    </i>
    <i>
      <x v="1"/>
    </i>
    <i>
      <x v="2"/>
    </i>
    <i t="grand">
      <x/>
    </i>
  </colItems>
  <dataFields count="1">
    <dataField name="Sum of Revenue" fld="2" baseField="0" baseItem="0" numFmtId="164"/>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Lst>
</pivotTableDefinition>
</file>

<file path=xl/pivotTables/pivotTable2.xml><?xml version="1.0" encoding="utf-8"?>
<pivotTableDefinition xmlns="http://schemas.openxmlformats.org/spreadsheetml/2006/main" name="monthly_revenue" cacheId="16" applyNumberFormats="0" applyBorderFormats="0" applyFontFormats="0" applyPatternFormats="0" applyAlignmentFormats="0" applyWidthHeightFormats="1" dataCaption="Values" tag="1bc0d43d-6e1b-462e-838d-da0203bbed1a" updatedVersion="6" minRefreshableVersion="3" subtotalHiddenItems="1" itemPrintTitles="1" createdVersion="5" indent="0" outline="1" outlineData="1" multipleFieldFilters="0" chartFormat="1">
  <location ref="C47:D50" firstHeaderRow="1" firstDataRow="1" firstDataCol="1"/>
  <pivotFields count="3">
    <pivotField axis="axisRow" allDrilled="1" showAll="0" nonAutoSortDefault="1" defaultAttributeDrillState="1">
      <items count="3">
        <item x="1"/>
        <item x="0"/>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Sum of Revenue" fld="1" baseField="0" baseItem="0" numFmtId="164"/>
  </dataFields>
  <chartFormats count="1">
    <chartFormat chart="0"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State Code].&amp;[M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Lst>
</pivotTableDefinition>
</file>

<file path=xl/pivotTables/pivotTable3.xml><?xml version="1.0" encoding="utf-8"?>
<pivotTableDefinition xmlns="http://schemas.openxmlformats.org/spreadsheetml/2006/main" name="distributor_revenue" cacheId="22" applyNumberFormats="0" applyBorderFormats="0" applyFontFormats="0" applyPatternFormats="0" applyAlignmentFormats="0" applyWidthHeightFormats="1" dataCaption="Values" tag="fe346868-d1a9-4ace-9582-0e81ac849aad" updatedVersion="6" minRefreshableVersion="3" subtotalHiddenItems="1" itemPrintTitles="1" createdVersion="5" indent="0" outline="1" outlineData="1" multipleFieldFilters="0" chartFormat="1">
  <location ref="K47:L50" firstHeaderRow="1" firstDataRow="1" firstDataCol="1"/>
  <pivotFields count="3">
    <pivotField axis="axisRow" allDrilled="1" showAll="0" measureFilter="1"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Sum of Revenue" fld="1" baseField="0" baseItem="0" numFmtId="164"/>
  </dataFields>
  <chartFormats count="1">
    <chartFormat chart="0" format="3"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State Code].&amp;[M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Lst>
</pivotTableDefinition>
</file>

<file path=xl/pivotTables/pivotTable4.xml><?xml version="1.0" encoding="utf-8"?>
<pivotTableDefinition xmlns="http://schemas.openxmlformats.org/spreadsheetml/2006/main" name="category_revenue" cacheId="19" applyNumberFormats="0" applyBorderFormats="0" applyFontFormats="0" applyPatternFormats="0" applyAlignmentFormats="0" applyWidthHeightFormats="1" dataCaption="Values" tag="c6e3cfd4-1068-4502-894e-e6533ab4c79d" updatedVersion="6" minRefreshableVersion="3" subtotalHiddenItems="1" itemPrintTitles="1" createdVersion="5" indent="0" outline="1" outlineData="1" multipleFieldFilters="0" chartFormat="1">
  <location ref="G47:H49" firstHeaderRow="1" firstDataRow="1" firstDataCol="1"/>
  <pivotFields count="3">
    <pivotField axis="axisRow" allDrilled="1" showAll="0" dataSourceSort="1" defaultAttributeDrillState="1">
      <items count="2">
        <item x="0"/>
        <item t="default"/>
      </items>
    </pivotField>
    <pivotField dataField="1" showAll="0"/>
    <pivotField allDrilled="1" showAll="0" dataSourceSort="1" defaultAttributeDrillState="1"/>
  </pivotFields>
  <rowFields count="1">
    <field x="0"/>
  </rowFields>
  <rowItems count="2">
    <i>
      <x/>
    </i>
    <i t="grand">
      <x/>
    </i>
  </rowItems>
  <colItems count="1">
    <i/>
  </colItems>
  <dataFields count="1">
    <dataField name="Sum of Revenue" fld="1" baseField="0" baseItem="0" numFmtId="164"/>
  </dataFields>
  <chartFormats count="1">
    <chartFormat chart="0"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State Code].&amp;[M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Transactions]"/>
      </x15:pivotTableUISettings>
    </ext>
  </extLst>
</pivotTableDefinition>
</file>

<file path=xl/queryTables/queryTable1.xml><?xml version="1.0" encoding="utf-8"?>
<queryTable xmlns="http://schemas.openxmlformats.org/spreadsheetml/2006/main" name="dv?bypass=true"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v1"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_Code" sourceName="[Transactions].[State Code]">
  <pivotTables>
    <pivotTable tabId="17" name="monthly_revenue"/>
    <pivotTable tabId="17" name="category_revenue"/>
    <pivotTable tabId="17" name="distributor_revenue"/>
  </pivotTables>
  <data>
    <olap pivotCacheId="1">
      <levels count="2">
        <level uniqueName="[Transactions].[State Code].[(All)]" sourceCaption="(All)" count="0"/>
        <level uniqueName="[Transactions].[State Code].[State Code]" sourceCaption="State Code" count="51">
          <ranges>
            <range startItem="0">
              <i n="[Transactions].[State Code].&amp;[AK]" c="AK"/>
              <i n="[Transactions].[State Code].&amp;[AL]" c="AL"/>
              <i n="[Transactions].[State Code].&amp;[AR]" c="AR"/>
              <i n="[Transactions].[State Code].&amp;[AZ]" c="AZ"/>
              <i n="[Transactions].[State Code].&amp;[CA]" c="CA"/>
              <i n="[Transactions].[State Code].&amp;[CO]" c="CO"/>
              <i n="[Transactions].[State Code].&amp;[CT]" c="CT"/>
              <i n="[Transactions].[State Code].&amp;[DC]" c="DC"/>
              <i n="[Transactions].[State Code].&amp;[DE]" c="DE"/>
              <i n="[Transactions].[State Code].&amp;[FL]" c="FL"/>
              <i n="[Transactions].[State Code].&amp;[GA]" c="GA"/>
              <i n="[Transactions].[State Code].&amp;[HI]" c="HI"/>
              <i n="[Transactions].[State Code].&amp;[IA]" c="IA"/>
              <i n="[Transactions].[State Code].&amp;[ID]" c="ID"/>
              <i n="[Transactions].[State Code].&amp;[IL]" c="IL"/>
              <i n="[Transactions].[State Code].&amp;[IN]" c="IN"/>
              <i n="[Transactions].[State Code].&amp;[KS]" c="KS"/>
              <i n="[Transactions].[State Code].&amp;[KY]" c="KY"/>
              <i n="[Transactions].[State Code].&amp;[LA]" c="LA"/>
              <i n="[Transactions].[State Code].&amp;[MA]" c="MA"/>
              <i n="[Transactions].[State Code].&amp;[MD]" c="MD"/>
              <i n="[Transactions].[State Code].&amp;[ME]" c="ME"/>
              <i n="[Transactions].[State Code].&amp;[MI]" c="MI"/>
              <i n="[Transactions].[State Code].&amp;[MN]" c="MN"/>
              <i n="[Transactions].[State Code].&amp;[MO]" c="MO"/>
              <i n="[Transactions].[State Code].&amp;[MS]" c="MS"/>
              <i n="[Transactions].[State Code].&amp;[MT]" c="MT"/>
              <i n="[Transactions].[State Code].&amp;[NC]" c="NC"/>
              <i n="[Transactions].[State Code].&amp;[ND]" c="ND"/>
              <i n="[Transactions].[State Code].&amp;[NE]" c="NE"/>
              <i n="[Transactions].[State Code].&amp;[NH]" c="NH"/>
              <i n="[Transactions].[State Code].&amp;[NJ]" c="NJ"/>
              <i n="[Transactions].[State Code].&amp;[NM]" c="NM"/>
              <i n="[Transactions].[State Code].&amp;[NV]" c="NV"/>
              <i n="[Transactions].[State Code].&amp;[NY]" c="NY"/>
              <i n="[Transactions].[State Code].&amp;[OH]" c="OH"/>
              <i n="[Transactions].[State Code].&amp;[OK]" c="OK"/>
              <i n="[Transactions].[State Code].&amp;[OR]" c="OR"/>
              <i n="[Transactions].[State Code].&amp;[PA]" c="PA"/>
              <i n="[Transactions].[State Code].&amp;[RI]" c="RI"/>
              <i n="[Transactions].[State Code].&amp;[SC]" c="SC"/>
              <i n="[Transactions].[State Code].&amp;[SD]" c="SD"/>
              <i n="[Transactions].[State Code].&amp;[TN]" c="TN"/>
              <i n="[Transactions].[State Code].&amp;[TX]" c="TX"/>
              <i n="[Transactions].[State Code].&amp;[UT]" c="UT"/>
              <i n="[Transactions].[State Code].&amp;[VA]" c="VA"/>
              <i n="[Transactions].[State Code].&amp;[VT]" c="VT"/>
              <i n="[Transactions].[State Code].&amp;[WA]" c="WA"/>
              <i n="[Transactions].[State Code].&amp;[WI]" c="WI"/>
              <i n="[Transactions].[State Code].&amp;[WV]" c="WV"/>
              <i n="[Transactions].[State Code].&amp;[WY]" c="WY"/>
            </range>
          </ranges>
        </level>
      </levels>
      <selections count="1">
        <selection n="[Transactions].[State Code].&amp;[M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ode" cache="Slicer_State_Code" caption="State Code" startItem="18" columnCount="2" level="1" rowHeight="209550"/>
</slicers>
</file>

<file path=xl/slicers/slicer2.xml><?xml version="1.0" encoding="utf-8"?>
<slicers xmlns="http://schemas.microsoft.com/office/spreadsheetml/2009/9/main" xmlns:mc="http://schemas.openxmlformats.org/markup-compatibility/2006" xmlns:x="http://schemas.openxmlformats.org/spreadsheetml/2006/main" mc:Ignorable="x">
  <slicer name="State Code 1" cache="Slicer_State_Code" caption="State Code" startItem="18" columnCount="2" level="1" rowHeight="209550"/>
</slicers>
</file>

<file path=xl/tables/table1.xml><?xml version="1.0" encoding="utf-8"?>
<table xmlns="http://schemas.openxmlformats.org/spreadsheetml/2006/main" id="1" name="Transactions" displayName="Transactions" ref="A1:H108" totalsRowShown="0" headerRowDxfId="34" headerRowBorderDxfId="33" tableBorderDxfId="32" totalsRowBorderDxfId="31">
  <autoFilter ref="A1:H108"/>
  <sortState ref="A2:H108">
    <sortCondition ref="A1:A108"/>
  </sortState>
  <tableColumns count="8">
    <tableColumn id="1" name="Distributor ID" dataDxfId="30"/>
    <tableColumn id="2" name="Distributor Name" dataDxfId="29"/>
    <tableColumn id="11" name="State Code" dataDxfId="28"/>
    <tableColumn id="4" name="Product Code" dataDxfId="27"/>
    <tableColumn id="5" name="Sales Channel" dataDxfId="26"/>
    <tableColumn id="6" name="Date Sold" dataDxfId="25"/>
    <tableColumn id="7" name="Month Sold" dataDxfId="24"/>
    <tableColumn id="8" name="Quantity" dataDxfId="23"/>
  </tableColumns>
  <tableStyleInfo name="TableStyleMedium4" showFirstColumn="0" showLastColumn="0" showRowStripes="1" showColumnStripes="0"/>
</table>
</file>

<file path=xl/tables/table2.xml><?xml version="1.0" encoding="utf-8"?>
<table xmlns="http://schemas.openxmlformats.org/spreadsheetml/2006/main" id="2" name="Products" displayName="Products" ref="A1:D13" totalsRowShown="0" headerRowDxfId="22" dataDxfId="20" headerRowBorderDxfId="21" tableBorderDxfId="19" totalsRowBorderDxfId="18" headerRowCellStyle="Normal 2">
  <autoFilter ref="A1:D13"/>
  <tableColumns count="4">
    <tableColumn id="1" name="Product Code" dataDxfId="17" dataCellStyle="Normal 2"/>
    <tableColumn id="2" name="Product " dataDxfId="16" dataCellStyle="Normal 2"/>
    <tableColumn id="3" name="Category Code" dataDxfId="15" dataCellStyle="Normal 2"/>
    <tableColumn id="4" name="Unit Price" dataDxfId="14" dataCellStyle="Normal 2"/>
  </tableColumns>
  <tableStyleInfo name="TableStyleMedium4" showFirstColumn="0" showLastColumn="0" showRowStripes="1" showColumnStripes="0"/>
</table>
</file>

<file path=xl/tables/table3.xml><?xml version="1.0" encoding="utf-8"?>
<table xmlns="http://schemas.openxmlformats.org/spreadsheetml/2006/main" id="3" name="Categories" displayName="Categories" ref="A1:B4" totalsRowShown="0" headerRowDxfId="13" dataDxfId="11" headerRowBorderDxfId="12" tableBorderDxfId="10" totalsRowBorderDxfId="9" headerRowCellStyle="Normal 2">
  <autoFilter ref="A1:B4"/>
  <tableColumns count="2">
    <tableColumn id="1" name="Category Code" dataDxfId="8" dataCellStyle="Normal 2"/>
    <tableColumn id="2" name="Category" dataDxfId="7" dataCellStyle="Normal 2"/>
  </tableColumns>
  <tableStyleInfo name="TableStyleMedium4" showFirstColumn="0" showLastColumn="0" showRowStripes="1" showColumnStripes="0"/>
</table>
</file>

<file path=xl/tables/table4.xml><?xml version="1.0" encoding="utf-8"?>
<table xmlns="http://schemas.openxmlformats.org/spreadsheetml/2006/main" id="4" name="States" displayName="States" ref="A1:B52" totalsRowShown="0" headerRowDxfId="6" dataDxfId="4" headerRowBorderDxfId="5" tableBorderDxfId="3" totalsRowBorderDxfId="2" headerRowCellStyle="Normal 2">
  <autoFilter ref="A1:B52"/>
  <tableColumns count="2">
    <tableColumn id="3" name="State Code" dataDxfId="1" dataCellStyle="Normal 2"/>
    <tableColumn id="2" name="Sta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3.xml"/><Relationship Id="rId1" Type="http://schemas.openxmlformats.org/officeDocument/2006/relationships/printerSettings" Target="../printerSettings/printerSettings11.bin"/><Relationship Id="rId4" Type="http://schemas.openxmlformats.org/officeDocument/2006/relationships/queryTable" Target="../queryTables/queryTable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12.bin"/><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14.bin"/><Relationship Id="rId4" Type="http://schemas.microsoft.com/office/2007/relationships/slicer" Target="../slicers/slicer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7.bin"/><Relationship Id="rId1" Type="http://schemas.openxmlformats.org/officeDocument/2006/relationships/pivotTable" Target="../pivotTables/pivotTable1.xm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9.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4.xml"/><Relationship Id="rId7" Type="http://schemas.openxmlformats.org/officeDocument/2006/relationships/ctrlProp" Target="../ctrlProps/ctrlProp6.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4"/>
  <sheetViews>
    <sheetView showGridLines="0" zoomScaleNormal="100" workbookViewId="0"/>
  </sheetViews>
  <sheetFormatPr defaultRowHeight="12" x14ac:dyDescent="0.2"/>
  <sheetData>
    <row r="1" spans="1:1" ht="18" x14ac:dyDescent="0.25">
      <c r="A1" s="22" t="s">
        <v>0</v>
      </c>
    </row>
    <row r="2" spans="1:1" ht="18" x14ac:dyDescent="0.25">
      <c r="A2" s="22" t="s">
        <v>1</v>
      </c>
    </row>
    <row r="3" spans="1:1" ht="18" x14ac:dyDescent="0.25">
      <c r="A3" s="22" t="s">
        <v>2</v>
      </c>
    </row>
    <row r="4" spans="1:1" ht="18" x14ac:dyDescent="0.25">
      <c r="A4" s="22" t="s">
        <v>303</v>
      </c>
    </row>
  </sheetData>
  <pageMargins left="0.6" right="0.6" top="1" bottom="1" header="0.5" footer="0.5"/>
  <pageSetup orientation="landscape" r:id="rId1"/>
  <headerFooter>
    <oddHeader>&amp;R&amp;7Draft - Work in Progress</oddHeader>
    <oddFooter>&amp;L&amp;7&amp;F
PwC&amp;C&amp;7
&amp;A&amp;R&amp;7&amp;D
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79998168889431442"/>
  </sheetPr>
  <dimension ref="A1:D6"/>
  <sheetViews>
    <sheetView showGridLines="0" zoomScale="80" zoomScaleNormal="80" workbookViewId="0">
      <selection activeCell="L22" sqref="L22"/>
    </sheetView>
  </sheetViews>
  <sheetFormatPr defaultColWidth="9" defaultRowHeight="14.25" x14ac:dyDescent="0.2"/>
  <cols>
    <col min="1" max="1" width="23.28515625" style="3" customWidth="1"/>
    <col min="2" max="2" width="15.42578125" style="3" customWidth="1"/>
    <col min="3" max="4" width="14.5703125" style="3" bestFit="1" customWidth="1"/>
    <col min="5" max="16384" width="9" style="3"/>
  </cols>
  <sheetData>
    <row r="1" spans="1:4" x14ac:dyDescent="0.2">
      <c r="A1" s="9" t="s">
        <v>5</v>
      </c>
      <c r="B1" s="9" t="s">
        <v>13</v>
      </c>
    </row>
    <row r="2" spans="1:4" x14ac:dyDescent="0.2">
      <c r="A2" s="10" t="s">
        <v>45</v>
      </c>
      <c r="B2" s="11" t="s">
        <v>223</v>
      </c>
    </row>
    <row r="5" spans="1:4" ht="16.5" x14ac:dyDescent="0.35">
      <c r="B5" s="5" t="s">
        <v>13</v>
      </c>
      <c r="C5" s="5" t="s">
        <v>224</v>
      </c>
      <c r="D5" s="5" t="s">
        <v>225</v>
      </c>
    </row>
    <row r="6" spans="1:4" x14ac:dyDescent="0.2">
      <c r="B6" s="6" t="e">
        <f>DSUM(transaction_names,11,'Database functions'!$A$1:$B$2)</f>
        <v>#REF!</v>
      </c>
      <c r="C6" s="6" t="e">
        <f>DSUM(transaction_names,9,'Database functions'!$A$1:$B$2)</f>
        <v>#REF!</v>
      </c>
      <c r="D6" s="6" t="e">
        <f>B6/C6</f>
        <v>#REF!</v>
      </c>
    </row>
  </sheetData>
  <pageMargins left="0.7" right="0.7" top="0.75" bottom="0.75" header="0.3" footer="0.3"/>
  <pageSetup orientation="portrait" verticalDpi="599"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 data'!$A$1:$A$88</xm:f>
          </x14:formula1>
          <xm:sqref>A2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79998168889431442"/>
  </sheetPr>
  <dimension ref="A1:A88"/>
  <sheetViews>
    <sheetView showGridLines="0" zoomScale="80" zoomScaleNormal="80" workbookViewId="0">
      <selection activeCell="L22" sqref="L22"/>
    </sheetView>
  </sheetViews>
  <sheetFormatPr defaultColWidth="9" defaultRowHeight="14.25" x14ac:dyDescent="0.2"/>
  <cols>
    <col min="1" max="1" width="34.7109375" style="3" bestFit="1" customWidth="1"/>
    <col min="2" max="16384" width="9" style="3"/>
  </cols>
  <sheetData>
    <row r="1" spans="1:1" x14ac:dyDescent="0.2">
      <c r="A1" s="3" t="s">
        <v>226</v>
      </c>
    </row>
    <row r="2" spans="1:1" x14ac:dyDescent="0.2">
      <c r="A2" s="3" t="s">
        <v>15</v>
      </c>
    </row>
    <row r="3" spans="1:1" x14ac:dyDescent="0.2">
      <c r="A3" s="3" t="s">
        <v>18</v>
      </c>
    </row>
    <row r="4" spans="1:1" x14ac:dyDescent="0.2">
      <c r="A4" s="3" t="s">
        <v>20</v>
      </c>
    </row>
    <row r="5" spans="1:1" x14ac:dyDescent="0.2">
      <c r="A5" s="3" t="s">
        <v>23</v>
      </c>
    </row>
    <row r="6" spans="1:1" x14ac:dyDescent="0.2">
      <c r="A6" s="3" t="s">
        <v>26</v>
      </c>
    </row>
    <row r="7" spans="1:1" x14ac:dyDescent="0.2">
      <c r="A7" s="3" t="s">
        <v>28</v>
      </c>
    </row>
    <row r="8" spans="1:1" x14ac:dyDescent="0.2">
      <c r="A8" s="3" t="s">
        <v>31</v>
      </c>
    </row>
    <row r="9" spans="1:1" x14ac:dyDescent="0.2">
      <c r="A9" s="3" t="s">
        <v>33</v>
      </c>
    </row>
    <row r="10" spans="1:1" x14ac:dyDescent="0.2">
      <c r="A10" s="3" t="s">
        <v>37</v>
      </c>
    </row>
    <row r="11" spans="1:1" x14ac:dyDescent="0.2">
      <c r="A11" s="3" t="s">
        <v>39</v>
      </c>
    </row>
    <row r="12" spans="1:1" x14ac:dyDescent="0.2">
      <c r="A12" s="3" t="s">
        <v>43</v>
      </c>
    </row>
    <row r="13" spans="1:1" x14ac:dyDescent="0.2">
      <c r="A13" s="3" t="s">
        <v>45</v>
      </c>
    </row>
    <row r="14" spans="1:1" x14ac:dyDescent="0.2">
      <c r="A14" s="3" t="s">
        <v>47</v>
      </c>
    </row>
    <row r="15" spans="1:1" x14ac:dyDescent="0.2">
      <c r="A15" s="3" t="s">
        <v>49</v>
      </c>
    </row>
    <row r="16" spans="1:1" x14ac:dyDescent="0.2">
      <c r="A16" s="3" t="s">
        <v>51</v>
      </c>
    </row>
    <row r="17" spans="1:1" x14ac:dyDescent="0.2">
      <c r="A17" s="3" t="s">
        <v>53</v>
      </c>
    </row>
    <row r="18" spans="1:1" x14ac:dyDescent="0.2">
      <c r="A18" s="3" t="s">
        <v>55</v>
      </c>
    </row>
    <row r="19" spans="1:1" x14ac:dyDescent="0.2">
      <c r="A19" s="3" t="s">
        <v>57</v>
      </c>
    </row>
    <row r="20" spans="1:1" x14ac:dyDescent="0.2">
      <c r="A20" s="3" t="s">
        <v>60</v>
      </c>
    </row>
    <row r="21" spans="1:1" x14ac:dyDescent="0.2">
      <c r="A21" s="3" t="s">
        <v>62</v>
      </c>
    </row>
    <row r="22" spans="1:1" x14ac:dyDescent="0.2">
      <c r="A22" s="3" t="s">
        <v>64</v>
      </c>
    </row>
    <row r="23" spans="1:1" x14ac:dyDescent="0.2">
      <c r="A23" s="3" t="s">
        <v>66</v>
      </c>
    </row>
    <row r="24" spans="1:1" x14ac:dyDescent="0.2">
      <c r="A24" s="3" t="s">
        <v>68</v>
      </c>
    </row>
    <row r="25" spans="1:1" x14ac:dyDescent="0.2">
      <c r="A25" s="3" t="s">
        <v>70</v>
      </c>
    </row>
    <row r="26" spans="1:1" x14ac:dyDescent="0.2">
      <c r="A26" s="3" t="s">
        <v>72</v>
      </c>
    </row>
    <row r="27" spans="1:1" x14ac:dyDescent="0.2">
      <c r="A27" s="3" t="s">
        <v>74</v>
      </c>
    </row>
    <row r="28" spans="1:1" x14ac:dyDescent="0.2">
      <c r="A28" s="3" t="s">
        <v>76</v>
      </c>
    </row>
    <row r="29" spans="1:1" x14ac:dyDescent="0.2">
      <c r="A29" s="3" t="s">
        <v>78</v>
      </c>
    </row>
    <row r="30" spans="1:1" x14ac:dyDescent="0.2">
      <c r="A30" s="3" t="s">
        <v>80</v>
      </c>
    </row>
    <row r="31" spans="1:1" x14ac:dyDescent="0.2">
      <c r="A31" s="3" t="s">
        <v>82</v>
      </c>
    </row>
    <row r="32" spans="1:1" x14ac:dyDescent="0.2">
      <c r="A32" s="3" t="s">
        <v>84</v>
      </c>
    </row>
    <row r="33" spans="1:1" x14ac:dyDescent="0.2">
      <c r="A33" s="3" t="s">
        <v>86</v>
      </c>
    </row>
    <row r="34" spans="1:1" x14ac:dyDescent="0.2">
      <c r="A34" s="3" t="s">
        <v>88</v>
      </c>
    </row>
    <row r="35" spans="1:1" x14ac:dyDescent="0.2">
      <c r="A35" s="3" t="s">
        <v>90</v>
      </c>
    </row>
    <row r="36" spans="1:1" x14ac:dyDescent="0.2">
      <c r="A36" s="3" t="s">
        <v>93</v>
      </c>
    </row>
    <row r="37" spans="1:1" x14ac:dyDescent="0.2">
      <c r="A37" s="3" t="s">
        <v>95</v>
      </c>
    </row>
    <row r="38" spans="1:1" x14ac:dyDescent="0.2">
      <c r="A38" s="3" t="s">
        <v>97</v>
      </c>
    </row>
    <row r="39" spans="1:1" x14ac:dyDescent="0.2">
      <c r="A39" s="3" t="s">
        <v>99</v>
      </c>
    </row>
    <row r="40" spans="1:1" x14ac:dyDescent="0.2">
      <c r="A40" s="3" t="s">
        <v>101</v>
      </c>
    </row>
    <row r="41" spans="1:1" x14ac:dyDescent="0.2">
      <c r="A41" s="3" t="s">
        <v>103</v>
      </c>
    </row>
    <row r="42" spans="1:1" x14ac:dyDescent="0.2">
      <c r="A42" s="3" t="s">
        <v>106</v>
      </c>
    </row>
    <row r="43" spans="1:1" x14ac:dyDescent="0.2">
      <c r="A43" s="3" t="s">
        <v>110</v>
      </c>
    </row>
    <row r="44" spans="1:1" x14ac:dyDescent="0.2">
      <c r="A44" s="3" t="s">
        <v>112</v>
      </c>
    </row>
    <row r="45" spans="1:1" x14ac:dyDescent="0.2">
      <c r="A45" s="3" t="s">
        <v>115</v>
      </c>
    </row>
    <row r="46" spans="1:1" x14ac:dyDescent="0.2">
      <c r="A46" s="3" t="s">
        <v>118</v>
      </c>
    </row>
    <row r="47" spans="1:1" x14ac:dyDescent="0.2">
      <c r="A47" s="3" t="s">
        <v>120</v>
      </c>
    </row>
    <row r="48" spans="1:1" x14ac:dyDescent="0.2">
      <c r="A48" s="3" t="s">
        <v>122</v>
      </c>
    </row>
    <row r="49" spans="1:1" x14ac:dyDescent="0.2">
      <c r="A49" s="3" t="s">
        <v>125</v>
      </c>
    </row>
    <row r="50" spans="1:1" x14ac:dyDescent="0.2">
      <c r="A50" s="3" t="s">
        <v>127</v>
      </c>
    </row>
    <row r="51" spans="1:1" x14ac:dyDescent="0.2">
      <c r="A51" s="3" t="s">
        <v>129</v>
      </c>
    </row>
    <row r="52" spans="1:1" x14ac:dyDescent="0.2">
      <c r="A52" s="3" t="s">
        <v>131</v>
      </c>
    </row>
    <row r="53" spans="1:1" x14ac:dyDescent="0.2">
      <c r="A53" s="3" t="s">
        <v>133</v>
      </c>
    </row>
    <row r="54" spans="1:1" x14ac:dyDescent="0.2">
      <c r="A54" s="3" t="s">
        <v>135</v>
      </c>
    </row>
    <row r="55" spans="1:1" x14ac:dyDescent="0.2">
      <c r="A55" s="3" t="s">
        <v>137</v>
      </c>
    </row>
    <row r="56" spans="1:1" x14ac:dyDescent="0.2">
      <c r="A56" s="3" t="s">
        <v>140</v>
      </c>
    </row>
    <row r="57" spans="1:1" x14ac:dyDescent="0.2">
      <c r="A57" s="3" t="s">
        <v>142</v>
      </c>
    </row>
    <row r="58" spans="1:1" x14ac:dyDescent="0.2">
      <c r="A58" s="3" t="s">
        <v>145</v>
      </c>
    </row>
    <row r="59" spans="1:1" x14ac:dyDescent="0.2">
      <c r="A59" s="3" t="s">
        <v>147</v>
      </c>
    </row>
    <row r="60" spans="1:1" x14ac:dyDescent="0.2">
      <c r="A60" s="3" t="s">
        <v>149</v>
      </c>
    </row>
    <row r="61" spans="1:1" x14ac:dyDescent="0.2">
      <c r="A61" s="3" t="s">
        <v>153</v>
      </c>
    </row>
    <row r="62" spans="1:1" x14ac:dyDescent="0.2">
      <c r="A62" s="3" t="s">
        <v>157</v>
      </c>
    </row>
    <row r="63" spans="1:1" x14ac:dyDescent="0.2">
      <c r="A63" s="3" t="s">
        <v>159</v>
      </c>
    </row>
    <row r="64" spans="1:1" x14ac:dyDescent="0.2">
      <c r="A64" s="3" t="s">
        <v>161</v>
      </c>
    </row>
    <row r="65" spans="1:1" x14ac:dyDescent="0.2">
      <c r="A65" s="3" t="s">
        <v>163</v>
      </c>
    </row>
    <row r="66" spans="1:1" x14ac:dyDescent="0.2">
      <c r="A66" s="3" t="s">
        <v>165</v>
      </c>
    </row>
    <row r="67" spans="1:1" x14ac:dyDescent="0.2">
      <c r="A67" s="3" t="s">
        <v>167</v>
      </c>
    </row>
    <row r="68" spans="1:1" x14ac:dyDescent="0.2">
      <c r="A68" s="3" t="s">
        <v>169</v>
      </c>
    </row>
    <row r="69" spans="1:1" x14ac:dyDescent="0.2">
      <c r="A69" s="3" t="s">
        <v>171</v>
      </c>
    </row>
    <row r="70" spans="1:1" x14ac:dyDescent="0.2">
      <c r="A70" s="3" t="s">
        <v>173</v>
      </c>
    </row>
    <row r="71" spans="1:1" x14ac:dyDescent="0.2">
      <c r="A71" s="3" t="s">
        <v>175</v>
      </c>
    </row>
    <row r="72" spans="1:1" x14ac:dyDescent="0.2">
      <c r="A72" s="3" t="s">
        <v>177</v>
      </c>
    </row>
    <row r="73" spans="1:1" x14ac:dyDescent="0.2">
      <c r="A73" s="3" t="s">
        <v>179</v>
      </c>
    </row>
    <row r="74" spans="1:1" x14ac:dyDescent="0.2">
      <c r="A74" s="3" t="s">
        <v>182</v>
      </c>
    </row>
    <row r="75" spans="1:1" x14ac:dyDescent="0.2">
      <c r="A75" s="3" t="s">
        <v>184</v>
      </c>
    </row>
    <row r="76" spans="1:1" x14ac:dyDescent="0.2">
      <c r="A76" s="3" t="s">
        <v>186</v>
      </c>
    </row>
    <row r="77" spans="1:1" x14ac:dyDescent="0.2">
      <c r="A77" s="3" t="s">
        <v>188</v>
      </c>
    </row>
    <row r="78" spans="1:1" x14ac:dyDescent="0.2">
      <c r="A78" s="3" t="s">
        <v>190</v>
      </c>
    </row>
    <row r="79" spans="1:1" x14ac:dyDescent="0.2">
      <c r="A79" s="3" t="s">
        <v>192</v>
      </c>
    </row>
    <row r="80" spans="1:1" x14ac:dyDescent="0.2">
      <c r="A80" s="3" t="s">
        <v>194</v>
      </c>
    </row>
    <row r="81" spans="1:1" x14ac:dyDescent="0.2">
      <c r="A81" s="3" t="s">
        <v>196</v>
      </c>
    </row>
    <row r="82" spans="1:1" x14ac:dyDescent="0.2">
      <c r="A82" s="3" t="s">
        <v>198</v>
      </c>
    </row>
    <row r="83" spans="1:1" x14ac:dyDescent="0.2">
      <c r="A83" s="3" t="s">
        <v>200</v>
      </c>
    </row>
    <row r="84" spans="1:1" x14ac:dyDescent="0.2">
      <c r="A84" s="3" t="s">
        <v>202</v>
      </c>
    </row>
    <row r="85" spans="1:1" x14ac:dyDescent="0.2">
      <c r="A85" s="3" t="s">
        <v>204</v>
      </c>
    </row>
    <row r="86" spans="1:1" x14ac:dyDescent="0.2">
      <c r="A86" s="3" t="s">
        <v>206</v>
      </c>
    </row>
    <row r="87" spans="1:1" x14ac:dyDescent="0.2">
      <c r="A87" s="3" t="s">
        <v>208</v>
      </c>
    </row>
    <row r="88" spans="1:1" x14ac:dyDescent="0.2">
      <c r="A88" s="3" t="s">
        <v>210</v>
      </c>
    </row>
  </sheetData>
  <pageMargins left="0.7" right="0.7" top="0.75" bottom="0.75" header="0.3" footer="0.3"/>
  <pageSetup orientation="portrait" verticalDpi="599"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7" tint="0.79998168889431442"/>
  </sheetPr>
  <dimension ref="A11:U45"/>
  <sheetViews>
    <sheetView showGridLines="0" showRowColHeaders="0" zoomScale="80" zoomScaleNormal="80" workbookViewId="0">
      <selection activeCell="O34" sqref="O34"/>
    </sheetView>
  </sheetViews>
  <sheetFormatPr defaultColWidth="9" defaultRowHeight="14.25" x14ac:dyDescent="0.2"/>
  <cols>
    <col min="1" max="1" width="13.85546875" style="3" bestFit="1" customWidth="1"/>
    <col min="2" max="2" width="30.85546875" style="3" bestFit="1" customWidth="1"/>
    <col min="3" max="3" width="14" style="3" bestFit="1" customWidth="1"/>
    <col min="4" max="4" width="13.140625" style="3" bestFit="1" customWidth="1"/>
    <col min="5" max="5" width="9" style="3"/>
    <col min="6" max="6" width="8.85546875" style="3" customWidth="1"/>
    <col min="7" max="7" width="13.85546875" style="3" bestFit="1" customWidth="1"/>
    <col min="8" max="8" width="6.7109375" style="3" customWidth="1"/>
    <col min="9" max="9" width="13.85546875" style="3" bestFit="1" customWidth="1"/>
    <col min="10" max="10" width="7.42578125" style="3" customWidth="1"/>
    <col min="11" max="11" width="19.28515625" style="3" bestFit="1" customWidth="1"/>
    <col min="12" max="12" width="6.7109375" style="3" customWidth="1"/>
    <col min="13" max="13" width="11.140625" style="3" bestFit="1" customWidth="1"/>
    <col min="14" max="14" width="9" style="3"/>
    <col min="15" max="15" width="9.5703125" style="3" customWidth="1"/>
    <col min="16" max="16" width="15.85546875" style="3" bestFit="1" customWidth="1"/>
    <col min="17" max="17" width="34.85546875" style="3" bestFit="1" customWidth="1"/>
    <col min="18" max="16384" width="9" style="3"/>
  </cols>
  <sheetData>
    <row r="11" spans="1:21" ht="16.5" x14ac:dyDescent="0.35">
      <c r="A11" s="3" t="s">
        <v>227</v>
      </c>
      <c r="B11" s="3">
        <v>52.88</v>
      </c>
      <c r="C11" s="3" t="s">
        <v>228</v>
      </c>
      <c r="D11" s="3" t="s">
        <v>229</v>
      </c>
      <c r="F11" s="3" t="s">
        <v>230</v>
      </c>
      <c r="G11" s="3" t="s">
        <v>231</v>
      </c>
      <c r="I11" s="3" t="s">
        <v>232</v>
      </c>
      <c r="K11" s="3" t="s">
        <v>233</v>
      </c>
      <c r="M11" s="3" t="s">
        <v>234</v>
      </c>
      <c r="N11" s="3" t="s">
        <v>235</v>
      </c>
      <c r="O11" s="3" t="s">
        <v>236</v>
      </c>
      <c r="P11" s="3" t="s">
        <v>237</v>
      </c>
      <c r="Q11" s="3" t="s">
        <v>238</v>
      </c>
      <c r="S11" s="5" t="s">
        <v>239</v>
      </c>
      <c r="T11" s="5" t="s">
        <v>240</v>
      </c>
      <c r="U11" s="5" t="s">
        <v>241</v>
      </c>
    </row>
    <row r="12" spans="1:21" x14ac:dyDescent="0.2">
      <c r="A12" s="3" t="s">
        <v>242</v>
      </c>
      <c r="B12" s="3" t="s">
        <v>243</v>
      </c>
      <c r="C12" s="3" t="s">
        <v>244</v>
      </c>
      <c r="D12" s="3" t="s">
        <v>245</v>
      </c>
      <c r="F12" s="3" t="s">
        <v>246</v>
      </c>
      <c r="G12" s="3" t="s">
        <v>247</v>
      </c>
      <c r="H12" s="3">
        <v>52.88</v>
      </c>
      <c r="I12" s="3">
        <v>-0.64</v>
      </c>
      <c r="J12" s="12">
        <v>-1.2E-2</v>
      </c>
      <c r="K12" s="3">
        <v>52.33</v>
      </c>
      <c r="L12" s="3">
        <v>54.07</v>
      </c>
      <c r="M12" s="7">
        <v>5332808</v>
      </c>
      <c r="N12" s="7">
        <v>4506030</v>
      </c>
      <c r="O12" s="3" t="s">
        <v>248</v>
      </c>
      <c r="P12" s="3" t="s">
        <v>249</v>
      </c>
      <c r="Q12" s="3" t="s">
        <v>250</v>
      </c>
      <c r="S12" s="4" t="str">
        <f>F12</f>
        <v>UAL</v>
      </c>
      <c r="T12" s="13">
        <f>H12</f>
        <v>52.88</v>
      </c>
      <c r="U12" s="14">
        <f>J12</f>
        <v>-1.2E-2</v>
      </c>
    </row>
    <row r="13" spans="1:21" x14ac:dyDescent="0.2">
      <c r="A13" s="3" t="s">
        <v>251</v>
      </c>
      <c r="B13" s="3">
        <f>-0.64 -1.2%</f>
        <v>-0.65200000000000002</v>
      </c>
      <c r="C13" s="3" t="s">
        <v>252</v>
      </c>
      <c r="D13" s="7">
        <v>5332808</v>
      </c>
      <c r="F13" s="3" t="s">
        <v>253</v>
      </c>
      <c r="G13" s="3" t="s">
        <v>247</v>
      </c>
      <c r="H13" s="3">
        <v>40.01</v>
      </c>
      <c r="I13" s="3">
        <v>0.22</v>
      </c>
      <c r="J13" s="12">
        <v>5.4999999999999997E-3</v>
      </c>
      <c r="K13" s="3">
        <v>39.729999999999997</v>
      </c>
      <c r="L13" s="3">
        <v>40.380000000000003</v>
      </c>
      <c r="M13" s="7">
        <v>6634830</v>
      </c>
      <c r="N13" s="7">
        <v>7169970</v>
      </c>
      <c r="O13" s="3" t="s">
        <v>254</v>
      </c>
      <c r="P13" s="3" t="s">
        <v>249</v>
      </c>
      <c r="Q13" s="3" t="s">
        <v>250</v>
      </c>
      <c r="S13" s="4" t="str">
        <f>F13</f>
        <v>LUV</v>
      </c>
      <c r="T13" s="13">
        <f>H13</f>
        <v>40.01</v>
      </c>
      <c r="U13" s="14">
        <f>J13</f>
        <v>5.4999999999999997E-3</v>
      </c>
    </row>
    <row r="14" spans="1:21" x14ac:dyDescent="0.2">
      <c r="A14" s="3" t="s">
        <v>255</v>
      </c>
      <c r="B14" s="3">
        <v>53.52</v>
      </c>
      <c r="C14" s="3" t="s">
        <v>256</v>
      </c>
      <c r="D14" s="7">
        <v>4506030</v>
      </c>
      <c r="F14" s="3" t="s">
        <v>257</v>
      </c>
      <c r="G14" s="3" t="s">
        <v>247</v>
      </c>
      <c r="H14" s="3">
        <v>37.380000000000003</v>
      </c>
      <c r="I14" s="3">
        <v>-0.82</v>
      </c>
      <c r="J14" s="12">
        <v>-2.1499999999999998E-2</v>
      </c>
      <c r="K14" s="3">
        <v>37.36</v>
      </c>
      <c r="L14" s="3">
        <v>38.380000000000003</v>
      </c>
      <c r="M14" s="7">
        <v>7410000</v>
      </c>
      <c r="N14" s="7">
        <v>8373440</v>
      </c>
      <c r="O14" s="3" t="s">
        <v>258</v>
      </c>
      <c r="P14" s="3" t="s">
        <v>249</v>
      </c>
      <c r="Q14" s="3" t="s">
        <v>250</v>
      </c>
      <c r="S14" s="4" t="str">
        <f>F14</f>
        <v>AAL</v>
      </c>
      <c r="T14" s="13">
        <f>H14</f>
        <v>37.380000000000003</v>
      </c>
      <c r="U14" s="14">
        <f>J14</f>
        <v>-2.1499999999999998E-2</v>
      </c>
    </row>
    <row r="15" spans="1:21" x14ac:dyDescent="0.2">
      <c r="A15" s="3" t="s">
        <v>259</v>
      </c>
      <c r="B15" s="3">
        <v>53.76</v>
      </c>
      <c r="C15" s="3" t="s">
        <v>260</v>
      </c>
      <c r="D15" s="3" t="s">
        <v>248</v>
      </c>
      <c r="F15" s="3" t="s">
        <v>261</v>
      </c>
      <c r="G15" s="3" t="s">
        <v>247</v>
      </c>
      <c r="H15" s="3">
        <v>39.270000000000003</v>
      </c>
      <c r="I15" s="3">
        <v>0.33</v>
      </c>
      <c r="J15" s="12">
        <v>8.5000000000000006E-3</v>
      </c>
      <c r="K15" s="3">
        <v>38.56</v>
      </c>
      <c r="L15" s="3">
        <v>39.5</v>
      </c>
      <c r="M15" s="7">
        <v>11142710</v>
      </c>
      <c r="N15" s="7">
        <v>9956860</v>
      </c>
      <c r="O15" s="3" t="s">
        <v>262</v>
      </c>
      <c r="P15" s="3" t="s">
        <v>249</v>
      </c>
      <c r="Q15" s="3" t="s">
        <v>250</v>
      </c>
      <c r="S15" s="4" t="str">
        <f>F15</f>
        <v>DAL</v>
      </c>
      <c r="T15" s="13">
        <f>H15</f>
        <v>39.270000000000003</v>
      </c>
      <c r="U15" s="14">
        <f>J15</f>
        <v>8.5000000000000006E-3</v>
      </c>
    </row>
    <row r="16" spans="1:21" x14ac:dyDescent="0.2">
      <c r="A16" s="3" t="s">
        <v>263</v>
      </c>
      <c r="B16" s="3" t="s">
        <v>264</v>
      </c>
      <c r="C16" s="3" t="s">
        <v>265</v>
      </c>
      <c r="D16" s="3">
        <v>2.89</v>
      </c>
    </row>
    <row r="17" spans="1:4" x14ac:dyDescent="0.2">
      <c r="A17" s="3" t="s">
        <v>266</v>
      </c>
      <c r="B17" s="3" t="s">
        <v>267</v>
      </c>
      <c r="C17" s="3" t="s">
        <v>268</v>
      </c>
      <c r="D17" s="3">
        <v>18.3</v>
      </c>
    </row>
    <row r="18" spans="1:4" x14ac:dyDescent="0.2">
      <c r="A18" s="3" t="s">
        <v>269</v>
      </c>
      <c r="B18" s="3">
        <v>60.69</v>
      </c>
      <c r="C18" s="3" t="s">
        <v>270</v>
      </c>
      <c r="D18" s="3" t="s">
        <v>271</v>
      </c>
    </row>
    <row r="20" spans="1:4" x14ac:dyDescent="0.2">
      <c r="A20" s="3" t="s">
        <v>227</v>
      </c>
      <c r="B20" s="3">
        <v>40.01</v>
      </c>
      <c r="C20" s="3" t="s">
        <v>228</v>
      </c>
      <c r="D20" s="3" t="s">
        <v>272</v>
      </c>
    </row>
    <row r="21" spans="1:4" x14ac:dyDescent="0.2">
      <c r="A21" s="3" t="s">
        <v>242</v>
      </c>
      <c r="B21" s="3" t="s">
        <v>243</v>
      </c>
      <c r="C21" s="3" t="s">
        <v>244</v>
      </c>
      <c r="D21" s="3" t="s">
        <v>273</v>
      </c>
    </row>
    <row r="22" spans="1:4" x14ac:dyDescent="0.2">
      <c r="A22" s="3" t="s">
        <v>251</v>
      </c>
      <c r="B22" s="3">
        <f>0.22 +0.55%</f>
        <v>0.22550000000000001</v>
      </c>
      <c r="C22" s="3" t="s">
        <v>252</v>
      </c>
      <c r="D22" s="7">
        <v>6634830</v>
      </c>
    </row>
    <row r="23" spans="1:4" x14ac:dyDescent="0.2">
      <c r="A23" s="3" t="s">
        <v>255</v>
      </c>
      <c r="B23" s="3">
        <v>39.79</v>
      </c>
      <c r="C23" s="3" t="s">
        <v>256</v>
      </c>
      <c r="D23" s="7">
        <v>7169970</v>
      </c>
    </row>
    <row r="24" spans="1:4" x14ac:dyDescent="0.2">
      <c r="A24" s="3" t="s">
        <v>259</v>
      </c>
      <c r="B24" s="3">
        <v>40.15</v>
      </c>
      <c r="C24" s="3" t="s">
        <v>260</v>
      </c>
      <c r="D24" s="3" t="s">
        <v>254</v>
      </c>
    </row>
    <row r="25" spans="1:4" x14ac:dyDescent="0.2">
      <c r="A25" s="3" t="s">
        <v>263</v>
      </c>
      <c r="B25" s="3" t="s">
        <v>274</v>
      </c>
      <c r="C25" s="3" t="s">
        <v>265</v>
      </c>
      <c r="D25" s="3">
        <v>10.61</v>
      </c>
    </row>
    <row r="26" spans="1:4" x14ac:dyDescent="0.2">
      <c r="A26" s="3" t="s">
        <v>266</v>
      </c>
      <c r="B26" s="3" t="s">
        <v>275</v>
      </c>
      <c r="C26" s="3" t="s">
        <v>268</v>
      </c>
      <c r="D26" s="3">
        <v>3.77</v>
      </c>
    </row>
    <row r="27" spans="1:4" x14ac:dyDescent="0.2">
      <c r="A27" s="3" t="s">
        <v>269</v>
      </c>
      <c r="B27" s="3">
        <v>48.67</v>
      </c>
      <c r="C27" s="3" t="s">
        <v>270</v>
      </c>
      <c r="D27" s="3" t="s">
        <v>276</v>
      </c>
    </row>
    <row r="29" spans="1:4" x14ac:dyDescent="0.2">
      <c r="A29" s="3" t="s">
        <v>227</v>
      </c>
      <c r="B29" s="3">
        <v>37.380000000000003</v>
      </c>
      <c r="C29" s="3" t="s">
        <v>228</v>
      </c>
      <c r="D29" s="3" t="s">
        <v>277</v>
      </c>
    </row>
    <row r="30" spans="1:4" x14ac:dyDescent="0.2">
      <c r="A30" s="3" t="s">
        <v>242</v>
      </c>
      <c r="B30" s="3" t="s">
        <v>243</v>
      </c>
      <c r="C30" s="3" t="s">
        <v>244</v>
      </c>
      <c r="D30" s="3" t="s">
        <v>278</v>
      </c>
    </row>
    <row r="31" spans="1:4" x14ac:dyDescent="0.2">
      <c r="A31" s="3" t="s">
        <v>251</v>
      </c>
      <c r="B31" s="3">
        <f>-0.82 -2.15%</f>
        <v>-0.84149999999999991</v>
      </c>
      <c r="C31" s="3" t="s">
        <v>252</v>
      </c>
      <c r="D31" s="7">
        <v>7410000</v>
      </c>
    </row>
    <row r="32" spans="1:4" x14ac:dyDescent="0.2">
      <c r="A32" s="3" t="s">
        <v>255</v>
      </c>
      <c r="B32" s="3">
        <v>38.200000000000003</v>
      </c>
      <c r="C32" s="3" t="s">
        <v>256</v>
      </c>
      <c r="D32" s="7">
        <v>8388120</v>
      </c>
    </row>
    <row r="33" spans="1:6" x14ac:dyDescent="0.2">
      <c r="A33" s="3" t="s">
        <v>259</v>
      </c>
      <c r="B33" s="3">
        <v>38.119999999999997</v>
      </c>
      <c r="C33" s="3" t="s">
        <v>260</v>
      </c>
      <c r="D33" s="3" t="s">
        <v>258</v>
      </c>
    </row>
    <row r="34" spans="1:6" x14ac:dyDescent="0.2">
      <c r="A34" s="3" t="s">
        <v>263</v>
      </c>
      <c r="B34" s="3" t="s">
        <v>279</v>
      </c>
      <c r="C34" s="3" t="s">
        <v>265</v>
      </c>
      <c r="D34" s="3">
        <v>3.53</v>
      </c>
    </row>
    <row r="35" spans="1:6" x14ac:dyDescent="0.2">
      <c r="A35" s="3" t="s">
        <v>266</v>
      </c>
      <c r="B35" s="3" t="s">
        <v>280</v>
      </c>
      <c r="C35" s="3" t="s">
        <v>268</v>
      </c>
      <c r="D35" s="3">
        <v>10.58</v>
      </c>
      <c r="F35" s="8" t="s">
        <v>222</v>
      </c>
    </row>
    <row r="36" spans="1:6" x14ac:dyDescent="0.2">
      <c r="A36" s="3" t="s">
        <v>269</v>
      </c>
      <c r="B36" s="3">
        <v>41.58</v>
      </c>
      <c r="C36" s="3" t="s">
        <v>270</v>
      </c>
      <c r="D36" s="3" t="s">
        <v>281</v>
      </c>
    </row>
    <row r="38" spans="1:6" x14ac:dyDescent="0.2">
      <c r="A38" s="3" t="s">
        <v>227</v>
      </c>
      <c r="B38" s="3">
        <v>39.270000000000003</v>
      </c>
      <c r="C38" s="3" t="s">
        <v>228</v>
      </c>
      <c r="D38" s="3" t="s">
        <v>282</v>
      </c>
    </row>
    <row r="39" spans="1:6" x14ac:dyDescent="0.2">
      <c r="A39" s="3" t="s">
        <v>242</v>
      </c>
      <c r="B39" s="3" t="s">
        <v>243</v>
      </c>
      <c r="C39" s="3" t="s">
        <v>244</v>
      </c>
      <c r="D39" s="3" t="s">
        <v>283</v>
      </c>
    </row>
    <row r="40" spans="1:6" x14ac:dyDescent="0.2">
      <c r="A40" s="3" t="s">
        <v>251</v>
      </c>
      <c r="B40" s="3">
        <f>0.33 +0.85%</f>
        <v>0.33850000000000002</v>
      </c>
      <c r="C40" s="3" t="s">
        <v>252</v>
      </c>
      <c r="D40" s="7">
        <v>11142710</v>
      </c>
    </row>
    <row r="41" spans="1:6" x14ac:dyDescent="0.2">
      <c r="A41" s="3" t="s">
        <v>255</v>
      </c>
      <c r="B41" s="3">
        <v>38.94</v>
      </c>
      <c r="C41" s="3" t="s">
        <v>256</v>
      </c>
      <c r="D41" s="7">
        <v>9939040</v>
      </c>
    </row>
    <row r="42" spans="1:6" x14ac:dyDescent="0.2">
      <c r="A42" s="3" t="s">
        <v>259</v>
      </c>
      <c r="B42" s="3">
        <v>39.01</v>
      </c>
      <c r="C42" s="3" t="s">
        <v>260</v>
      </c>
      <c r="D42" s="3" t="s">
        <v>262</v>
      </c>
    </row>
    <row r="43" spans="1:6" x14ac:dyDescent="0.2">
      <c r="A43" s="3" t="s">
        <v>263</v>
      </c>
      <c r="B43" s="3" t="s">
        <v>284</v>
      </c>
      <c r="C43" s="3" t="s">
        <v>265</v>
      </c>
      <c r="D43" s="3">
        <v>6.4</v>
      </c>
    </row>
    <row r="44" spans="1:6" x14ac:dyDescent="0.2">
      <c r="A44" s="3" t="s">
        <v>266</v>
      </c>
      <c r="B44" s="3" t="s">
        <v>285</v>
      </c>
      <c r="C44" s="3" t="s">
        <v>268</v>
      </c>
      <c r="D44" s="3">
        <v>6.14</v>
      </c>
    </row>
    <row r="45" spans="1:6" x14ac:dyDescent="0.2">
      <c r="A45" s="3" t="s">
        <v>269</v>
      </c>
      <c r="B45" s="3">
        <v>0.4</v>
      </c>
      <c r="C45" s="3" t="s">
        <v>270</v>
      </c>
      <c r="D45" s="3" t="s">
        <v>286</v>
      </c>
    </row>
  </sheetData>
  <hyperlinks>
    <hyperlink ref="F35" location="Breakdown!A1" display="Back to Breakdown"/>
  </hyperlinks>
  <pageMargins left="0.7" right="0.7" top="0.75" bottom="0.75" header="0.3" footer="0.3"/>
  <pageSetup orientation="portrait" verticalDpi="599"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R35"/>
  <sheetViews>
    <sheetView showGridLines="0" zoomScale="80" zoomScaleNormal="80" workbookViewId="0">
      <selection activeCell="D3" sqref="D3"/>
    </sheetView>
  </sheetViews>
  <sheetFormatPr defaultColWidth="9" defaultRowHeight="14.25" x14ac:dyDescent="0.2"/>
  <cols>
    <col min="1" max="2" width="4.5703125" style="3" customWidth="1"/>
    <col min="3" max="3" width="17.85546875" style="3" customWidth="1"/>
    <col min="4" max="4" width="18.28515625" style="3" bestFit="1" customWidth="1"/>
    <col min="5" max="14" width="16.5703125" style="3" customWidth="1"/>
    <col min="15" max="17" width="9" style="3"/>
    <col min="18" max="18" width="4.85546875" style="3" customWidth="1"/>
    <col min="19" max="16384" width="9" style="3"/>
  </cols>
  <sheetData>
    <row r="1" spans="1:4" ht="18" x14ac:dyDescent="0.25">
      <c r="A1" s="23"/>
      <c r="B1" s="23"/>
      <c r="C1" s="23"/>
      <c r="D1" s="23"/>
    </row>
    <row r="2" spans="1:4" ht="18" x14ac:dyDescent="0.25">
      <c r="A2" s="23"/>
      <c r="B2" s="23"/>
    </row>
    <row r="3" spans="1:4" ht="18" x14ac:dyDescent="0.25">
      <c r="A3" s="23"/>
      <c r="B3" s="23"/>
      <c r="C3" s="23"/>
    </row>
    <row r="4" spans="1:4" ht="18" x14ac:dyDescent="0.25">
      <c r="A4" s="23"/>
      <c r="B4" s="23"/>
      <c r="C4" s="23"/>
    </row>
    <row r="5" spans="1:4" x14ac:dyDescent="0.2">
      <c r="A5" s="1"/>
    </row>
    <row r="6" spans="1:4" x14ac:dyDescent="0.2">
      <c r="A6" s="1"/>
    </row>
    <row r="7" spans="1:4" ht="15.75" x14ac:dyDescent="0.25">
      <c r="C7" s="24" t="s">
        <v>456</v>
      </c>
    </row>
    <row r="8" spans="1:4" x14ac:dyDescent="0.2">
      <c r="C8" s="88" t="s">
        <v>474</v>
      </c>
    </row>
    <row r="9" spans="1:4" x14ac:dyDescent="0.2">
      <c r="C9" s="88" t="s">
        <v>487</v>
      </c>
    </row>
    <row r="10" spans="1:4" x14ac:dyDescent="0.2">
      <c r="C10" s="88" t="s">
        <v>485</v>
      </c>
    </row>
    <row r="11" spans="1:4" x14ac:dyDescent="0.2">
      <c r="C11" s="88" t="s">
        <v>486</v>
      </c>
    </row>
    <row r="12" spans="1:4" x14ac:dyDescent="0.2">
      <c r="C12" s="88" t="s">
        <v>484</v>
      </c>
    </row>
    <row r="13" spans="1:4" x14ac:dyDescent="0.2">
      <c r="C13" s="88"/>
    </row>
    <row r="14" spans="1:4" ht="15.75" x14ac:dyDescent="0.25">
      <c r="B14" s="27" t="s">
        <v>457</v>
      </c>
      <c r="C14" s="108" t="s">
        <v>480</v>
      </c>
    </row>
    <row r="15" spans="1:4" ht="15.75" x14ac:dyDescent="0.25">
      <c r="B15" s="27" t="s">
        <v>459</v>
      </c>
      <c r="C15" s="108" t="s">
        <v>481</v>
      </c>
    </row>
    <row r="16" spans="1:4" ht="15.75" x14ac:dyDescent="0.25">
      <c r="B16" s="27" t="s">
        <v>460</v>
      </c>
      <c r="C16" s="89" t="s">
        <v>482</v>
      </c>
    </row>
    <row r="17" spans="2:18" ht="15.75" x14ac:dyDescent="0.25">
      <c r="B17" s="27" t="s">
        <v>461</v>
      </c>
      <c r="C17" s="108" t="s">
        <v>483</v>
      </c>
    </row>
    <row r="20" spans="2:18" ht="15" x14ac:dyDescent="0.25">
      <c r="C20" s="31" t="s">
        <v>287</v>
      </c>
      <c r="D20" s="32" t="str">
        <f>MonthSelectedOutput</f>
        <v>May</v>
      </c>
      <c r="E20" s="16"/>
      <c r="G20" s="16"/>
      <c r="J20" s="18"/>
      <c r="K20" s="18"/>
      <c r="L20" s="18"/>
      <c r="R20" s="15"/>
    </row>
    <row r="21" spans="2:18" x14ac:dyDescent="0.2">
      <c r="C21" s="19"/>
      <c r="E21" s="16"/>
      <c r="G21" s="16"/>
      <c r="J21" s="18"/>
      <c r="K21" s="18"/>
      <c r="L21" s="18"/>
    </row>
    <row r="22" spans="2:18" ht="15" x14ac:dyDescent="0.25">
      <c r="C22" s="39" t="s">
        <v>288</v>
      </c>
      <c r="D22" s="39" t="s">
        <v>21</v>
      </c>
      <c r="E22" s="39" t="s">
        <v>16</v>
      </c>
      <c r="F22" s="105" t="s">
        <v>462</v>
      </c>
      <c r="G22" s="20"/>
      <c r="J22" s="18"/>
      <c r="K22" s="18"/>
      <c r="L22" s="18"/>
    </row>
    <row r="23" spans="2:18" ht="15" x14ac:dyDescent="0.25">
      <c r="C23" s="39" t="s">
        <v>344</v>
      </c>
      <c r="D23" s="40"/>
      <c r="E23" s="40"/>
      <c r="F23" s="102"/>
      <c r="G23" s="21"/>
      <c r="J23" s="18"/>
      <c r="K23" s="18"/>
      <c r="L23" s="18"/>
    </row>
    <row r="24" spans="2:18" ht="15" x14ac:dyDescent="0.25">
      <c r="C24" s="39" t="s">
        <v>333</v>
      </c>
      <c r="D24" s="40"/>
      <c r="E24" s="40"/>
      <c r="F24" s="103"/>
      <c r="G24" s="21"/>
      <c r="J24" s="18"/>
      <c r="K24" s="18"/>
      <c r="L24" s="18"/>
    </row>
    <row r="25" spans="2:18" ht="15" x14ac:dyDescent="0.25">
      <c r="C25" s="39" t="s">
        <v>340</v>
      </c>
      <c r="D25" s="40"/>
      <c r="E25" s="40"/>
      <c r="F25" s="103"/>
      <c r="G25" s="21"/>
      <c r="J25" s="18"/>
      <c r="K25" s="18"/>
      <c r="L25" s="18"/>
    </row>
    <row r="26" spans="2:18" ht="15" x14ac:dyDescent="0.25">
      <c r="C26" s="39" t="s">
        <v>317</v>
      </c>
      <c r="D26" s="40"/>
      <c r="E26" s="40"/>
      <c r="F26" s="103"/>
      <c r="G26" s="21"/>
      <c r="J26" s="18"/>
      <c r="K26" s="18"/>
      <c r="L26" s="18"/>
    </row>
    <row r="27" spans="2:18" ht="15" x14ac:dyDescent="0.25">
      <c r="C27" s="39" t="s">
        <v>323</v>
      </c>
      <c r="D27" s="40"/>
      <c r="E27" s="40"/>
      <c r="F27" s="103"/>
      <c r="G27" s="21"/>
      <c r="J27" s="18"/>
      <c r="K27" s="18"/>
      <c r="L27" s="18"/>
    </row>
    <row r="28" spans="2:18" ht="15" x14ac:dyDescent="0.25">
      <c r="C28" s="39" t="s">
        <v>330</v>
      </c>
      <c r="D28" s="40"/>
      <c r="E28" s="40"/>
      <c r="F28" s="105"/>
      <c r="G28" s="21"/>
      <c r="J28" s="18"/>
      <c r="K28" s="18"/>
      <c r="L28" s="18"/>
    </row>
    <row r="29" spans="2:18" ht="15" x14ac:dyDescent="0.25">
      <c r="C29" s="39" t="s">
        <v>338</v>
      </c>
      <c r="D29" s="40"/>
      <c r="E29" s="40"/>
      <c r="F29" s="103"/>
      <c r="G29" s="21"/>
      <c r="J29" s="18"/>
      <c r="K29" s="18"/>
      <c r="L29" s="18"/>
    </row>
    <row r="30" spans="2:18" ht="15" x14ac:dyDescent="0.25">
      <c r="C30" s="39" t="s">
        <v>327</v>
      </c>
      <c r="D30" s="40"/>
      <c r="E30" s="40"/>
      <c r="F30" s="103"/>
      <c r="G30" s="21"/>
      <c r="J30" s="18"/>
      <c r="K30" s="18"/>
      <c r="L30" s="18"/>
    </row>
    <row r="31" spans="2:18" ht="15" x14ac:dyDescent="0.25">
      <c r="C31" s="39" t="s">
        <v>321</v>
      </c>
      <c r="D31" s="40"/>
      <c r="E31" s="40"/>
      <c r="F31" s="103"/>
      <c r="G31" s="21"/>
      <c r="J31" s="18"/>
      <c r="K31" s="18"/>
      <c r="L31" s="18"/>
    </row>
    <row r="32" spans="2:18" ht="15" x14ac:dyDescent="0.25">
      <c r="C32" s="39" t="s">
        <v>325</v>
      </c>
      <c r="D32" s="40"/>
      <c r="E32" s="40"/>
      <c r="F32" s="103"/>
      <c r="G32" s="21"/>
      <c r="J32" s="18"/>
      <c r="K32" s="18"/>
      <c r="L32" s="18"/>
    </row>
    <row r="33" spans="2:12" ht="15" x14ac:dyDescent="0.25">
      <c r="C33" s="39" t="s">
        <v>348</v>
      </c>
      <c r="D33" s="40"/>
      <c r="E33" s="40"/>
      <c r="F33" s="103"/>
      <c r="G33" s="21"/>
      <c r="J33" s="18"/>
      <c r="K33" s="18"/>
      <c r="L33" s="18"/>
    </row>
    <row r="34" spans="2:12" ht="15" x14ac:dyDescent="0.25">
      <c r="B34" s="16"/>
      <c r="C34" s="39" t="s">
        <v>319</v>
      </c>
      <c r="D34" s="40"/>
      <c r="E34" s="40"/>
      <c r="F34" s="104"/>
      <c r="J34" s="18"/>
      <c r="K34" s="18"/>
      <c r="L34" s="18"/>
    </row>
    <row r="35" spans="2:12" x14ac:dyDescent="0.2">
      <c r="B35" s="16"/>
      <c r="C35" s="16"/>
      <c r="D35" s="40"/>
      <c r="E35" s="16"/>
      <c r="F35" s="16"/>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6561" r:id="rId4" name="Group Box 1">
              <controlPr defaultSize="0" autoFill="0" autoPict="0">
                <anchor moveWithCells="1">
                  <from>
                    <xdr:col>1</xdr:col>
                    <xdr:colOff>190500</xdr:colOff>
                    <xdr:row>18</xdr:row>
                    <xdr:rowOff>28575</xdr:rowOff>
                  </from>
                  <to>
                    <xdr:col>7</xdr:col>
                    <xdr:colOff>114300</xdr:colOff>
                    <xdr:row>34</xdr:row>
                    <xdr:rowOff>133350</xdr:rowOff>
                  </to>
                </anchor>
              </controlPr>
            </control>
          </mc:Choice>
        </mc:AlternateContent>
        <mc:AlternateContent xmlns:mc="http://schemas.openxmlformats.org/markup-compatibility/2006">
          <mc:Choice Requires="x14">
            <control shapeId="66562" r:id="rId5" name="Spinner 2">
              <controlPr defaultSize="0" autoPict="0">
                <anchor moveWithCells="1" sizeWithCells="1">
                  <from>
                    <xdr:col>4</xdr:col>
                    <xdr:colOff>219075</xdr:colOff>
                    <xdr:row>18</xdr:row>
                    <xdr:rowOff>152400</xdr:rowOff>
                  </from>
                  <to>
                    <xdr:col>5</xdr:col>
                    <xdr:colOff>28575</xdr:colOff>
                    <xdr:row>20</xdr:row>
                    <xdr:rowOff>9525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2:C17"/>
  <sheetViews>
    <sheetView showGridLines="0" zoomScale="80" zoomScaleNormal="80" workbookViewId="0">
      <selection activeCell="B3" sqref="B3"/>
    </sheetView>
  </sheetViews>
  <sheetFormatPr defaultColWidth="9" defaultRowHeight="14.25" x14ac:dyDescent="0.2"/>
  <cols>
    <col min="1" max="1" width="20.42578125" style="3" customWidth="1"/>
    <col min="2" max="2" width="12.42578125" style="3" bestFit="1" customWidth="1"/>
    <col min="3" max="16384" width="9" style="3"/>
  </cols>
  <sheetData>
    <row r="2" spans="1:3" ht="15" x14ac:dyDescent="0.25">
      <c r="A2" s="39" t="s">
        <v>289</v>
      </c>
      <c r="B2" s="40">
        <v>5</v>
      </c>
      <c r="C2" s="40" t="str">
        <f>VLOOKUP(Month_SelectedFC,A5:B17,2,FALSE)</f>
        <v>May</v>
      </c>
    </row>
    <row r="5" spans="1:3" ht="15" x14ac:dyDescent="0.25">
      <c r="A5" s="39" t="s">
        <v>290</v>
      </c>
      <c r="B5" s="40"/>
    </row>
    <row r="6" spans="1:3" ht="15" x14ac:dyDescent="0.25">
      <c r="A6" s="39">
        <v>1</v>
      </c>
      <c r="B6" s="40" t="s">
        <v>291</v>
      </c>
    </row>
    <row r="7" spans="1:3" ht="15" x14ac:dyDescent="0.25">
      <c r="A7" s="39">
        <v>2</v>
      </c>
      <c r="B7" s="40" t="s">
        <v>292</v>
      </c>
    </row>
    <row r="8" spans="1:3" ht="15" x14ac:dyDescent="0.25">
      <c r="A8" s="39">
        <v>3</v>
      </c>
      <c r="B8" s="40" t="s">
        <v>293</v>
      </c>
    </row>
    <row r="9" spans="1:3" ht="15" x14ac:dyDescent="0.25">
      <c r="A9" s="39">
        <v>4</v>
      </c>
      <c r="B9" s="40" t="s">
        <v>294</v>
      </c>
    </row>
    <row r="10" spans="1:3" ht="15" x14ac:dyDescent="0.25">
      <c r="A10" s="39">
        <v>5</v>
      </c>
      <c r="B10" s="40" t="s">
        <v>295</v>
      </c>
    </row>
    <row r="11" spans="1:3" ht="15" x14ac:dyDescent="0.25">
      <c r="A11" s="39">
        <v>6</v>
      </c>
      <c r="B11" s="40" t="s">
        <v>296</v>
      </c>
    </row>
    <row r="12" spans="1:3" ht="15" x14ac:dyDescent="0.25">
      <c r="A12" s="39">
        <v>7</v>
      </c>
      <c r="B12" s="40" t="s">
        <v>297</v>
      </c>
    </row>
    <row r="13" spans="1:3" ht="15" x14ac:dyDescent="0.25">
      <c r="A13" s="39">
        <v>8</v>
      </c>
      <c r="B13" s="40" t="s">
        <v>298</v>
      </c>
    </row>
    <row r="14" spans="1:3" ht="15" x14ac:dyDescent="0.25">
      <c r="A14" s="39">
        <v>9</v>
      </c>
      <c r="B14" s="40" t="s">
        <v>299</v>
      </c>
    </row>
    <row r="15" spans="1:3" ht="15" x14ac:dyDescent="0.25">
      <c r="A15" s="39">
        <v>10</v>
      </c>
      <c r="B15" s="40" t="s">
        <v>300</v>
      </c>
    </row>
    <row r="16" spans="1:3" ht="15" x14ac:dyDescent="0.25">
      <c r="A16" s="39">
        <v>11</v>
      </c>
      <c r="B16" s="40" t="s">
        <v>301</v>
      </c>
    </row>
    <row r="17" spans="1:2" ht="15" x14ac:dyDescent="0.25">
      <c r="A17" s="39">
        <v>12</v>
      </c>
      <c r="B17" s="40" t="s">
        <v>302</v>
      </c>
    </row>
  </sheetData>
  <pageMargins left="0.7" right="0.7" top="0.75" bottom="0.75" header="0.3" footer="0.3"/>
  <pageSetup orientation="portrait" verticalDpi="599"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Z55"/>
  <sheetViews>
    <sheetView showGridLines="0" showRowColHeaders="0" topLeftCell="A23" zoomScale="80" zoomScaleNormal="80" workbookViewId="0">
      <selection activeCell="X48" sqref="X48"/>
    </sheetView>
  </sheetViews>
  <sheetFormatPr defaultColWidth="9" defaultRowHeight="14.25" x14ac:dyDescent="0.2"/>
  <cols>
    <col min="1" max="2" width="4.5703125" style="3" customWidth="1"/>
    <col min="3" max="16384" width="9" style="3"/>
  </cols>
  <sheetData>
    <row r="1" spans="1:7" ht="18" x14ac:dyDescent="0.25">
      <c r="A1" s="23"/>
      <c r="B1" s="23"/>
      <c r="C1" s="23"/>
      <c r="D1" s="23"/>
      <c r="E1" s="23"/>
      <c r="F1" s="23"/>
      <c r="G1" s="23"/>
    </row>
    <row r="2" spans="1:7" ht="18" x14ac:dyDescent="0.25">
      <c r="A2" s="23"/>
      <c r="B2" s="23"/>
    </row>
    <row r="3" spans="1:7" ht="18" x14ac:dyDescent="0.25">
      <c r="A3" s="23"/>
      <c r="B3" s="23"/>
      <c r="C3" s="23"/>
    </row>
    <row r="4" spans="1:7" ht="18" x14ac:dyDescent="0.25">
      <c r="A4" s="23"/>
      <c r="B4" s="23"/>
      <c r="C4" s="23"/>
    </row>
    <row r="7" spans="1:7" ht="15.75" x14ac:dyDescent="0.25">
      <c r="C7" s="24" t="s">
        <v>463</v>
      </c>
    </row>
    <row r="8" spans="1:7" x14ac:dyDescent="0.2">
      <c r="C8" s="106" t="s">
        <v>488</v>
      </c>
    </row>
    <row r="9" spans="1:7" x14ac:dyDescent="0.2">
      <c r="C9" s="106" t="s">
        <v>489</v>
      </c>
    </row>
    <row r="10" spans="1:7" ht="15.75" x14ac:dyDescent="0.25">
      <c r="C10" s="24"/>
    </row>
    <row r="11" spans="1:7" ht="15.75" x14ac:dyDescent="0.25">
      <c r="B11" s="27" t="s">
        <v>465</v>
      </c>
      <c r="C11" s="88" t="s">
        <v>470</v>
      </c>
    </row>
    <row r="12" spans="1:7" ht="15.75" x14ac:dyDescent="0.25">
      <c r="B12" s="27" t="s">
        <v>458</v>
      </c>
      <c r="C12" s="89" t="s">
        <v>471</v>
      </c>
    </row>
    <row r="13" spans="1:7" ht="15.75" x14ac:dyDescent="0.25">
      <c r="B13" s="27" t="s">
        <v>466</v>
      </c>
      <c r="C13" s="89" t="s">
        <v>472</v>
      </c>
    </row>
    <row r="14" spans="1:7" ht="15.75" x14ac:dyDescent="0.25">
      <c r="B14" s="27" t="s">
        <v>467</v>
      </c>
      <c r="C14" s="89" t="s">
        <v>464</v>
      </c>
    </row>
    <row r="15" spans="1:7" ht="15.75" x14ac:dyDescent="0.25">
      <c r="B15" s="27" t="s">
        <v>468</v>
      </c>
      <c r="C15" s="89" t="s">
        <v>475</v>
      </c>
    </row>
    <row r="17" spans="2:26" x14ac:dyDescent="0.2">
      <c r="B17" s="90"/>
      <c r="C17" s="91"/>
      <c r="D17" s="91"/>
      <c r="E17" s="91"/>
      <c r="F17" s="91"/>
      <c r="G17" s="91"/>
      <c r="H17" s="91"/>
      <c r="I17" s="91"/>
      <c r="J17" s="91"/>
      <c r="K17" s="91"/>
      <c r="L17" s="91"/>
      <c r="M17" s="91"/>
      <c r="N17" s="91"/>
      <c r="O17" s="91"/>
      <c r="P17" s="91"/>
      <c r="Q17" s="91"/>
      <c r="R17" s="91"/>
      <c r="S17" s="91"/>
      <c r="T17" s="91"/>
      <c r="U17" s="91"/>
      <c r="V17" s="91"/>
      <c r="W17" s="91"/>
      <c r="X17" s="91"/>
      <c r="Y17" s="91"/>
      <c r="Z17" s="43"/>
    </row>
    <row r="18" spans="2:26" x14ac:dyDescent="0.2">
      <c r="B18" s="92"/>
      <c r="C18" s="16"/>
      <c r="D18" s="16"/>
      <c r="E18" s="16"/>
      <c r="F18" s="16"/>
      <c r="G18" s="16"/>
      <c r="H18" s="16"/>
      <c r="I18" s="16"/>
      <c r="J18" s="16"/>
      <c r="K18" s="16"/>
      <c r="L18" s="16"/>
      <c r="M18" s="16"/>
      <c r="N18" s="16"/>
      <c r="O18" s="16"/>
      <c r="P18" s="16"/>
      <c r="Q18" s="16"/>
      <c r="R18" s="16"/>
      <c r="S18" s="16"/>
      <c r="T18" s="16"/>
      <c r="U18" s="16"/>
      <c r="V18" s="16"/>
      <c r="W18" s="16"/>
      <c r="X18" s="16"/>
      <c r="Y18" s="16"/>
      <c r="Z18" s="46"/>
    </row>
    <row r="19" spans="2:26" x14ac:dyDescent="0.2">
      <c r="B19" s="92"/>
      <c r="C19" s="16"/>
      <c r="D19" s="16"/>
      <c r="E19" s="16"/>
      <c r="F19" s="16"/>
      <c r="G19" s="16"/>
      <c r="H19" s="16"/>
      <c r="I19" s="16"/>
      <c r="J19" s="16"/>
      <c r="K19" s="16"/>
      <c r="L19" s="16"/>
      <c r="M19" s="16"/>
      <c r="N19" s="16"/>
      <c r="O19" s="16"/>
      <c r="P19" s="16"/>
      <c r="Q19" s="16"/>
      <c r="R19" s="16"/>
      <c r="S19" s="16"/>
      <c r="T19" s="16"/>
      <c r="U19" s="16"/>
      <c r="V19" s="16"/>
      <c r="W19" s="16"/>
      <c r="X19" s="16"/>
      <c r="Y19" s="16"/>
      <c r="Z19" s="46"/>
    </row>
    <row r="20" spans="2:26" x14ac:dyDescent="0.2">
      <c r="B20" s="92"/>
      <c r="C20" s="16"/>
      <c r="D20" s="16"/>
      <c r="E20" s="16"/>
      <c r="F20" s="16"/>
      <c r="G20" s="16"/>
      <c r="H20" s="16"/>
      <c r="I20" s="16"/>
      <c r="J20" s="16"/>
      <c r="K20" s="16"/>
      <c r="L20" s="16"/>
      <c r="M20" s="16"/>
      <c r="N20" s="16"/>
      <c r="O20" s="16"/>
      <c r="P20" s="16"/>
      <c r="Q20" s="16"/>
      <c r="R20" s="16"/>
      <c r="S20" s="16"/>
      <c r="T20" s="16"/>
      <c r="U20" s="16"/>
      <c r="V20" s="16"/>
      <c r="W20" s="16"/>
      <c r="X20" s="16"/>
      <c r="Y20" s="16"/>
      <c r="Z20" s="46"/>
    </row>
    <row r="21" spans="2:26" x14ac:dyDescent="0.2">
      <c r="B21" s="92"/>
      <c r="C21" s="16"/>
      <c r="D21" s="16"/>
      <c r="E21" s="16"/>
      <c r="F21" s="16"/>
      <c r="G21" s="16"/>
      <c r="H21" s="16"/>
      <c r="I21" s="16"/>
      <c r="J21" s="16"/>
      <c r="K21" s="16"/>
      <c r="L21" s="16"/>
      <c r="M21" s="16"/>
      <c r="N21" s="16"/>
      <c r="O21" s="16"/>
      <c r="P21" s="16"/>
      <c r="Q21" s="16"/>
      <c r="R21" s="16"/>
      <c r="S21" s="16"/>
      <c r="T21" s="16"/>
      <c r="U21" s="16"/>
      <c r="V21" s="16"/>
      <c r="W21" s="16"/>
      <c r="X21" s="16"/>
      <c r="Y21" s="16"/>
      <c r="Z21" s="46"/>
    </row>
    <row r="22" spans="2:26" x14ac:dyDescent="0.2">
      <c r="B22" s="92"/>
      <c r="C22" s="16"/>
      <c r="D22" s="16"/>
      <c r="E22" s="16"/>
      <c r="F22" s="16"/>
      <c r="G22" s="16"/>
      <c r="H22" s="16"/>
      <c r="I22" s="16"/>
      <c r="J22" s="16"/>
      <c r="K22" s="16"/>
      <c r="L22" s="16"/>
      <c r="M22" s="16"/>
      <c r="N22" s="16"/>
      <c r="O22" s="16"/>
      <c r="P22" s="16"/>
      <c r="Q22" s="16"/>
      <c r="R22" s="16"/>
      <c r="S22" s="16"/>
      <c r="T22" s="16"/>
      <c r="U22" s="16"/>
      <c r="V22" s="16"/>
      <c r="W22" s="16"/>
      <c r="X22" s="16"/>
      <c r="Y22" s="16"/>
      <c r="Z22" s="46"/>
    </row>
    <row r="23" spans="2:26" x14ac:dyDescent="0.2">
      <c r="B23" s="92"/>
      <c r="C23" s="16"/>
      <c r="D23" s="16"/>
      <c r="E23" s="16"/>
      <c r="F23" s="16"/>
      <c r="G23" s="16"/>
      <c r="H23" s="16"/>
      <c r="I23" s="16"/>
      <c r="J23" s="16"/>
      <c r="K23" s="16"/>
      <c r="L23" s="16"/>
      <c r="M23" s="16"/>
      <c r="N23" s="16"/>
      <c r="O23" s="16"/>
      <c r="P23" s="16"/>
      <c r="Q23" s="16"/>
      <c r="R23" s="16"/>
      <c r="S23" s="16"/>
      <c r="T23" s="16"/>
      <c r="U23" s="16"/>
      <c r="V23" s="16"/>
      <c r="W23" s="16"/>
      <c r="X23" s="16"/>
      <c r="Y23" s="16"/>
      <c r="Z23" s="46"/>
    </row>
    <row r="24" spans="2:26" x14ac:dyDescent="0.2">
      <c r="B24" s="92"/>
      <c r="C24" s="16"/>
      <c r="D24" s="16"/>
      <c r="E24" s="16"/>
      <c r="F24" s="16"/>
      <c r="G24" s="16"/>
      <c r="H24" s="16"/>
      <c r="I24" s="16"/>
      <c r="J24" s="16"/>
      <c r="K24" s="16"/>
      <c r="L24" s="16"/>
      <c r="M24" s="16"/>
      <c r="N24" s="16"/>
      <c r="O24" s="16"/>
      <c r="P24" s="16"/>
      <c r="Q24" s="16"/>
      <c r="R24" s="16"/>
      <c r="S24" s="16"/>
      <c r="T24" s="16"/>
      <c r="U24" s="16"/>
      <c r="V24" s="16"/>
      <c r="W24" s="16"/>
      <c r="X24" s="16"/>
      <c r="Y24" s="16"/>
      <c r="Z24" s="46"/>
    </row>
    <row r="25" spans="2:26" x14ac:dyDescent="0.2">
      <c r="B25" s="92"/>
      <c r="C25" s="16"/>
      <c r="D25" s="16"/>
      <c r="E25" s="16"/>
      <c r="F25" s="16"/>
      <c r="G25" s="16"/>
      <c r="H25" s="16"/>
      <c r="I25" s="16"/>
      <c r="J25" s="16"/>
      <c r="K25" s="16"/>
      <c r="L25" s="16"/>
      <c r="M25" s="16"/>
      <c r="N25" s="16"/>
      <c r="O25" s="16"/>
      <c r="P25" s="16"/>
      <c r="Q25" s="16"/>
      <c r="R25" s="16"/>
      <c r="S25" s="16"/>
      <c r="T25" s="16"/>
      <c r="U25" s="16"/>
      <c r="V25" s="16"/>
      <c r="W25" s="16"/>
      <c r="X25" s="16"/>
      <c r="Y25" s="16"/>
      <c r="Z25" s="46"/>
    </row>
    <row r="26" spans="2:26" x14ac:dyDescent="0.2">
      <c r="B26" s="92"/>
      <c r="C26" s="16"/>
      <c r="D26" s="16"/>
      <c r="E26" s="16"/>
      <c r="F26" s="16"/>
      <c r="G26" s="16"/>
      <c r="H26" s="16"/>
      <c r="I26" s="16"/>
      <c r="J26" s="16"/>
      <c r="K26" s="16"/>
      <c r="L26" s="16"/>
      <c r="M26" s="16"/>
      <c r="N26" s="16"/>
      <c r="O26" s="16"/>
      <c r="P26" s="16"/>
      <c r="Q26" s="16"/>
      <c r="R26" s="16"/>
      <c r="S26" s="16"/>
      <c r="T26" s="16"/>
      <c r="U26" s="16"/>
      <c r="V26" s="16"/>
      <c r="W26" s="16"/>
      <c r="X26" s="16"/>
      <c r="Y26" s="16"/>
      <c r="Z26" s="46"/>
    </row>
    <row r="27" spans="2:26" x14ac:dyDescent="0.2">
      <c r="B27" s="92"/>
      <c r="C27" s="16"/>
      <c r="D27" s="16"/>
      <c r="E27" s="16"/>
      <c r="F27" s="16"/>
      <c r="G27" s="16"/>
      <c r="H27" s="16"/>
      <c r="I27" s="16"/>
      <c r="J27" s="16"/>
      <c r="K27" s="16"/>
      <c r="L27" s="16"/>
      <c r="M27" s="16"/>
      <c r="N27" s="16"/>
      <c r="O27" s="16"/>
      <c r="P27" s="16"/>
      <c r="Q27" s="16"/>
      <c r="R27" s="16"/>
      <c r="S27" s="16"/>
      <c r="T27" s="16"/>
      <c r="U27" s="16"/>
      <c r="V27" s="16"/>
      <c r="W27" s="16"/>
      <c r="X27" s="16"/>
      <c r="Y27" s="16"/>
      <c r="Z27" s="46"/>
    </row>
    <row r="28" spans="2:26" x14ac:dyDescent="0.2">
      <c r="B28" s="92"/>
      <c r="C28" s="16"/>
      <c r="D28" s="16"/>
      <c r="E28" s="16"/>
      <c r="F28" s="16"/>
      <c r="G28" s="16"/>
      <c r="H28" s="16"/>
      <c r="I28" s="16"/>
      <c r="J28" s="16"/>
      <c r="K28" s="16"/>
      <c r="L28" s="16"/>
      <c r="M28" s="16"/>
      <c r="N28" s="16"/>
      <c r="O28" s="16"/>
      <c r="P28" s="16"/>
      <c r="Q28" s="16"/>
      <c r="R28" s="16"/>
      <c r="S28" s="16"/>
      <c r="T28" s="16"/>
      <c r="U28" s="16"/>
      <c r="V28" s="16"/>
      <c r="W28" s="16"/>
      <c r="X28" s="16"/>
      <c r="Y28" s="16"/>
      <c r="Z28" s="46"/>
    </row>
    <row r="29" spans="2:26" x14ac:dyDescent="0.2">
      <c r="B29" s="96" t="s">
        <v>469</v>
      </c>
      <c r="C29" s="97"/>
      <c r="D29" s="97"/>
      <c r="E29" s="97"/>
      <c r="F29" s="97"/>
      <c r="G29" s="97"/>
      <c r="H29" s="97"/>
      <c r="I29" s="97"/>
      <c r="J29" s="97"/>
      <c r="K29" s="97"/>
      <c r="L29" s="97"/>
      <c r="M29" s="97"/>
      <c r="N29" s="97"/>
      <c r="O29" s="97"/>
      <c r="P29" s="97"/>
      <c r="Q29" s="97"/>
      <c r="R29" s="97"/>
      <c r="S29" s="97"/>
      <c r="T29" s="97"/>
      <c r="U29" s="97"/>
      <c r="V29" s="97"/>
      <c r="W29" s="97"/>
      <c r="X29" s="97"/>
      <c r="Y29" s="97"/>
      <c r="Z29" s="98"/>
    </row>
    <row r="30" spans="2:26" x14ac:dyDescent="0.2">
      <c r="B30" s="92"/>
      <c r="C30" s="16"/>
      <c r="D30" s="16"/>
      <c r="E30" s="16"/>
      <c r="F30" s="16"/>
      <c r="G30" s="16"/>
      <c r="H30" s="16"/>
      <c r="I30" s="16"/>
      <c r="J30" s="16"/>
      <c r="K30" s="16"/>
      <c r="L30" s="16"/>
      <c r="M30" s="16"/>
      <c r="N30" s="16"/>
      <c r="O30" s="16"/>
      <c r="P30" s="16"/>
      <c r="Q30" s="16"/>
      <c r="R30" s="16"/>
      <c r="S30" s="16"/>
      <c r="T30" s="16"/>
      <c r="U30" s="16"/>
      <c r="V30" s="16"/>
      <c r="W30" s="16"/>
      <c r="X30" s="16"/>
      <c r="Y30" s="16"/>
      <c r="Z30" s="46"/>
    </row>
    <row r="31" spans="2:26" x14ac:dyDescent="0.2">
      <c r="B31" s="92"/>
      <c r="C31" s="16"/>
      <c r="D31" s="16"/>
      <c r="E31" s="16"/>
      <c r="F31" s="16"/>
      <c r="G31" s="16"/>
      <c r="H31" s="16"/>
      <c r="I31" s="16"/>
      <c r="J31" s="16"/>
      <c r="K31" s="16"/>
      <c r="L31" s="16"/>
      <c r="M31" s="16"/>
      <c r="N31" s="16"/>
      <c r="O31" s="16"/>
      <c r="P31" s="16"/>
      <c r="Q31" s="16"/>
      <c r="R31" s="16"/>
      <c r="S31" s="16"/>
      <c r="T31" s="16"/>
      <c r="U31" s="16"/>
      <c r="V31" s="16"/>
      <c r="W31" s="16"/>
      <c r="X31" s="16"/>
      <c r="Y31" s="16"/>
      <c r="Z31" s="46"/>
    </row>
    <row r="32" spans="2:26" x14ac:dyDescent="0.2">
      <c r="B32" s="92"/>
      <c r="C32" s="16"/>
      <c r="D32" s="16"/>
      <c r="E32" s="16"/>
      <c r="F32" s="16"/>
      <c r="G32" s="16"/>
      <c r="H32" s="16"/>
      <c r="I32" s="16"/>
      <c r="J32" s="16"/>
      <c r="K32" s="16"/>
      <c r="L32" s="16"/>
      <c r="M32" s="16"/>
      <c r="N32" s="16"/>
      <c r="O32" s="16"/>
      <c r="P32" s="16"/>
      <c r="Q32" s="16"/>
      <c r="R32" s="16"/>
      <c r="S32" s="16"/>
      <c r="T32" s="16"/>
      <c r="U32" s="16"/>
      <c r="V32" s="16"/>
      <c r="W32" s="16"/>
      <c r="X32" s="16"/>
      <c r="Y32" s="16"/>
      <c r="Z32" s="46"/>
    </row>
    <row r="33" spans="1:26" x14ac:dyDescent="0.2">
      <c r="B33" s="92"/>
      <c r="C33" s="16"/>
      <c r="D33" s="16"/>
      <c r="E33" s="16"/>
      <c r="F33" s="16"/>
      <c r="G33" s="16"/>
      <c r="H33" s="16"/>
      <c r="I33" s="16"/>
      <c r="J33" s="16"/>
      <c r="K33" s="16"/>
      <c r="L33" s="16"/>
      <c r="M33" s="16"/>
      <c r="N33" s="16"/>
      <c r="O33" s="16"/>
      <c r="P33" s="16"/>
      <c r="Q33" s="16"/>
      <c r="R33" s="16"/>
      <c r="S33" s="16"/>
      <c r="T33" s="16"/>
      <c r="U33" s="16"/>
      <c r="V33" s="16"/>
      <c r="W33" s="16"/>
      <c r="X33" s="16"/>
      <c r="Y33" s="16"/>
      <c r="Z33" s="46"/>
    </row>
    <row r="34" spans="1:26" x14ac:dyDescent="0.2">
      <c r="B34" s="92"/>
      <c r="C34" s="16"/>
      <c r="D34" s="16"/>
      <c r="E34" s="16"/>
      <c r="F34" s="16"/>
      <c r="G34" s="16"/>
      <c r="H34" s="16"/>
      <c r="I34" s="16"/>
      <c r="J34" s="16"/>
      <c r="K34" s="16"/>
      <c r="L34" s="16"/>
      <c r="M34" s="16"/>
      <c r="N34" s="16"/>
      <c r="O34" s="16"/>
      <c r="P34" s="16"/>
      <c r="Q34" s="16"/>
      <c r="R34" s="16"/>
      <c r="S34" s="16"/>
      <c r="T34" s="16"/>
      <c r="U34" s="16"/>
      <c r="V34" s="16"/>
      <c r="W34" s="16"/>
      <c r="X34" s="16"/>
      <c r="Y34" s="16"/>
      <c r="Z34" s="46"/>
    </row>
    <row r="35" spans="1:26" x14ac:dyDescent="0.2">
      <c r="B35" s="92"/>
      <c r="C35" s="16"/>
      <c r="D35" s="16"/>
      <c r="E35" s="16"/>
      <c r="F35" s="16"/>
      <c r="G35" s="16"/>
      <c r="H35" s="16"/>
      <c r="I35" s="16"/>
      <c r="J35" s="16"/>
      <c r="K35" s="16"/>
      <c r="L35" s="16"/>
      <c r="M35" s="16"/>
      <c r="N35" s="16"/>
      <c r="O35" s="16"/>
      <c r="P35" s="16"/>
      <c r="Q35" s="16"/>
      <c r="R35" s="16"/>
      <c r="S35" s="16"/>
      <c r="T35" s="16"/>
      <c r="U35" s="16"/>
      <c r="V35" s="16"/>
      <c r="W35" s="16"/>
      <c r="X35" s="16"/>
      <c r="Y35" s="16"/>
      <c r="Z35" s="46"/>
    </row>
    <row r="36" spans="1:26" x14ac:dyDescent="0.2">
      <c r="B36" s="92"/>
      <c r="C36" s="16"/>
      <c r="D36" s="16"/>
      <c r="E36" s="16"/>
      <c r="F36" s="16"/>
      <c r="G36" s="16"/>
      <c r="H36" s="16"/>
      <c r="I36" s="16"/>
      <c r="J36" s="16"/>
      <c r="K36" s="16"/>
      <c r="L36" s="16"/>
      <c r="M36" s="16"/>
      <c r="N36" s="16"/>
      <c r="O36" s="16"/>
      <c r="P36" s="16"/>
      <c r="Q36" s="16"/>
      <c r="R36" s="16"/>
      <c r="S36" s="16"/>
      <c r="T36" s="16"/>
      <c r="U36" s="16"/>
      <c r="V36" s="16"/>
      <c r="W36" s="16"/>
      <c r="X36" s="16"/>
      <c r="Y36" s="16"/>
      <c r="Z36" s="46"/>
    </row>
    <row r="37" spans="1:26" x14ac:dyDescent="0.2">
      <c r="A37" s="8"/>
      <c r="B37" s="92"/>
      <c r="C37" s="16"/>
      <c r="D37" s="16"/>
      <c r="E37" s="16"/>
      <c r="F37" s="16"/>
      <c r="G37" s="16"/>
      <c r="H37" s="16"/>
      <c r="I37" s="16"/>
      <c r="J37" s="16"/>
      <c r="K37" s="16"/>
      <c r="L37" s="16"/>
      <c r="M37" s="16"/>
      <c r="N37" s="16"/>
      <c r="O37" s="16"/>
      <c r="P37" s="16"/>
      <c r="Q37" s="16"/>
      <c r="R37" s="16"/>
      <c r="S37" s="16"/>
      <c r="T37" s="16"/>
      <c r="U37" s="16"/>
      <c r="V37" s="16"/>
      <c r="W37" s="16"/>
      <c r="X37" s="16"/>
      <c r="Y37" s="16"/>
      <c r="Z37" s="46"/>
    </row>
    <row r="38" spans="1:26" x14ac:dyDescent="0.2">
      <c r="B38" s="92"/>
      <c r="C38" s="16"/>
      <c r="D38" s="16"/>
      <c r="E38" s="16"/>
      <c r="F38" s="16"/>
      <c r="G38" s="16"/>
      <c r="H38" s="16"/>
      <c r="I38" s="16"/>
      <c r="J38" s="16"/>
      <c r="K38" s="16"/>
      <c r="L38" s="16"/>
      <c r="M38" s="16"/>
      <c r="N38" s="16"/>
      <c r="O38" s="16"/>
      <c r="P38" s="16"/>
      <c r="Q38" s="16"/>
      <c r="R38" s="16"/>
      <c r="S38" s="16"/>
      <c r="T38" s="16"/>
      <c r="U38" s="16"/>
      <c r="V38" s="16"/>
      <c r="W38" s="16"/>
      <c r="X38" s="16"/>
      <c r="Y38" s="16"/>
      <c r="Z38" s="46"/>
    </row>
    <row r="39" spans="1:26" x14ac:dyDescent="0.2">
      <c r="B39" s="92"/>
      <c r="C39" s="16"/>
      <c r="D39" s="16"/>
      <c r="E39" s="16"/>
      <c r="F39" s="16"/>
      <c r="G39" s="16"/>
      <c r="H39" s="16"/>
      <c r="I39" s="16"/>
      <c r="J39" s="16"/>
      <c r="K39" s="16"/>
      <c r="L39" s="16"/>
      <c r="M39" s="16"/>
      <c r="N39" s="16"/>
      <c r="O39" s="16"/>
      <c r="P39" s="16"/>
      <c r="Q39" s="16"/>
      <c r="R39" s="16"/>
      <c r="S39" s="16"/>
      <c r="T39" s="16"/>
      <c r="U39" s="16"/>
      <c r="V39" s="16"/>
      <c r="W39" s="16"/>
      <c r="X39" s="16"/>
      <c r="Y39" s="16"/>
      <c r="Z39" s="46"/>
    </row>
    <row r="40" spans="1:26" x14ac:dyDescent="0.2">
      <c r="B40" s="92"/>
      <c r="C40" s="16"/>
      <c r="D40" s="16"/>
      <c r="E40" s="16"/>
      <c r="F40" s="16"/>
      <c r="G40" s="16"/>
      <c r="H40" s="16"/>
      <c r="I40" s="16"/>
      <c r="J40" s="16"/>
      <c r="K40" s="16"/>
      <c r="L40" s="16"/>
      <c r="M40" s="16"/>
      <c r="N40" s="16"/>
      <c r="O40" s="16"/>
      <c r="P40" s="16"/>
      <c r="Q40" s="16"/>
      <c r="R40" s="16"/>
      <c r="S40" s="16"/>
      <c r="T40" s="16"/>
      <c r="U40" s="16"/>
      <c r="V40" s="16"/>
      <c r="W40" s="16"/>
      <c r="X40" s="16"/>
      <c r="Y40" s="16"/>
      <c r="Z40" s="46"/>
    </row>
    <row r="41" spans="1:26" x14ac:dyDescent="0.2">
      <c r="B41" s="92"/>
      <c r="C41" s="16"/>
      <c r="D41" s="16"/>
      <c r="E41" s="16"/>
      <c r="F41" s="16"/>
      <c r="G41" s="16"/>
      <c r="H41" s="16"/>
      <c r="I41" s="16"/>
      <c r="J41" s="16"/>
      <c r="K41" s="16"/>
      <c r="L41" s="16"/>
      <c r="M41" s="16"/>
      <c r="N41" s="16"/>
      <c r="O41" s="16"/>
      <c r="P41" s="16"/>
      <c r="Q41" s="16"/>
      <c r="R41" s="16"/>
      <c r="S41" s="16"/>
      <c r="T41" s="16"/>
      <c r="U41" s="16"/>
      <c r="V41" s="16"/>
      <c r="W41" s="16"/>
      <c r="X41" s="16"/>
      <c r="Y41" s="16"/>
      <c r="Z41" s="46"/>
    </row>
    <row r="42" spans="1:26" x14ac:dyDescent="0.2">
      <c r="B42" s="92"/>
      <c r="C42" s="16"/>
      <c r="D42" s="16"/>
      <c r="E42" s="16"/>
      <c r="F42" s="16"/>
      <c r="G42" s="16"/>
      <c r="H42" s="16"/>
      <c r="I42" s="16"/>
      <c r="J42" s="16"/>
      <c r="K42" s="16"/>
      <c r="L42" s="16"/>
      <c r="M42" s="16"/>
      <c r="N42" s="16"/>
      <c r="O42" s="16"/>
      <c r="P42" s="16"/>
      <c r="Q42" s="16"/>
      <c r="R42" s="16"/>
      <c r="S42" s="16"/>
      <c r="T42" s="16"/>
      <c r="U42" s="16"/>
      <c r="V42" s="16"/>
      <c r="W42" s="16"/>
      <c r="X42" s="16"/>
      <c r="Y42" s="16"/>
      <c r="Z42" s="46"/>
    </row>
    <row r="43" spans="1:26" x14ac:dyDescent="0.2">
      <c r="B43" s="93"/>
      <c r="C43" s="94"/>
      <c r="D43" s="94"/>
      <c r="E43" s="94"/>
      <c r="F43" s="94"/>
      <c r="G43" s="94"/>
      <c r="H43" s="94"/>
      <c r="I43" s="94"/>
      <c r="J43" s="94"/>
      <c r="K43" s="94"/>
      <c r="L43" s="94"/>
      <c r="M43" s="94"/>
      <c r="N43" s="94"/>
      <c r="O43" s="94"/>
      <c r="P43" s="94"/>
      <c r="Q43" s="94"/>
      <c r="R43" s="94"/>
      <c r="S43" s="94"/>
      <c r="T43" s="94"/>
      <c r="U43" s="94"/>
      <c r="V43" s="94"/>
      <c r="W43" s="94"/>
      <c r="X43" s="94"/>
      <c r="Y43" s="94"/>
      <c r="Z43" s="95"/>
    </row>
    <row r="55" spans="16:16" x14ac:dyDescent="0.2">
      <c r="P55" s="109" t="s">
        <v>490</v>
      </c>
    </row>
  </sheetData>
  <pageMargins left="0.7" right="0.7" top="0.75" bottom="0.75" header="0.3" footer="0.3"/>
  <pageSetup orientation="portrait" verticalDpi="599"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tint="-0.499984740745262"/>
    <pageSetUpPr fitToPage="1"/>
  </sheetPr>
  <dimension ref="A1"/>
  <sheetViews>
    <sheetView showGridLines="0" zoomScale="80" zoomScaleNormal="80" workbookViewId="0"/>
  </sheetViews>
  <sheetFormatPr defaultRowHeight="12" x14ac:dyDescent="0.2"/>
  <sheetData>
    <row r="1" spans="1:1" ht="15" x14ac:dyDescent="0.25">
      <c r="A1" s="2"/>
    </row>
  </sheetData>
  <pageMargins left="0.6" right="0.6" top="1" bottom="1" header="0.5" footer="0.5"/>
  <pageSetup orientation="landscape" r:id="rId1"/>
  <headerFooter>
    <oddHeader>&amp;RDraft - Work in Progress</oddHeader>
    <oddFooter>&amp;L&amp;F
&amp;D, &amp;T&amp;C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08"/>
  <sheetViews>
    <sheetView showGridLines="0" zoomScale="80" zoomScaleNormal="80" workbookViewId="0">
      <pane ySplit="1" topLeftCell="A2" activePane="bottomLeft" state="frozen"/>
      <selection pane="bottomLeft" activeCell="H32" sqref="H32"/>
    </sheetView>
  </sheetViews>
  <sheetFormatPr defaultColWidth="9" defaultRowHeight="14.25" x14ac:dyDescent="0.2"/>
  <cols>
    <col min="1" max="1" width="18.140625" style="64" customWidth="1"/>
    <col min="2" max="2" width="22.42578125" style="64" bestFit="1" customWidth="1"/>
    <col min="3" max="3" width="15.5703125" style="64" customWidth="1"/>
    <col min="4" max="4" width="18.5703125" style="64" customWidth="1"/>
    <col min="5" max="5" width="19.28515625" style="64" customWidth="1"/>
    <col min="6" max="6" width="14" style="64" customWidth="1"/>
    <col min="7" max="7" width="15.85546875" style="64" customWidth="1"/>
    <col min="8" max="8" width="12.42578125" style="64" customWidth="1"/>
    <col min="9" max="16384" width="9" style="64"/>
  </cols>
  <sheetData>
    <row r="1" spans="1:8" x14ac:dyDescent="0.2">
      <c r="A1" s="62" t="s">
        <v>3</v>
      </c>
      <c r="B1" s="63" t="s">
        <v>4</v>
      </c>
      <c r="C1" s="63" t="s">
        <v>315</v>
      </c>
      <c r="D1" s="63" t="s">
        <v>6</v>
      </c>
      <c r="E1" s="63" t="s">
        <v>8</v>
      </c>
      <c r="F1" s="63" t="s">
        <v>9</v>
      </c>
      <c r="G1" s="63" t="s">
        <v>10</v>
      </c>
      <c r="H1" s="63" t="s">
        <v>11</v>
      </c>
    </row>
    <row r="2" spans="1:8" x14ac:dyDescent="0.2">
      <c r="A2" s="65">
        <v>23263</v>
      </c>
      <c r="B2" s="66" t="s">
        <v>155</v>
      </c>
      <c r="C2" s="66" t="s">
        <v>316</v>
      </c>
      <c r="D2" s="66" t="s">
        <v>317</v>
      </c>
      <c r="E2" s="66" t="s">
        <v>21</v>
      </c>
      <c r="F2" s="67">
        <v>41096</v>
      </c>
      <c r="G2" s="66">
        <v>7</v>
      </c>
      <c r="H2" s="66">
        <v>73</v>
      </c>
    </row>
    <row r="3" spans="1:8" x14ac:dyDescent="0.2">
      <c r="A3" s="65">
        <v>23264</v>
      </c>
      <c r="B3" s="66" t="s">
        <v>181</v>
      </c>
      <c r="C3" s="66" t="s">
        <v>318</v>
      </c>
      <c r="D3" s="66" t="s">
        <v>319</v>
      </c>
      <c r="E3" s="66" t="s">
        <v>21</v>
      </c>
      <c r="F3" s="67">
        <v>41139</v>
      </c>
      <c r="G3" s="66">
        <v>8</v>
      </c>
      <c r="H3" s="66">
        <v>205</v>
      </c>
    </row>
    <row r="4" spans="1:8" x14ac:dyDescent="0.2">
      <c r="A4" s="65">
        <v>23265</v>
      </c>
      <c r="B4" s="66" t="s">
        <v>174</v>
      </c>
      <c r="C4" s="66" t="s">
        <v>320</v>
      </c>
      <c r="D4" s="66" t="s">
        <v>321</v>
      </c>
      <c r="E4" s="66" t="s">
        <v>16</v>
      </c>
      <c r="F4" s="67">
        <v>41248</v>
      </c>
      <c r="G4" s="66">
        <v>12</v>
      </c>
      <c r="H4" s="66">
        <v>14</v>
      </c>
    </row>
    <row r="5" spans="1:8" x14ac:dyDescent="0.2">
      <c r="A5" s="65">
        <v>23266</v>
      </c>
      <c r="B5" s="66" t="s">
        <v>73</v>
      </c>
      <c r="C5" s="66" t="s">
        <v>322</v>
      </c>
      <c r="D5" s="66" t="s">
        <v>323</v>
      </c>
      <c r="E5" s="66" t="s">
        <v>21</v>
      </c>
      <c r="F5" s="67">
        <v>41132</v>
      </c>
      <c r="G5" s="66">
        <v>8</v>
      </c>
      <c r="H5" s="66">
        <v>170</v>
      </c>
    </row>
    <row r="6" spans="1:8" x14ac:dyDescent="0.2">
      <c r="A6" s="65">
        <v>23267</v>
      </c>
      <c r="B6" s="66" t="s">
        <v>178</v>
      </c>
      <c r="C6" s="66" t="s">
        <v>324</v>
      </c>
      <c r="D6" s="66" t="s">
        <v>325</v>
      </c>
      <c r="E6" s="66" t="s">
        <v>21</v>
      </c>
      <c r="F6" s="67">
        <v>41101</v>
      </c>
      <c r="G6" s="66">
        <v>7</v>
      </c>
      <c r="H6" s="66">
        <v>129</v>
      </c>
    </row>
    <row r="7" spans="1:8" x14ac:dyDescent="0.2">
      <c r="A7" s="65">
        <v>23268</v>
      </c>
      <c r="B7" s="66" t="s">
        <v>79</v>
      </c>
      <c r="C7" s="66" t="s">
        <v>326</v>
      </c>
      <c r="D7" s="66" t="s">
        <v>327</v>
      </c>
      <c r="E7" s="66" t="s">
        <v>21</v>
      </c>
      <c r="F7" s="67">
        <v>41102</v>
      </c>
      <c r="G7" s="66">
        <v>7</v>
      </c>
      <c r="H7" s="66">
        <v>82</v>
      </c>
    </row>
    <row r="8" spans="1:8" x14ac:dyDescent="0.2">
      <c r="A8" s="65">
        <v>23269</v>
      </c>
      <c r="B8" s="66" t="s">
        <v>104</v>
      </c>
      <c r="C8" s="66" t="s">
        <v>328</v>
      </c>
      <c r="D8" s="66" t="s">
        <v>325</v>
      </c>
      <c r="E8" s="66" t="s">
        <v>21</v>
      </c>
      <c r="F8" s="67">
        <v>41063</v>
      </c>
      <c r="G8" s="66">
        <v>6</v>
      </c>
      <c r="H8" s="66">
        <v>116</v>
      </c>
    </row>
    <row r="9" spans="1:8" x14ac:dyDescent="0.2">
      <c r="A9" s="65">
        <v>23270</v>
      </c>
      <c r="B9" s="66" t="s">
        <v>98</v>
      </c>
      <c r="C9" s="66" t="s">
        <v>329</v>
      </c>
      <c r="D9" s="66" t="s">
        <v>330</v>
      </c>
      <c r="E9" s="66" t="s">
        <v>16</v>
      </c>
      <c r="F9" s="67">
        <v>41067</v>
      </c>
      <c r="G9" s="66">
        <v>6</v>
      </c>
      <c r="H9" s="66">
        <v>67</v>
      </c>
    </row>
    <row r="10" spans="1:8" x14ac:dyDescent="0.2">
      <c r="A10" s="65">
        <v>23271</v>
      </c>
      <c r="B10" s="66" t="s">
        <v>162</v>
      </c>
      <c r="C10" s="66" t="s">
        <v>331</v>
      </c>
      <c r="D10" s="66" t="s">
        <v>330</v>
      </c>
      <c r="E10" s="66" t="s">
        <v>16</v>
      </c>
      <c r="F10" s="67">
        <v>40966</v>
      </c>
      <c r="G10" s="66">
        <v>2</v>
      </c>
      <c r="H10" s="66">
        <v>125</v>
      </c>
    </row>
    <row r="11" spans="1:8" x14ac:dyDescent="0.2">
      <c r="A11" s="65">
        <v>23272</v>
      </c>
      <c r="B11" s="66" t="s">
        <v>191</v>
      </c>
      <c r="C11" s="66" t="s">
        <v>332</v>
      </c>
      <c r="D11" s="66" t="s">
        <v>333</v>
      </c>
      <c r="E11" s="66" t="s">
        <v>40</v>
      </c>
      <c r="F11" s="67">
        <v>41121</v>
      </c>
      <c r="G11" s="66">
        <v>7</v>
      </c>
      <c r="H11" s="66">
        <v>71</v>
      </c>
    </row>
    <row r="12" spans="1:8" x14ac:dyDescent="0.2">
      <c r="A12" s="65">
        <v>23273</v>
      </c>
      <c r="B12" s="66" t="s">
        <v>132</v>
      </c>
      <c r="C12" s="66" t="s">
        <v>334</v>
      </c>
      <c r="D12" s="66" t="s">
        <v>321</v>
      </c>
      <c r="E12" s="66" t="s">
        <v>21</v>
      </c>
      <c r="F12" s="67">
        <v>41256</v>
      </c>
      <c r="G12" s="66">
        <v>12</v>
      </c>
      <c r="H12" s="66">
        <v>22</v>
      </c>
    </row>
    <row r="13" spans="1:8" x14ac:dyDescent="0.2">
      <c r="A13" s="65">
        <v>23274</v>
      </c>
      <c r="B13" s="66" t="s">
        <v>102</v>
      </c>
      <c r="C13" s="66" t="s">
        <v>335</v>
      </c>
      <c r="D13" s="66" t="s">
        <v>325</v>
      </c>
      <c r="E13" s="66" t="s">
        <v>16</v>
      </c>
      <c r="F13" s="67">
        <v>41143</v>
      </c>
      <c r="G13" s="66">
        <v>8</v>
      </c>
      <c r="H13" s="66">
        <v>153</v>
      </c>
    </row>
    <row r="14" spans="1:8" x14ac:dyDescent="0.2">
      <c r="A14" s="65">
        <v>23275</v>
      </c>
      <c r="B14" s="66" t="s">
        <v>193</v>
      </c>
      <c r="C14" s="66" t="s">
        <v>336</v>
      </c>
      <c r="D14" s="66" t="s">
        <v>319</v>
      </c>
      <c r="E14" s="66" t="s">
        <v>16</v>
      </c>
      <c r="F14" s="67">
        <v>40912</v>
      </c>
      <c r="G14" s="66">
        <v>1</v>
      </c>
      <c r="H14" s="66">
        <v>141</v>
      </c>
    </row>
    <row r="15" spans="1:8" x14ac:dyDescent="0.2">
      <c r="A15" s="65">
        <v>23276</v>
      </c>
      <c r="B15" s="66" t="s">
        <v>130</v>
      </c>
      <c r="C15" s="66" t="s">
        <v>337</v>
      </c>
      <c r="D15" s="66" t="s">
        <v>338</v>
      </c>
      <c r="E15" s="66" t="s">
        <v>21</v>
      </c>
      <c r="F15" s="67">
        <v>41122</v>
      </c>
      <c r="G15" s="66">
        <v>8</v>
      </c>
      <c r="H15" s="66">
        <v>65</v>
      </c>
    </row>
    <row r="16" spans="1:8" x14ac:dyDescent="0.2">
      <c r="A16" s="65">
        <v>23278</v>
      </c>
      <c r="B16" s="66" t="s">
        <v>109</v>
      </c>
      <c r="C16" s="66" t="s">
        <v>339</v>
      </c>
      <c r="D16" s="66" t="s">
        <v>340</v>
      </c>
      <c r="E16" s="66" t="s">
        <v>40</v>
      </c>
      <c r="F16" s="67">
        <v>41145</v>
      </c>
      <c r="G16" s="66">
        <v>8</v>
      </c>
      <c r="H16" s="66">
        <v>197</v>
      </c>
    </row>
    <row r="17" spans="1:8" x14ac:dyDescent="0.2">
      <c r="A17" s="65">
        <v>23279</v>
      </c>
      <c r="B17" s="66" t="s">
        <v>123</v>
      </c>
      <c r="C17" s="66" t="s">
        <v>341</v>
      </c>
      <c r="D17" s="66" t="s">
        <v>325</v>
      </c>
      <c r="E17" s="66" t="s">
        <v>21</v>
      </c>
      <c r="F17" s="67">
        <v>41020</v>
      </c>
      <c r="G17" s="66">
        <v>4</v>
      </c>
      <c r="H17" s="66">
        <v>10</v>
      </c>
    </row>
    <row r="18" spans="1:8" x14ac:dyDescent="0.2">
      <c r="A18" s="65">
        <v>23280</v>
      </c>
      <c r="B18" s="66" t="s">
        <v>35</v>
      </c>
      <c r="C18" s="66" t="s">
        <v>342</v>
      </c>
      <c r="D18" s="66" t="s">
        <v>330</v>
      </c>
      <c r="E18" s="66" t="s">
        <v>21</v>
      </c>
      <c r="F18" s="67">
        <v>41002</v>
      </c>
      <c r="G18" s="66">
        <v>4</v>
      </c>
      <c r="H18" s="66">
        <v>30</v>
      </c>
    </row>
    <row r="19" spans="1:8" x14ac:dyDescent="0.2">
      <c r="A19" s="65">
        <v>23281</v>
      </c>
      <c r="B19" s="66" t="s">
        <v>27</v>
      </c>
      <c r="C19" s="66" t="s">
        <v>343</v>
      </c>
      <c r="D19" s="66" t="s">
        <v>344</v>
      </c>
      <c r="E19" s="66" t="s">
        <v>16</v>
      </c>
      <c r="F19" s="67">
        <v>41103</v>
      </c>
      <c r="G19" s="66">
        <v>7</v>
      </c>
      <c r="H19" s="66">
        <v>134</v>
      </c>
    </row>
    <row r="20" spans="1:8" x14ac:dyDescent="0.2">
      <c r="A20" s="65">
        <v>23282</v>
      </c>
      <c r="B20" s="66" t="s">
        <v>100</v>
      </c>
      <c r="C20" s="66" t="s">
        <v>345</v>
      </c>
      <c r="D20" s="66" t="s">
        <v>327</v>
      </c>
      <c r="E20" s="66" t="s">
        <v>16</v>
      </c>
      <c r="F20" s="67">
        <v>41142</v>
      </c>
      <c r="G20" s="66">
        <v>8</v>
      </c>
      <c r="H20" s="66">
        <v>100</v>
      </c>
    </row>
    <row r="21" spans="1:8" x14ac:dyDescent="0.2">
      <c r="A21" s="65">
        <v>23283</v>
      </c>
      <c r="B21" s="66" t="s">
        <v>201</v>
      </c>
      <c r="C21" s="66" t="s">
        <v>346</v>
      </c>
      <c r="D21" s="66" t="s">
        <v>340</v>
      </c>
      <c r="E21" s="66" t="s">
        <v>21</v>
      </c>
      <c r="F21" s="67">
        <v>41084</v>
      </c>
      <c r="G21" s="66">
        <v>6</v>
      </c>
      <c r="H21" s="66">
        <v>142</v>
      </c>
    </row>
    <row r="22" spans="1:8" x14ac:dyDescent="0.2">
      <c r="A22" s="65">
        <v>23284</v>
      </c>
      <c r="B22" s="66" t="s">
        <v>148</v>
      </c>
      <c r="C22" s="66" t="s">
        <v>347</v>
      </c>
      <c r="D22" s="66" t="s">
        <v>348</v>
      </c>
      <c r="E22" s="66" t="s">
        <v>16</v>
      </c>
      <c r="F22" s="67">
        <v>41077</v>
      </c>
      <c r="G22" s="66">
        <v>6</v>
      </c>
      <c r="H22" s="66">
        <v>135</v>
      </c>
    </row>
    <row r="23" spans="1:8" x14ac:dyDescent="0.2">
      <c r="A23" s="65">
        <v>23285</v>
      </c>
      <c r="B23" s="66" t="s">
        <v>108</v>
      </c>
      <c r="C23" s="66" t="s">
        <v>349</v>
      </c>
      <c r="D23" s="66" t="s">
        <v>344</v>
      </c>
      <c r="E23" s="66" t="s">
        <v>16</v>
      </c>
      <c r="F23" s="67">
        <v>41114</v>
      </c>
      <c r="G23" s="66">
        <v>7</v>
      </c>
      <c r="H23" s="66">
        <v>9</v>
      </c>
    </row>
    <row r="24" spans="1:8" x14ac:dyDescent="0.2">
      <c r="A24" s="65">
        <v>23286</v>
      </c>
      <c r="B24" s="66" t="s">
        <v>207</v>
      </c>
      <c r="C24" s="66" t="s">
        <v>350</v>
      </c>
      <c r="D24" s="66" t="s">
        <v>319</v>
      </c>
      <c r="E24" s="66" t="s">
        <v>21</v>
      </c>
      <c r="F24" s="67">
        <v>41129</v>
      </c>
      <c r="G24" s="66">
        <v>8</v>
      </c>
      <c r="H24" s="66">
        <v>69</v>
      </c>
    </row>
    <row r="25" spans="1:8" x14ac:dyDescent="0.2">
      <c r="A25" s="65">
        <v>23287</v>
      </c>
      <c r="B25" s="66" t="s">
        <v>94</v>
      </c>
      <c r="C25" s="66" t="s">
        <v>318</v>
      </c>
      <c r="D25" s="66" t="s">
        <v>348</v>
      </c>
      <c r="E25" s="66" t="s">
        <v>16</v>
      </c>
      <c r="F25" s="67">
        <v>41077</v>
      </c>
      <c r="G25" s="66">
        <v>6</v>
      </c>
      <c r="H25" s="66">
        <v>189</v>
      </c>
    </row>
    <row r="26" spans="1:8" x14ac:dyDescent="0.2">
      <c r="A26" s="65">
        <v>23288</v>
      </c>
      <c r="B26" s="66" t="s">
        <v>126</v>
      </c>
      <c r="C26" s="66" t="s">
        <v>342</v>
      </c>
      <c r="D26" s="66" t="s">
        <v>321</v>
      </c>
      <c r="E26" s="66" t="s">
        <v>40</v>
      </c>
      <c r="F26" s="67">
        <v>41074</v>
      </c>
      <c r="G26" s="66">
        <v>6</v>
      </c>
      <c r="H26" s="66">
        <v>141</v>
      </c>
    </row>
    <row r="27" spans="1:8" x14ac:dyDescent="0.2">
      <c r="A27" s="65">
        <v>23289</v>
      </c>
      <c r="B27" s="66" t="s">
        <v>124</v>
      </c>
      <c r="C27" s="66" t="s">
        <v>351</v>
      </c>
      <c r="D27" s="66" t="s">
        <v>340</v>
      </c>
      <c r="E27" s="66" t="s">
        <v>16</v>
      </c>
      <c r="F27" s="67">
        <v>41123</v>
      </c>
      <c r="G27" s="66">
        <v>8</v>
      </c>
      <c r="H27" s="66">
        <v>166</v>
      </c>
    </row>
    <row r="28" spans="1:8" x14ac:dyDescent="0.2">
      <c r="A28" s="65">
        <v>23290</v>
      </c>
      <c r="B28" s="66" t="s">
        <v>187</v>
      </c>
      <c r="C28" s="66" t="s">
        <v>345</v>
      </c>
      <c r="D28" s="66" t="s">
        <v>319</v>
      </c>
      <c r="E28" s="66" t="s">
        <v>21</v>
      </c>
      <c r="F28" s="67">
        <v>41132</v>
      </c>
      <c r="G28" s="66">
        <v>8</v>
      </c>
      <c r="H28" s="66">
        <v>170</v>
      </c>
    </row>
    <row r="29" spans="1:8" x14ac:dyDescent="0.2">
      <c r="A29" s="65">
        <v>23291</v>
      </c>
      <c r="B29" s="66" t="s">
        <v>14</v>
      </c>
      <c r="C29" s="66" t="s">
        <v>352</v>
      </c>
      <c r="D29" s="66" t="s">
        <v>319</v>
      </c>
      <c r="E29" s="66" t="s">
        <v>16</v>
      </c>
      <c r="F29" s="67">
        <v>41139</v>
      </c>
      <c r="G29" s="66">
        <v>8</v>
      </c>
      <c r="H29" s="66">
        <v>199</v>
      </c>
    </row>
    <row r="30" spans="1:8" x14ac:dyDescent="0.2">
      <c r="A30" s="65">
        <v>23292</v>
      </c>
      <c r="B30" s="66" t="s">
        <v>65</v>
      </c>
      <c r="C30" s="66" t="s">
        <v>353</v>
      </c>
      <c r="D30" s="66" t="s">
        <v>340</v>
      </c>
      <c r="E30" s="66" t="s">
        <v>21</v>
      </c>
      <c r="F30" s="67">
        <v>40911</v>
      </c>
      <c r="G30" s="66">
        <v>1</v>
      </c>
      <c r="H30" s="66">
        <v>73</v>
      </c>
    </row>
    <row r="31" spans="1:8" x14ac:dyDescent="0.2">
      <c r="A31" s="65">
        <v>23294</v>
      </c>
      <c r="B31" s="66" t="s">
        <v>30</v>
      </c>
      <c r="C31" s="66" t="s">
        <v>332</v>
      </c>
      <c r="D31" s="66" t="s">
        <v>319</v>
      </c>
      <c r="E31" s="66" t="s">
        <v>16</v>
      </c>
      <c r="F31" s="67">
        <v>41082</v>
      </c>
      <c r="G31" s="66">
        <v>6</v>
      </c>
      <c r="H31" s="66">
        <v>160</v>
      </c>
    </row>
    <row r="32" spans="1:8" x14ac:dyDescent="0.2">
      <c r="A32" s="65">
        <v>23296</v>
      </c>
      <c r="B32" s="66" t="s">
        <v>56</v>
      </c>
      <c r="C32" s="66" t="s">
        <v>354</v>
      </c>
      <c r="D32" s="66" t="s">
        <v>340</v>
      </c>
      <c r="E32" s="66" t="s">
        <v>16</v>
      </c>
      <c r="F32" s="67">
        <v>41068</v>
      </c>
      <c r="G32" s="66">
        <v>6</v>
      </c>
      <c r="H32" s="66">
        <v>37</v>
      </c>
    </row>
    <row r="33" spans="1:8" x14ac:dyDescent="0.2">
      <c r="A33" s="65">
        <v>23297</v>
      </c>
      <c r="B33" s="66" t="s">
        <v>83</v>
      </c>
      <c r="C33" s="66" t="s">
        <v>355</v>
      </c>
      <c r="D33" s="66" t="s">
        <v>317</v>
      </c>
      <c r="E33" s="66" t="s">
        <v>21</v>
      </c>
      <c r="F33" s="67">
        <v>41133</v>
      </c>
      <c r="G33" s="66">
        <v>8</v>
      </c>
      <c r="H33" s="66">
        <v>135</v>
      </c>
    </row>
    <row r="34" spans="1:8" x14ac:dyDescent="0.2">
      <c r="A34" s="65">
        <v>23298</v>
      </c>
      <c r="B34" s="66" t="s">
        <v>203</v>
      </c>
      <c r="C34" s="66" t="s">
        <v>356</v>
      </c>
      <c r="D34" s="66" t="s">
        <v>348</v>
      </c>
      <c r="E34" s="66" t="s">
        <v>40</v>
      </c>
      <c r="F34" s="67">
        <v>41118</v>
      </c>
      <c r="G34" s="66">
        <v>7</v>
      </c>
      <c r="H34" s="66">
        <v>12</v>
      </c>
    </row>
    <row r="35" spans="1:8" x14ac:dyDescent="0.2">
      <c r="A35" s="65">
        <v>23299</v>
      </c>
      <c r="B35" s="66" t="s">
        <v>138</v>
      </c>
      <c r="C35" s="66" t="s">
        <v>357</v>
      </c>
      <c r="D35" s="66" t="s">
        <v>323</v>
      </c>
      <c r="E35" s="66" t="s">
        <v>16</v>
      </c>
      <c r="F35" s="67">
        <v>41087</v>
      </c>
      <c r="G35" s="66">
        <v>6</v>
      </c>
      <c r="H35" s="66">
        <v>104</v>
      </c>
    </row>
    <row r="36" spans="1:8" x14ac:dyDescent="0.2">
      <c r="A36" s="65">
        <v>23300</v>
      </c>
      <c r="B36" s="66" t="s">
        <v>209</v>
      </c>
      <c r="C36" s="66" t="s">
        <v>343</v>
      </c>
      <c r="D36" s="66" t="s">
        <v>321</v>
      </c>
      <c r="E36" s="66" t="s">
        <v>21</v>
      </c>
      <c r="F36" s="67">
        <v>40915</v>
      </c>
      <c r="G36" s="66">
        <v>1</v>
      </c>
      <c r="H36" s="66">
        <v>167</v>
      </c>
    </row>
    <row r="37" spans="1:8" x14ac:dyDescent="0.2">
      <c r="A37" s="65">
        <v>23301</v>
      </c>
      <c r="B37" s="66" t="s">
        <v>63</v>
      </c>
      <c r="C37" s="66" t="s">
        <v>358</v>
      </c>
      <c r="D37" s="66" t="s">
        <v>330</v>
      </c>
      <c r="E37" s="66" t="s">
        <v>16</v>
      </c>
      <c r="F37" s="67">
        <v>41109</v>
      </c>
      <c r="G37" s="66">
        <v>7</v>
      </c>
      <c r="H37" s="66">
        <v>108</v>
      </c>
    </row>
    <row r="38" spans="1:8" x14ac:dyDescent="0.2">
      <c r="A38" s="65">
        <v>23302</v>
      </c>
      <c r="B38" s="66" t="s">
        <v>154</v>
      </c>
      <c r="C38" s="66" t="s">
        <v>353</v>
      </c>
      <c r="D38" s="66" t="s">
        <v>317</v>
      </c>
      <c r="E38" s="66" t="s">
        <v>21</v>
      </c>
      <c r="F38" s="67">
        <v>41117</v>
      </c>
      <c r="G38" s="66">
        <v>7</v>
      </c>
      <c r="H38" s="66">
        <v>105</v>
      </c>
    </row>
    <row r="39" spans="1:8" x14ac:dyDescent="0.2">
      <c r="A39" s="65">
        <v>23303</v>
      </c>
      <c r="B39" s="66" t="s">
        <v>50</v>
      </c>
      <c r="C39" s="66" t="s">
        <v>359</v>
      </c>
      <c r="D39" s="66" t="s">
        <v>340</v>
      </c>
      <c r="E39" s="66" t="s">
        <v>16</v>
      </c>
      <c r="F39" s="67">
        <v>41138</v>
      </c>
      <c r="G39" s="66">
        <v>8</v>
      </c>
      <c r="H39" s="66">
        <v>176</v>
      </c>
    </row>
    <row r="40" spans="1:8" x14ac:dyDescent="0.2">
      <c r="A40" s="65">
        <v>23304</v>
      </c>
      <c r="B40" s="66" t="s">
        <v>172</v>
      </c>
      <c r="C40" s="66" t="s">
        <v>360</v>
      </c>
      <c r="D40" s="66" t="s">
        <v>323</v>
      </c>
      <c r="E40" s="66" t="s">
        <v>16</v>
      </c>
      <c r="F40" s="67">
        <v>41061</v>
      </c>
      <c r="G40" s="66">
        <v>6</v>
      </c>
      <c r="H40" s="66">
        <v>131</v>
      </c>
    </row>
    <row r="41" spans="1:8" x14ac:dyDescent="0.2">
      <c r="A41" s="65">
        <v>23305</v>
      </c>
      <c r="B41" s="66" t="s">
        <v>25</v>
      </c>
      <c r="C41" s="66" t="s">
        <v>350</v>
      </c>
      <c r="D41" s="66" t="s">
        <v>319</v>
      </c>
      <c r="E41" s="66" t="s">
        <v>21</v>
      </c>
      <c r="F41" s="67">
        <v>41147</v>
      </c>
      <c r="G41" s="66">
        <v>8</v>
      </c>
      <c r="H41" s="66">
        <v>188</v>
      </c>
    </row>
    <row r="42" spans="1:8" x14ac:dyDescent="0.2">
      <c r="A42" s="65">
        <v>23306</v>
      </c>
      <c r="B42" s="66" t="s">
        <v>156</v>
      </c>
      <c r="C42" s="66" t="s">
        <v>361</v>
      </c>
      <c r="D42" s="66" t="s">
        <v>333</v>
      </c>
      <c r="E42" s="66" t="s">
        <v>21</v>
      </c>
      <c r="F42" s="67">
        <v>41068</v>
      </c>
      <c r="G42" s="66">
        <v>6</v>
      </c>
      <c r="H42" s="66">
        <v>93</v>
      </c>
    </row>
    <row r="43" spans="1:8" x14ac:dyDescent="0.2">
      <c r="A43" s="65">
        <v>23307</v>
      </c>
      <c r="B43" s="66" t="s">
        <v>59</v>
      </c>
      <c r="C43" s="66" t="s">
        <v>362</v>
      </c>
      <c r="D43" s="66" t="s">
        <v>327</v>
      </c>
      <c r="E43" s="66" t="s">
        <v>16</v>
      </c>
      <c r="F43" s="67">
        <v>41094</v>
      </c>
      <c r="G43" s="66">
        <v>7</v>
      </c>
      <c r="H43" s="66">
        <v>113</v>
      </c>
    </row>
    <row r="44" spans="1:8" x14ac:dyDescent="0.2">
      <c r="A44" s="65">
        <v>23308</v>
      </c>
      <c r="B44" s="66" t="s">
        <v>164</v>
      </c>
      <c r="C44" s="66" t="s">
        <v>363</v>
      </c>
      <c r="D44" s="66" t="s">
        <v>325</v>
      </c>
      <c r="E44" s="66" t="s">
        <v>16</v>
      </c>
      <c r="F44" s="67">
        <v>41099</v>
      </c>
      <c r="G44" s="66">
        <v>7</v>
      </c>
      <c r="H44" s="66">
        <v>112</v>
      </c>
    </row>
    <row r="45" spans="1:8" x14ac:dyDescent="0.2">
      <c r="A45" s="65">
        <v>23309</v>
      </c>
      <c r="B45" s="66" t="s">
        <v>168</v>
      </c>
      <c r="C45" s="66" t="s">
        <v>364</v>
      </c>
      <c r="D45" s="66" t="s">
        <v>323</v>
      </c>
      <c r="E45" s="66" t="s">
        <v>21</v>
      </c>
      <c r="F45" s="67">
        <v>41083</v>
      </c>
      <c r="G45" s="66">
        <v>6</v>
      </c>
      <c r="H45" s="66">
        <v>201</v>
      </c>
    </row>
    <row r="46" spans="1:8" x14ac:dyDescent="0.2">
      <c r="A46" s="65">
        <v>23310</v>
      </c>
      <c r="B46" s="66" t="s">
        <v>41</v>
      </c>
      <c r="C46" s="66" t="s">
        <v>334</v>
      </c>
      <c r="D46" s="66" t="s">
        <v>321</v>
      </c>
      <c r="E46" s="66" t="s">
        <v>21</v>
      </c>
      <c r="F46" s="67">
        <v>41077</v>
      </c>
      <c r="G46" s="66">
        <v>6</v>
      </c>
      <c r="H46" s="66">
        <v>41</v>
      </c>
    </row>
    <row r="47" spans="1:8" x14ac:dyDescent="0.2">
      <c r="A47" s="65">
        <v>23311</v>
      </c>
      <c r="B47" s="66" t="s">
        <v>134</v>
      </c>
      <c r="C47" s="66" t="s">
        <v>365</v>
      </c>
      <c r="D47" s="66" t="s">
        <v>340</v>
      </c>
      <c r="E47" s="66" t="s">
        <v>16</v>
      </c>
      <c r="F47" s="67">
        <v>41072</v>
      </c>
      <c r="G47" s="66">
        <v>6</v>
      </c>
      <c r="H47" s="66">
        <v>18</v>
      </c>
    </row>
    <row r="48" spans="1:8" x14ac:dyDescent="0.2">
      <c r="A48" s="65">
        <v>23312</v>
      </c>
      <c r="B48" s="66" t="s">
        <v>119</v>
      </c>
      <c r="C48" s="66" t="s">
        <v>366</v>
      </c>
      <c r="D48" s="66" t="s">
        <v>323</v>
      </c>
      <c r="E48" s="66" t="s">
        <v>21</v>
      </c>
      <c r="F48" s="67">
        <v>41096</v>
      </c>
      <c r="G48" s="66">
        <v>7</v>
      </c>
      <c r="H48" s="66">
        <v>28</v>
      </c>
    </row>
    <row r="49" spans="1:8" x14ac:dyDescent="0.2">
      <c r="A49" s="65">
        <v>23314</v>
      </c>
      <c r="B49" s="66" t="s">
        <v>152</v>
      </c>
      <c r="C49" s="66" t="s">
        <v>358</v>
      </c>
      <c r="D49" s="66" t="s">
        <v>321</v>
      </c>
      <c r="E49" s="66" t="s">
        <v>16</v>
      </c>
      <c r="F49" s="67">
        <v>41131</v>
      </c>
      <c r="G49" s="66">
        <v>8</v>
      </c>
      <c r="H49" s="66">
        <v>95</v>
      </c>
    </row>
    <row r="50" spans="1:8" x14ac:dyDescent="0.2">
      <c r="A50" s="65">
        <v>23315</v>
      </c>
      <c r="B50" s="66" t="s">
        <v>34</v>
      </c>
      <c r="C50" s="66" t="s">
        <v>351</v>
      </c>
      <c r="D50" s="66" t="s">
        <v>348</v>
      </c>
      <c r="E50" s="66" t="s">
        <v>16</v>
      </c>
      <c r="F50" s="67">
        <v>41102</v>
      </c>
      <c r="G50" s="66">
        <v>7</v>
      </c>
      <c r="H50" s="66">
        <v>109</v>
      </c>
    </row>
    <row r="51" spans="1:8" x14ac:dyDescent="0.2">
      <c r="A51" s="65">
        <v>23316</v>
      </c>
      <c r="B51" s="66" t="s">
        <v>176</v>
      </c>
      <c r="C51" s="66" t="s">
        <v>367</v>
      </c>
      <c r="D51" s="66" t="s">
        <v>323</v>
      </c>
      <c r="E51" s="66" t="s">
        <v>16</v>
      </c>
      <c r="F51" s="67">
        <v>41061</v>
      </c>
      <c r="G51" s="66">
        <v>6</v>
      </c>
      <c r="H51" s="66">
        <v>137</v>
      </c>
    </row>
    <row r="52" spans="1:8" x14ac:dyDescent="0.2">
      <c r="A52" s="65">
        <v>23317</v>
      </c>
      <c r="B52" s="66" t="s">
        <v>114</v>
      </c>
      <c r="C52" s="66" t="s">
        <v>368</v>
      </c>
      <c r="D52" s="66" t="s">
        <v>348</v>
      </c>
      <c r="E52" s="66" t="s">
        <v>40</v>
      </c>
      <c r="F52" s="67">
        <v>40956</v>
      </c>
      <c r="G52" s="66">
        <v>2</v>
      </c>
      <c r="H52" s="66">
        <v>196</v>
      </c>
    </row>
    <row r="53" spans="1:8" x14ac:dyDescent="0.2">
      <c r="A53" s="65">
        <v>23318</v>
      </c>
      <c r="B53" s="66" t="s">
        <v>87</v>
      </c>
      <c r="C53" s="66" t="s">
        <v>320</v>
      </c>
      <c r="D53" s="66" t="s">
        <v>333</v>
      </c>
      <c r="E53" s="66" t="s">
        <v>21</v>
      </c>
      <c r="F53" s="67">
        <v>41099</v>
      </c>
      <c r="G53" s="66">
        <v>7</v>
      </c>
      <c r="H53" s="66">
        <v>48</v>
      </c>
    </row>
    <row r="54" spans="1:8" x14ac:dyDescent="0.2">
      <c r="A54" s="65">
        <v>23320</v>
      </c>
      <c r="B54" s="66" t="s">
        <v>52</v>
      </c>
      <c r="C54" s="66" t="s">
        <v>369</v>
      </c>
      <c r="D54" s="66" t="s">
        <v>327</v>
      </c>
      <c r="E54" s="66" t="s">
        <v>40</v>
      </c>
      <c r="F54" s="67">
        <v>41075</v>
      </c>
      <c r="G54" s="66">
        <v>6</v>
      </c>
      <c r="H54" s="66">
        <v>125</v>
      </c>
    </row>
    <row r="55" spans="1:8" x14ac:dyDescent="0.2">
      <c r="A55" s="65">
        <v>23322</v>
      </c>
      <c r="B55" s="66" t="s">
        <v>113</v>
      </c>
      <c r="C55" s="66" t="s">
        <v>332</v>
      </c>
      <c r="D55" s="66" t="s">
        <v>325</v>
      </c>
      <c r="E55" s="66" t="s">
        <v>16</v>
      </c>
      <c r="F55" s="67">
        <v>41009</v>
      </c>
      <c r="G55" s="66">
        <v>4</v>
      </c>
      <c r="H55" s="66">
        <v>20</v>
      </c>
    </row>
    <row r="56" spans="1:8" x14ac:dyDescent="0.2">
      <c r="A56" s="65">
        <v>23323</v>
      </c>
      <c r="B56" s="66" t="s">
        <v>146</v>
      </c>
      <c r="C56" s="66" t="s">
        <v>354</v>
      </c>
      <c r="D56" s="66" t="s">
        <v>325</v>
      </c>
      <c r="E56" s="66" t="s">
        <v>21</v>
      </c>
      <c r="F56" s="67">
        <v>41272</v>
      </c>
      <c r="G56" s="66">
        <v>12</v>
      </c>
      <c r="H56" s="66">
        <v>135</v>
      </c>
    </row>
    <row r="57" spans="1:8" x14ac:dyDescent="0.2">
      <c r="A57" s="65">
        <v>23324</v>
      </c>
      <c r="B57" s="66" t="s">
        <v>32</v>
      </c>
      <c r="C57" s="66" t="s">
        <v>341</v>
      </c>
      <c r="D57" s="66" t="s">
        <v>321</v>
      </c>
      <c r="E57" s="66" t="s">
        <v>16</v>
      </c>
      <c r="F57" s="67">
        <v>41134</v>
      </c>
      <c r="G57" s="66">
        <v>8</v>
      </c>
      <c r="H57" s="66">
        <v>193</v>
      </c>
    </row>
    <row r="58" spans="1:8" x14ac:dyDescent="0.2">
      <c r="A58" s="65">
        <v>23325</v>
      </c>
      <c r="B58" s="66" t="s">
        <v>89</v>
      </c>
      <c r="C58" s="66" t="s">
        <v>367</v>
      </c>
      <c r="D58" s="66" t="s">
        <v>317</v>
      </c>
      <c r="E58" s="66" t="s">
        <v>16</v>
      </c>
      <c r="F58" s="67">
        <v>41082</v>
      </c>
      <c r="G58" s="66">
        <v>6</v>
      </c>
      <c r="H58" s="66">
        <v>184</v>
      </c>
    </row>
    <row r="59" spans="1:8" x14ac:dyDescent="0.2">
      <c r="A59" s="65">
        <v>23326</v>
      </c>
      <c r="B59" s="66" t="s">
        <v>170</v>
      </c>
      <c r="C59" s="66" t="s">
        <v>355</v>
      </c>
      <c r="D59" s="66" t="s">
        <v>344</v>
      </c>
      <c r="E59" s="66" t="s">
        <v>16</v>
      </c>
      <c r="F59" s="67">
        <v>41142</v>
      </c>
      <c r="G59" s="66">
        <v>8</v>
      </c>
      <c r="H59" s="66">
        <v>126</v>
      </c>
    </row>
    <row r="60" spans="1:8" x14ac:dyDescent="0.2">
      <c r="A60" s="65">
        <v>23327</v>
      </c>
      <c r="B60" s="66" t="s">
        <v>44</v>
      </c>
      <c r="C60" s="66" t="s">
        <v>370</v>
      </c>
      <c r="D60" s="66" t="s">
        <v>333</v>
      </c>
      <c r="E60" s="66" t="s">
        <v>16</v>
      </c>
      <c r="F60" s="67">
        <v>40939</v>
      </c>
      <c r="G60" s="66">
        <v>1</v>
      </c>
      <c r="H60" s="66">
        <v>176</v>
      </c>
    </row>
    <row r="61" spans="1:8" x14ac:dyDescent="0.2">
      <c r="A61" s="65">
        <v>23328</v>
      </c>
      <c r="B61" s="66" t="s">
        <v>71</v>
      </c>
      <c r="C61" s="66" t="s">
        <v>371</v>
      </c>
      <c r="D61" s="66" t="s">
        <v>340</v>
      </c>
      <c r="E61" s="66" t="s">
        <v>16</v>
      </c>
      <c r="F61" s="67">
        <v>40923</v>
      </c>
      <c r="G61" s="66">
        <v>1</v>
      </c>
      <c r="H61" s="66">
        <v>102</v>
      </c>
    </row>
    <row r="62" spans="1:8" x14ac:dyDescent="0.2">
      <c r="A62" s="65">
        <v>23329</v>
      </c>
      <c r="B62" s="66" t="s">
        <v>199</v>
      </c>
      <c r="C62" s="66" t="s">
        <v>339</v>
      </c>
      <c r="D62" s="66" t="s">
        <v>348</v>
      </c>
      <c r="E62" s="66" t="s">
        <v>16</v>
      </c>
      <c r="F62" s="67">
        <v>40931</v>
      </c>
      <c r="G62" s="66">
        <v>1</v>
      </c>
      <c r="H62" s="66">
        <v>203</v>
      </c>
    </row>
    <row r="63" spans="1:8" x14ac:dyDescent="0.2">
      <c r="A63" s="65">
        <v>23332</v>
      </c>
      <c r="B63" s="66" t="s">
        <v>111</v>
      </c>
      <c r="C63" s="66" t="s">
        <v>346</v>
      </c>
      <c r="D63" s="66" t="s">
        <v>348</v>
      </c>
      <c r="E63" s="66" t="s">
        <v>40</v>
      </c>
      <c r="F63" s="67">
        <v>40950</v>
      </c>
      <c r="G63" s="66">
        <v>2</v>
      </c>
      <c r="H63" s="66">
        <v>203</v>
      </c>
    </row>
    <row r="64" spans="1:8" x14ac:dyDescent="0.2">
      <c r="A64" s="65">
        <v>23333</v>
      </c>
      <c r="B64" s="66" t="s">
        <v>116</v>
      </c>
      <c r="C64" s="66" t="s">
        <v>350</v>
      </c>
      <c r="D64" s="66" t="s">
        <v>348</v>
      </c>
      <c r="E64" s="66" t="s">
        <v>21</v>
      </c>
      <c r="F64" s="67">
        <v>41126</v>
      </c>
      <c r="G64" s="66">
        <v>8</v>
      </c>
      <c r="H64" s="66">
        <v>106</v>
      </c>
    </row>
    <row r="65" spans="1:8" x14ac:dyDescent="0.2">
      <c r="A65" s="65">
        <v>23334</v>
      </c>
      <c r="B65" s="66" t="s">
        <v>143</v>
      </c>
      <c r="C65" s="66" t="s">
        <v>369</v>
      </c>
      <c r="D65" s="66" t="s">
        <v>325</v>
      </c>
      <c r="E65" s="66" t="s">
        <v>21</v>
      </c>
      <c r="F65" s="67">
        <v>41260</v>
      </c>
      <c r="G65" s="66">
        <v>12</v>
      </c>
      <c r="H65" s="66">
        <v>14</v>
      </c>
    </row>
    <row r="66" spans="1:8" x14ac:dyDescent="0.2">
      <c r="A66" s="65">
        <v>23335</v>
      </c>
      <c r="B66" s="66" t="s">
        <v>195</v>
      </c>
      <c r="C66" s="66" t="s">
        <v>372</v>
      </c>
      <c r="D66" s="66" t="s">
        <v>319</v>
      </c>
      <c r="E66" s="66" t="s">
        <v>21</v>
      </c>
      <c r="F66" s="67">
        <v>41134</v>
      </c>
      <c r="G66" s="66">
        <v>8</v>
      </c>
      <c r="H66" s="66">
        <v>116</v>
      </c>
    </row>
    <row r="67" spans="1:8" x14ac:dyDescent="0.2">
      <c r="A67" s="65">
        <v>23336</v>
      </c>
      <c r="B67" s="66" t="s">
        <v>128</v>
      </c>
      <c r="C67" s="66" t="s">
        <v>373</v>
      </c>
      <c r="D67" s="66" t="s">
        <v>344</v>
      </c>
      <c r="E67" s="66" t="s">
        <v>16</v>
      </c>
      <c r="F67" s="67">
        <v>41091</v>
      </c>
      <c r="G67" s="66">
        <v>7</v>
      </c>
      <c r="H67" s="66">
        <v>7</v>
      </c>
    </row>
    <row r="68" spans="1:8" x14ac:dyDescent="0.2">
      <c r="A68" s="65">
        <v>23337</v>
      </c>
      <c r="B68" s="66" t="s">
        <v>81</v>
      </c>
      <c r="C68" s="66" t="s">
        <v>364</v>
      </c>
      <c r="D68" s="66" t="s">
        <v>330</v>
      </c>
      <c r="E68" s="66" t="s">
        <v>16</v>
      </c>
      <c r="F68" s="67">
        <v>41097</v>
      </c>
      <c r="G68" s="66">
        <v>7</v>
      </c>
      <c r="H68" s="66">
        <v>82</v>
      </c>
    </row>
    <row r="69" spans="1:8" x14ac:dyDescent="0.2">
      <c r="A69" s="65">
        <v>23338</v>
      </c>
      <c r="B69" s="66" t="s">
        <v>205</v>
      </c>
      <c r="C69" s="66" t="s">
        <v>368</v>
      </c>
      <c r="D69" s="66" t="s">
        <v>348</v>
      </c>
      <c r="E69" s="66" t="s">
        <v>16</v>
      </c>
      <c r="F69" s="67">
        <v>41133</v>
      </c>
      <c r="G69" s="66">
        <v>8</v>
      </c>
      <c r="H69" s="66">
        <v>178</v>
      </c>
    </row>
    <row r="70" spans="1:8" x14ac:dyDescent="0.2">
      <c r="A70" s="65">
        <v>23339</v>
      </c>
      <c r="B70" s="66" t="s">
        <v>121</v>
      </c>
      <c r="C70" s="66" t="s">
        <v>332</v>
      </c>
      <c r="D70" s="66" t="s">
        <v>327</v>
      </c>
      <c r="E70" s="66" t="s">
        <v>21</v>
      </c>
      <c r="F70" s="67">
        <v>41101</v>
      </c>
      <c r="G70" s="66">
        <v>7</v>
      </c>
      <c r="H70" s="66">
        <v>41</v>
      </c>
    </row>
    <row r="71" spans="1:8" x14ac:dyDescent="0.2">
      <c r="A71" s="65">
        <v>23340</v>
      </c>
      <c r="B71" s="66" t="s">
        <v>61</v>
      </c>
      <c r="C71" s="66" t="s">
        <v>374</v>
      </c>
      <c r="D71" s="66" t="s">
        <v>344</v>
      </c>
      <c r="E71" s="66" t="s">
        <v>21</v>
      </c>
      <c r="F71" s="67">
        <v>41095</v>
      </c>
      <c r="G71" s="66">
        <v>7</v>
      </c>
      <c r="H71" s="66">
        <v>85</v>
      </c>
    </row>
    <row r="72" spans="1:8" x14ac:dyDescent="0.2">
      <c r="A72" s="65">
        <v>23341</v>
      </c>
      <c r="B72" s="66" t="s">
        <v>75</v>
      </c>
      <c r="C72" s="66" t="s">
        <v>331</v>
      </c>
      <c r="D72" s="66" t="s">
        <v>325</v>
      </c>
      <c r="E72" s="66" t="s">
        <v>16</v>
      </c>
      <c r="F72" s="67">
        <v>41026</v>
      </c>
      <c r="G72" s="66">
        <v>4</v>
      </c>
      <c r="H72" s="66">
        <v>77</v>
      </c>
    </row>
    <row r="73" spans="1:8" x14ac:dyDescent="0.2">
      <c r="A73" s="65">
        <v>23342</v>
      </c>
      <c r="B73" s="66" t="s">
        <v>160</v>
      </c>
      <c r="C73" s="66" t="s">
        <v>322</v>
      </c>
      <c r="D73" s="66" t="s">
        <v>323</v>
      </c>
      <c r="E73" s="66" t="s">
        <v>21</v>
      </c>
      <c r="F73" s="67">
        <v>41088</v>
      </c>
      <c r="G73" s="66">
        <v>6</v>
      </c>
      <c r="H73" s="66">
        <v>122</v>
      </c>
    </row>
    <row r="74" spans="1:8" x14ac:dyDescent="0.2">
      <c r="A74" s="65">
        <v>23343</v>
      </c>
      <c r="B74" s="66" t="s">
        <v>24</v>
      </c>
      <c r="C74" s="66" t="s">
        <v>368</v>
      </c>
      <c r="D74" s="66" t="s">
        <v>321</v>
      </c>
      <c r="E74" s="66" t="s">
        <v>21</v>
      </c>
      <c r="F74" s="67">
        <v>41144</v>
      </c>
      <c r="G74" s="66">
        <v>8</v>
      </c>
      <c r="H74" s="66">
        <v>42</v>
      </c>
    </row>
    <row r="75" spans="1:8" x14ac:dyDescent="0.2">
      <c r="A75" s="65">
        <v>23344</v>
      </c>
      <c r="B75" s="66" t="s">
        <v>92</v>
      </c>
      <c r="C75" s="66" t="s">
        <v>375</v>
      </c>
      <c r="D75" s="66" t="s">
        <v>333</v>
      </c>
      <c r="E75" s="66" t="s">
        <v>21</v>
      </c>
      <c r="F75" s="67">
        <v>41265</v>
      </c>
      <c r="G75" s="66">
        <v>12</v>
      </c>
      <c r="H75" s="66">
        <v>64</v>
      </c>
    </row>
    <row r="76" spans="1:8" x14ac:dyDescent="0.2">
      <c r="A76" s="65">
        <v>23345</v>
      </c>
      <c r="B76" s="66" t="s">
        <v>69</v>
      </c>
      <c r="C76" s="66" t="s">
        <v>361</v>
      </c>
      <c r="D76" s="66" t="s">
        <v>340</v>
      </c>
      <c r="E76" s="66" t="s">
        <v>21</v>
      </c>
      <c r="F76" s="67">
        <v>41150</v>
      </c>
      <c r="G76" s="66">
        <v>8</v>
      </c>
      <c r="H76" s="66">
        <v>208</v>
      </c>
    </row>
    <row r="77" spans="1:8" x14ac:dyDescent="0.2">
      <c r="A77" s="65">
        <v>23346</v>
      </c>
      <c r="B77" s="66" t="s">
        <v>29</v>
      </c>
      <c r="C77" s="66" t="s">
        <v>366</v>
      </c>
      <c r="D77" s="66" t="s">
        <v>321</v>
      </c>
      <c r="E77" s="66" t="s">
        <v>21</v>
      </c>
      <c r="F77" s="67">
        <v>41119</v>
      </c>
      <c r="G77" s="66">
        <v>7</v>
      </c>
      <c r="H77" s="66">
        <v>13</v>
      </c>
    </row>
    <row r="78" spans="1:8" x14ac:dyDescent="0.2">
      <c r="A78" s="65">
        <v>23347</v>
      </c>
      <c r="B78" s="66" t="s">
        <v>19</v>
      </c>
      <c r="C78" s="66" t="s">
        <v>346</v>
      </c>
      <c r="D78" s="66" t="s">
        <v>319</v>
      </c>
      <c r="E78" s="66" t="s">
        <v>21</v>
      </c>
      <c r="F78" s="67">
        <v>41088</v>
      </c>
      <c r="G78" s="66">
        <v>6</v>
      </c>
      <c r="H78" s="66">
        <v>147</v>
      </c>
    </row>
    <row r="79" spans="1:8" x14ac:dyDescent="0.2">
      <c r="A79" s="65">
        <v>23348</v>
      </c>
      <c r="B79" s="66" t="s">
        <v>85</v>
      </c>
      <c r="C79" s="66" t="s">
        <v>360</v>
      </c>
      <c r="D79" s="66" t="s">
        <v>321</v>
      </c>
      <c r="E79" s="66" t="s">
        <v>16</v>
      </c>
      <c r="F79" s="67">
        <v>41146</v>
      </c>
      <c r="G79" s="66">
        <v>8</v>
      </c>
      <c r="H79" s="66">
        <v>163</v>
      </c>
    </row>
    <row r="80" spans="1:8" x14ac:dyDescent="0.2">
      <c r="A80" s="65">
        <v>23349</v>
      </c>
      <c r="B80" s="66" t="s">
        <v>77</v>
      </c>
      <c r="C80" s="66" t="s">
        <v>363</v>
      </c>
      <c r="D80" s="66" t="s">
        <v>333</v>
      </c>
      <c r="E80" s="66" t="s">
        <v>16</v>
      </c>
      <c r="F80" s="67">
        <v>41112</v>
      </c>
      <c r="G80" s="66">
        <v>7</v>
      </c>
      <c r="H80" s="66">
        <v>126</v>
      </c>
    </row>
    <row r="81" spans="1:8" x14ac:dyDescent="0.2">
      <c r="A81" s="65">
        <v>23350</v>
      </c>
      <c r="B81" s="66" t="s">
        <v>36</v>
      </c>
      <c r="C81" s="66" t="s">
        <v>373</v>
      </c>
      <c r="D81" s="66" t="s">
        <v>319</v>
      </c>
      <c r="E81" s="66" t="s">
        <v>21</v>
      </c>
      <c r="F81" s="67">
        <v>41085</v>
      </c>
      <c r="G81" s="66">
        <v>6</v>
      </c>
      <c r="H81" s="66">
        <v>188</v>
      </c>
    </row>
    <row r="82" spans="1:8" x14ac:dyDescent="0.2">
      <c r="A82" s="65">
        <v>23351</v>
      </c>
      <c r="B82" s="66" t="s">
        <v>48</v>
      </c>
      <c r="C82" s="66" t="s">
        <v>376</v>
      </c>
      <c r="D82" s="66" t="s">
        <v>323</v>
      </c>
      <c r="E82" s="66" t="s">
        <v>21</v>
      </c>
      <c r="F82" s="67">
        <v>41124</v>
      </c>
      <c r="G82" s="66">
        <v>8</v>
      </c>
      <c r="H82" s="66">
        <v>151</v>
      </c>
    </row>
    <row r="83" spans="1:8" x14ac:dyDescent="0.2">
      <c r="A83" s="65">
        <v>23352</v>
      </c>
      <c r="B83" s="66" t="s">
        <v>158</v>
      </c>
      <c r="C83" s="66" t="s">
        <v>371</v>
      </c>
      <c r="D83" s="66" t="s">
        <v>327</v>
      </c>
      <c r="E83" s="66" t="s">
        <v>21</v>
      </c>
      <c r="F83" s="67">
        <v>41097</v>
      </c>
      <c r="G83" s="66">
        <v>7</v>
      </c>
      <c r="H83" s="66">
        <v>89</v>
      </c>
    </row>
    <row r="84" spans="1:8" x14ac:dyDescent="0.2">
      <c r="A84" s="65">
        <v>23353</v>
      </c>
      <c r="B84" s="66" t="s">
        <v>38</v>
      </c>
      <c r="C84" s="66" t="s">
        <v>337</v>
      </c>
      <c r="D84" s="66" t="s">
        <v>340</v>
      </c>
      <c r="E84" s="66" t="s">
        <v>40</v>
      </c>
      <c r="F84" s="67">
        <v>41070</v>
      </c>
      <c r="G84" s="66">
        <v>6</v>
      </c>
      <c r="H84" s="66">
        <v>168</v>
      </c>
    </row>
    <row r="85" spans="1:8" x14ac:dyDescent="0.2">
      <c r="A85" s="65">
        <v>23354</v>
      </c>
      <c r="B85" s="66" t="s">
        <v>105</v>
      </c>
      <c r="C85" s="66" t="s">
        <v>336</v>
      </c>
      <c r="D85" s="66" t="s">
        <v>330</v>
      </c>
      <c r="E85" s="66" t="s">
        <v>21</v>
      </c>
      <c r="F85" s="67">
        <v>41124</v>
      </c>
      <c r="G85" s="66">
        <v>8</v>
      </c>
      <c r="H85" s="66">
        <v>84</v>
      </c>
    </row>
    <row r="86" spans="1:8" x14ac:dyDescent="0.2">
      <c r="A86" s="65">
        <v>23355</v>
      </c>
      <c r="B86" s="66" t="s">
        <v>150</v>
      </c>
      <c r="C86" s="66" t="s">
        <v>362</v>
      </c>
      <c r="D86" s="66" t="s">
        <v>348</v>
      </c>
      <c r="E86" s="66" t="s">
        <v>21</v>
      </c>
      <c r="F86" s="67">
        <v>41026</v>
      </c>
      <c r="G86" s="66">
        <v>4</v>
      </c>
      <c r="H86" s="66">
        <v>16</v>
      </c>
    </row>
    <row r="87" spans="1:8" x14ac:dyDescent="0.2">
      <c r="A87" s="65">
        <v>23356</v>
      </c>
      <c r="B87" s="66" t="s">
        <v>144</v>
      </c>
      <c r="C87" s="66" t="s">
        <v>377</v>
      </c>
      <c r="D87" s="66" t="s">
        <v>323</v>
      </c>
      <c r="E87" s="66" t="s">
        <v>21</v>
      </c>
      <c r="F87" s="67">
        <v>41081</v>
      </c>
      <c r="G87" s="66">
        <v>6</v>
      </c>
      <c r="H87" s="66">
        <v>80</v>
      </c>
    </row>
    <row r="88" spans="1:8" x14ac:dyDescent="0.2">
      <c r="A88" s="65">
        <v>23357</v>
      </c>
      <c r="B88" s="66" t="s">
        <v>58</v>
      </c>
      <c r="C88" s="66" t="s">
        <v>347</v>
      </c>
      <c r="D88" s="66" t="s">
        <v>327</v>
      </c>
      <c r="E88" s="66" t="s">
        <v>16</v>
      </c>
      <c r="F88" s="67">
        <v>41107</v>
      </c>
      <c r="G88" s="66">
        <v>7</v>
      </c>
      <c r="H88" s="66">
        <v>50</v>
      </c>
    </row>
    <row r="89" spans="1:8" x14ac:dyDescent="0.2">
      <c r="A89" s="65">
        <v>23358</v>
      </c>
      <c r="B89" s="66" t="s">
        <v>17</v>
      </c>
      <c r="C89" s="66" t="s">
        <v>352</v>
      </c>
      <c r="D89" s="66" t="s">
        <v>321</v>
      </c>
      <c r="E89" s="66" t="s">
        <v>16</v>
      </c>
      <c r="F89" s="67">
        <v>41071</v>
      </c>
      <c r="G89" s="66">
        <v>6</v>
      </c>
      <c r="H89" s="66">
        <v>41</v>
      </c>
    </row>
    <row r="90" spans="1:8" x14ac:dyDescent="0.2">
      <c r="A90" s="65">
        <v>23360</v>
      </c>
      <c r="B90" s="66" t="s">
        <v>180</v>
      </c>
      <c r="C90" s="66" t="s">
        <v>375</v>
      </c>
      <c r="D90" s="66" t="s">
        <v>330</v>
      </c>
      <c r="E90" s="66" t="s">
        <v>21</v>
      </c>
      <c r="F90" s="67">
        <v>41073</v>
      </c>
      <c r="G90" s="66">
        <v>6</v>
      </c>
      <c r="H90" s="66">
        <v>37</v>
      </c>
    </row>
    <row r="91" spans="1:8" x14ac:dyDescent="0.2">
      <c r="A91" s="65">
        <v>23361</v>
      </c>
      <c r="B91" s="66" t="s">
        <v>117</v>
      </c>
      <c r="C91" s="66" t="s">
        <v>343</v>
      </c>
      <c r="D91" s="66" t="s">
        <v>330</v>
      </c>
      <c r="E91" s="66" t="s">
        <v>21</v>
      </c>
      <c r="F91" s="67">
        <v>40915</v>
      </c>
      <c r="G91" s="66">
        <v>1</v>
      </c>
      <c r="H91" s="66">
        <v>184</v>
      </c>
    </row>
    <row r="92" spans="1:8" x14ac:dyDescent="0.2">
      <c r="A92" s="65">
        <v>23362</v>
      </c>
      <c r="B92" s="66" t="s">
        <v>96</v>
      </c>
      <c r="C92" s="66" t="s">
        <v>378</v>
      </c>
      <c r="D92" s="66" t="s">
        <v>325</v>
      </c>
      <c r="E92" s="66" t="s">
        <v>21</v>
      </c>
      <c r="F92" s="67">
        <v>41139</v>
      </c>
      <c r="G92" s="66">
        <v>8</v>
      </c>
      <c r="H92" s="66">
        <v>179</v>
      </c>
    </row>
    <row r="93" spans="1:8" x14ac:dyDescent="0.2">
      <c r="A93" s="65">
        <v>23364</v>
      </c>
      <c r="B93" s="66" t="s">
        <v>189</v>
      </c>
      <c r="C93" s="66" t="s">
        <v>335</v>
      </c>
      <c r="D93" s="66" t="s">
        <v>319</v>
      </c>
      <c r="E93" s="66" t="s">
        <v>21</v>
      </c>
      <c r="F93" s="67">
        <v>41093</v>
      </c>
      <c r="G93" s="66">
        <v>7</v>
      </c>
      <c r="H93" s="66">
        <v>47</v>
      </c>
    </row>
    <row r="94" spans="1:8" x14ac:dyDescent="0.2">
      <c r="A94" s="65">
        <v>23365</v>
      </c>
      <c r="B94" s="66" t="s">
        <v>54</v>
      </c>
      <c r="C94" s="66" t="s">
        <v>377</v>
      </c>
      <c r="D94" s="66" t="s">
        <v>344</v>
      </c>
      <c r="E94" s="66" t="s">
        <v>16</v>
      </c>
      <c r="F94" s="67">
        <v>41099</v>
      </c>
      <c r="G94" s="66">
        <v>7</v>
      </c>
      <c r="H94" s="66">
        <v>165</v>
      </c>
    </row>
    <row r="95" spans="1:8" x14ac:dyDescent="0.2">
      <c r="A95" s="65">
        <v>23367</v>
      </c>
      <c r="B95" s="66" t="s">
        <v>166</v>
      </c>
      <c r="C95" s="66" t="s">
        <v>326</v>
      </c>
      <c r="D95" s="66" t="s">
        <v>348</v>
      </c>
      <c r="E95" s="66" t="s">
        <v>16</v>
      </c>
      <c r="F95" s="67">
        <v>41023</v>
      </c>
      <c r="G95" s="66">
        <v>4</v>
      </c>
      <c r="H95" s="66">
        <v>10</v>
      </c>
    </row>
    <row r="96" spans="1:8" x14ac:dyDescent="0.2">
      <c r="A96" s="65">
        <v>23368</v>
      </c>
      <c r="B96" s="66" t="s">
        <v>141</v>
      </c>
      <c r="C96" s="66" t="s">
        <v>359</v>
      </c>
      <c r="D96" s="66" t="s">
        <v>344</v>
      </c>
      <c r="E96" s="66" t="s">
        <v>16</v>
      </c>
      <c r="F96" s="67">
        <v>41146</v>
      </c>
      <c r="G96" s="66">
        <v>8</v>
      </c>
      <c r="H96" s="66">
        <v>150</v>
      </c>
    </row>
    <row r="97" spans="1:8" x14ac:dyDescent="0.2">
      <c r="A97" s="65">
        <v>23369</v>
      </c>
      <c r="B97" s="66" t="s">
        <v>197</v>
      </c>
      <c r="C97" s="66" t="s">
        <v>349</v>
      </c>
      <c r="D97" s="66" t="s">
        <v>338</v>
      </c>
      <c r="E97" s="66" t="s">
        <v>16</v>
      </c>
      <c r="F97" s="67">
        <v>41092</v>
      </c>
      <c r="G97" s="66">
        <v>7</v>
      </c>
      <c r="H97" s="66">
        <v>77</v>
      </c>
    </row>
    <row r="98" spans="1:8" x14ac:dyDescent="0.2">
      <c r="A98" s="65">
        <v>23370</v>
      </c>
      <c r="B98" s="66" t="s">
        <v>91</v>
      </c>
      <c r="C98" s="66" t="s">
        <v>324</v>
      </c>
      <c r="D98" s="66" t="s">
        <v>325</v>
      </c>
      <c r="E98" s="66" t="s">
        <v>16</v>
      </c>
      <c r="F98" s="67">
        <v>41028</v>
      </c>
      <c r="G98" s="66">
        <v>4</v>
      </c>
      <c r="H98" s="66">
        <v>63</v>
      </c>
    </row>
    <row r="99" spans="1:8" x14ac:dyDescent="0.2">
      <c r="A99" s="65">
        <v>23371</v>
      </c>
      <c r="B99" s="66" t="s">
        <v>185</v>
      </c>
      <c r="C99" s="66" t="s">
        <v>329</v>
      </c>
      <c r="D99" s="66" t="s">
        <v>330</v>
      </c>
      <c r="E99" s="66" t="s">
        <v>21</v>
      </c>
      <c r="F99" s="67">
        <v>41136</v>
      </c>
      <c r="G99" s="66">
        <v>8</v>
      </c>
      <c r="H99" s="66">
        <v>204</v>
      </c>
    </row>
    <row r="100" spans="1:8" x14ac:dyDescent="0.2">
      <c r="A100" s="65">
        <v>23372</v>
      </c>
      <c r="B100" s="66" t="s">
        <v>139</v>
      </c>
      <c r="C100" s="66" t="s">
        <v>376</v>
      </c>
      <c r="D100" s="66" t="s">
        <v>338</v>
      </c>
      <c r="E100" s="66" t="s">
        <v>21</v>
      </c>
      <c r="F100" s="67">
        <v>41255</v>
      </c>
      <c r="G100" s="66">
        <v>12</v>
      </c>
      <c r="H100" s="66">
        <v>22</v>
      </c>
    </row>
    <row r="101" spans="1:8" x14ac:dyDescent="0.2">
      <c r="A101" s="65">
        <v>23373</v>
      </c>
      <c r="B101" s="66" t="s">
        <v>22</v>
      </c>
      <c r="C101" s="66" t="s">
        <v>356</v>
      </c>
      <c r="D101" s="66" t="s">
        <v>333</v>
      </c>
      <c r="E101" s="66" t="s">
        <v>21</v>
      </c>
      <c r="F101" s="67">
        <v>41114</v>
      </c>
      <c r="G101" s="66">
        <v>7</v>
      </c>
      <c r="H101" s="66">
        <v>95</v>
      </c>
    </row>
    <row r="102" spans="1:8" x14ac:dyDescent="0.2">
      <c r="A102" s="65">
        <v>23374</v>
      </c>
      <c r="B102" s="66" t="s">
        <v>42</v>
      </c>
      <c r="C102" s="66" t="s">
        <v>365</v>
      </c>
      <c r="D102" s="66" t="s">
        <v>323</v>
      </c>
      <c r="E102" s="66" t="s">
        <v>21</v>
      </c>
      <c r="F102" s="67">
        <v>41257</v>
      </c>
      <c r="G102" s="66">
        <v>12</v>
      </c>
      <c r="H102" s="66">
        <v>57</v>
      </c>
    </row>
    <row r="103" spans="1:8" x14ac:dyDescent="0.2">
      <c r="A103" s="65">
        <v>23375</v>
      </c>
      <c r="B103" s="66" t="s">
        <v>151</v>
      </c>
      <c r="C103" s="66" t="s">
        <v>374</v>
      </c>
      <c r="D103" s="66" t="s">
        <v>330</v>
      </c>
      <c r="E103" s="66" t="s">
        <v>16</v>
      </c>
      <c r="F103" s="67">
        <v>41029</v>
      </c>
      <c r="G103" s="66">
        <v>4</v>
      </c>
      <c r="H103" s="66">
        <v>5</v>
      </c>
    </row>
    <row r="104" spans="1:8" x14ac:dyDescent="0.2">
      <c r="A104" s="65">
        <v>23376</v>
      </c>
      <c r="B104" s="66" t="s">
        <v>136</v>
      </c>
      <c r="C104" s="66" t="s">
        <v>370</v>
      </c>
      <c r="D104" s="66" t="s">
        <v>330</v>
      </c>
      <c r="E104" s="66" t="s">
        <v>40</v>
      </c>
      <c r="F104" s="67">
        <v>41113</v>
      </c>
      <c r="G104" s="66">
        <v>7</v>
      </c>
      <c r="H104" s="66">
        <v>85</v>
      </c>
    </row>
    <row r="105" spans="1:8" x14ac:dyDescent="0.2">
      <c r="A105" s="65">
        <v>23377</v>
      </c>
      <c r="B105" s="66" t="s">
        <v>107</v>
      </c>
      <c r="C105" s="66" t="s">
        <v>372</v>
      </c>
      <c r="D105" s="66" t="s">
        <v>338</v>
      </c>
      <c r="E105" s="66" t="s">
        <v>21</v>
      </c>
      <c r="F105" s="67">
        <v>41075</v>
      </c>
      <c r="G105" s="66">
        <v>6</v>
      </c>
      <c r="H105" s="66">
        <v>43</v>
      </c>
    </row>
    <row r="106" spans="1:8" x14ac:dyDescent="0.2">
      <c r="A106" s="65">
        <v>23378</v>
      </c>
      <c r="B106" s="66" t="s">
        <v>67</v>
      </c>
      <c r="C106" s="66" t="s">
        <v>316</v>
      </c>
      <c r="D106" s="66" t="s">
        <v>340</v>
      </c>
      <c r="E106" s="66" t="s">
        <v>21</v>
      </c>
      <c r="F106" s="67">
        <v>41078</v>
      </c>
      <c r="G106" s="66">
        <v>6</v>
      </c>
      <c r="H106" s="66">
        <v>157</v>
      </c>
    </row>
    <row r="107" spans="1:8" x14ac:dyDescent="0.2">
      <c r="A107" s="65">
        <v>23379</v>
      </c>
      <c r="B107" s="66" t="s">
        <v>46</v>
      </c>
      <c r="C107" s="66" t="s">
        <v>357</v>
      </c>
      <c r="D107" s="66" t="s">
        <v>323</v>
      </c>
      <c r="E107" s="66" t="s">
        <v>21</v>
      </c>
      <c r="F107" s="67">
        <v>41270</v>
      </c>
      <c r="G107" s="66">
        <v>12</v>
      </c>
      <c r="H107" s="66">
        <v>65</v>
      </c>
    </row>
    <row r="108" spans="1:8" x14ac:dyDescent="0.2">
      <c r="A108" s="68">
        <v>23380</v>
      </c>
      <c r="B108" s="69" t="s">
        <v>183</v>
      </c>
      <c r="C108" s="69" t="s">
        <v>378</v>
      </c>
      <c r="D108" s="69" t="s">
        <v>338</v>
      </c>
      <c r="E108" s="69" t="s">
        <v>16</v>
      </c>
      <c r="F108" s="70">
        <v>41112</v>
      </c>
      <c r="G108" s="69">
        <v>7</v>
      </c>
      <c r="H108" s="69">
        <v>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3"/>
  <sheetViews>
    <sheetView showGridLines="0" zoomScale="80" workbookViewId="0"/>
  </sheetViews>
  <sheetFormatPr defaultColWidth="10.85546875" defaultRowHeight="12.75" x14ac:dyDescent="0.2"/>
  <cols>
    <col min="1" max="1" width="19.42578125" style="74" bestFit="1" customWidth="1"/>
    <col min="2" max="2" width="22.5703125" style="74" bestFit="1" customWidth="1"/>
    <col min="3" max="3" width="18" style="74" customWidth="1"/>
    <col min="4" max="4" width="13" style="74" customWidth="1"/>
    <col min="5" max="16384" width="10.85546875" style="74"/>
  </cols>
  <sheetData>
    <row r="1" spans="1:4" ht="15" x14ac:dyDescent="0.25">
      <c r="A1" s="71" t="s">
        <v>6</v>
      </c>
      <c r="B1" s="72" t="s">
        <v>7</v>
      </c>
      <c r="C1" s="72" t="s">
        <v>379</v>
      </c>
      <c r="D1" s="73" t="s">
        <v>12</v>
      </c>
    </row>
    <row r="2" spans="1:4" ht="14.25" x14ac:dyDescent="0.2">
      <c r="A2" s="75" t="s">
        <v>340</v>
      </c>
      <c r="B2" s="76" t="s">
        <v>380</v>
      </c>
      <c r="C2" s="76" t="s">
        <v>381</v>
      </c>
      <c r="D2" s="77">
        <v>14.5</v>
      </c>
    </row>
    <row r="3" spans="1:4" ht="14.25" x14ac:dyDescent="0.2">
      <c r="A3" s="75" t="s">
        <v>321</v>
      </c>
      <c r="B3" s="76" t="s">
        <v>382</v>
      </c>
      <c r="C3" s="76" t="s">
        <v>381</v>
      </c>
      <c r="D3" s="77">
        <v>9.99</v>
      </c>
    </row>
    <row r="4" spans="1:4" ht="14.25" x14ac:dyDescent="0.2">
      <c r="A4" s="75" t="s">
        <v>319</v>
      </c>
      <c r="B4" s="76" t="s">
        <v>383</v>
      </c>
      <c r="C4" s="76" t="s">
        <v>381</v>
      </c>
      <c r="D4" s="77">
        <v>7.4</v>
      </c>
    </row>
    <row r="5" spans="1:4" ht="14.25" x14ac:dyDescent="0.2">
      <c r="A5" s="75" t="s">
        <v>330</v>
      </c>
      <c r="B5" s="76" t="s">
        <v>384</v>
      </c>
      <c r="C5" s="76" t="s">
        <v>381</v>
      </c>
      <c r="D5" s="77">
        <v>19.989999999999998</v>
      </c>
    </row>
    <row r="6" spans="1:4" ht="14.25" x14ac:dyDescent="0.2">
      <c r="A6" s="75" t="s">
        <v>333</v>
      </c>
      <c r="B6" s="76" t="s">
        <v>385</v>
      </c>
      <c r="C6" s="76" t="s">
        <v>386</v>
      </c>
      <c r="D6" s="77">
        <v>8.99</v>
      </c>
    </row>
    <row r="7" spans="1:4" ht="14.25" x14ac:dyDescent="0.2">
      <c r="A7" s="75" t="s">
        <v>327</v>
      </c>
      <c r="B7" s="76" t="s">
        <v>387</v>
      </c>
      <c r="C7" s="76" t="s">
        <v>386</v>
      </c>
      <c r="D7" s="77">
        <v>6</v>
      </c>
    </row>
    <row r="8" spans="1:4" ht="14.25" x14ac:dyDescent="0.2">
      <c r="A8" s="75" t="s">
        <v>348</v>
      </c>
      <c r="B8" s="76" t="s">
        <v>388</v>
      </c>
      <c r="C8" s="76" t="s">
        <v>386</v>
      </c>
      <c r="D8" s="77">
        <v>4.5</v>
      </c>
    </row>
    <row r="9" spans="1:4" ht="14.25" x14ac:dyDescent="0.2">
      <c r="A9" s="75" t="s">
        <v>323</v>
      </c>
      <c r="B9" s="76" t="s">
        <v>389</v>
      </c>
      <c r="C9" s="76" t="s">
        <v>386</v>
      </c>
      <c r="D9" s="77">
        <v>13.5</v>
      </c>
    </row>
    <row r="10" spans="1:4" ht="14.25" x14ac:dyDescent="0.2">
      <c r="A10" s="75" t="s">
        <v>344</v>
      </c>
      <c r="B10" s="76" t="s">
        <v>390</v>
      </c>
      <c r="C10" s="76" t="s">
        <v>391</v>
      </c>
      <c r="D10" s="77">
        <v>4.5</v>
      </c>
    </row>
    <row r="11" spans="1:4" ht="14.25" x14ac:dyDescent="0.2">
      <c r="A11" s="75" t="s">
        <v>338</v>
      </c>
      <c r="B11" s="76" t="s">
        <v>392</v>
      </c>
      <c r="C11" s="76" t="s">
        <v>391</v>
      </c>
      <c r="D11" s="77">
        <v>4.99</v>
      </c>
    </row>
    <row r="12" spans="1:4" ht="14.25" x14ac:dyDescent="0.2">
      <c r="A12" s="75" t="s">
        <v>325</v>
      </c>
      <c r="B12" s="76" t="s">
        <v>393</v>
      </c>
      <c r="C12" s="76" t="s">
        <v>391</v>
      </c>
      <c r="D12" s="77">
        <v>3</v>
      </c>
    </row>
    <row r="13" spans="1:4" ht="14.25" x14ac:dyDescent="0.2">
      <c r="A13" s="78" t="s">
        <v>317</v>
      </c>
      <c r="B13" s="79" t="s">
        <v>394</v>
      </c>
      <c r="C13" s="79" t="s">
        <v>391</v>
      </c>
      <c r="D13" s="80">
        <v>7</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4"/>
  <sheetViews>
    <sheetView showGridLines="0" zoomScale="80" workbookViewId="0"/>
  </sheetViews>
  <sheetFormatPr defaultColWidth="10.85546875" defaultRowHeight="12.75" x14ac:dyDescent="0.2"/>
  <cols>
    <col min="1" max="1" width="20.5703125" style="74" bestFit="1" customWidth="1"/>
    <col min="2" max="2" width="14.42578125" style="74" bestFit="1" customWidth="1"/>
    <col min="3" max="16384" width="10.85546875" style="74"/>
  </cols>
  <sheetData>
    <row r="1" spans="1:2" ht="15" x14ac:dyDescent="0.25">
      <c r="A1" s="71" t="s">
        <v>379</v>
      </c>
      <c r="B1" s="73" t="s">
        <v>211</v>
      </c>
    </row>
    <row r="2" spans="1:2" ht="14.25" x14ac:dyDescent="0.2">
      <c r="A2" s="75" t="s">
        <v>381</v>
      </c>
      <c r="B2" s="81" t="s">
        <v>212</v>
      </c>
    </row>
    <row r="3" spans="1:2" ht="14.25" x14ac:dyDescent="0.2">
      <c r="A3" s="75" t="s">
        <v>386</v>
      </c>
      <c r="B3" s="81" t="s">
        <v>213</v>
      </c>
    </row>
    <row r="4" spans="1:2" ht="14.25" x14ac:dyDescent="0.2">
      <c r="A4" s="78" t="s">
        <v>391</v>
      </c>
      <c r="B4" s="82" t="s">
        <v>214</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08"/>
  <sheetViews>
    <sheetView showGridLines="0" zoomScale="80" workbookViewId="0">
      <pane ySplit="1" topLeftCell="A2" activePane="bottomLeft" state="frozen"/>
      <selection pane="bottomLeft"/>
    </sheetView>
  </sheetViews>
  <sheetFormatPr defaultColWidth="10.85546875" defaultRowHeight="12.75" x14ac:dyDescent="0.2"/>
  <cols>
    <col min="1" max="1" width="16.42578125" style="74" customWidth="1"/>
    <col min="2" max="2" width="22.5703125" style="74" bestFit="1" customWidth="1"/>
    <col min="3" max="16384" width="10.85546875" style="74"/>
  </cols>
  <sheetData>
    <row r="1" spans="1:2" ht="15" x14ac:dyDescent="0.25">
      <c r="A1" s="83" t="s">
        <v>315</v>
      </c>
      <c r="B1" s="73" t="s">
        <v>395</v>
      </c>
    </row>
    <row r="2" spans="1:2" ht="14.25" x14ac:dyDescent="0.2">
      <c r="A2" s="84" t="s">
        <v>349</v>
      </c>
      <c r="B2" s="81" t="s">
        <v>396</v>
      </c>
    </row>
    <row r="3" spans="1:2" ht="14.25" x14ac:dyDescent="0.2">
      <c r="A3" s="84" t="s">
        <v>339</v>
      </c>
      <c r="B3" s="81" t="s">
        <v>397</v>
      </c>
    </row>
    <row r="4" spans="1:2" ht="14.25" x14ac:dyDescent="0.2">
      <c r="A4" s="84" t="s">
        <v>346</v>
      </c>
      <c r="B4" s="81" t="s">
        <v>398</v>
      </c>
    </row>
    <row r="5" spans="1:2" ht="14.25" x14ac:dyDescent="0.2">
      <c r="A5" s="84" t="s">
        <v>356</v>
      </c>
      <c r="B5" s="81" t="s">
        <v>399</v>
      </c>
    </row>
    <row r="6" spans="1:2" ht="14.25" x14ac:dyDescent="0.2">
      <c r="A6" s="84" t="s">
        <v>368</v>
      </c>
      <c r="B6" s="81" t="s">
        <v>400</v>
      </c>
    </row>
    <row r="7" spans="1:2" ht="14.25" x14ac:dyDescent="0.2">
      <c r="A7" s="84" t="s">
        <v>350</v>
      </c>
      <c r="B7" s="81" t="s">
        <v>401</v>
      </c>
    </row>
    <row r="8" spans="1:2" ht="14.25" x14ac:dyDescent="0.2">
      <c r="A8" s="84" t="s">
        <v>343</v>
      </c>
      <c r="B8" s="81" t="s">
        <v>402</v>
      </c>
    </row>
    <row r="9" spans="1:2" ht="14.25" x14ac:dyDescent="0.2">
      <c r="A9" s="84" t="s">
        <v>366</v>
      </c>
      <c r="B9" s="81" t="s">
        <v>403</v>
      </c>
    </row>
    <row r="10" spans="1:2" ht="14.25" x14ac:dyDescent="0.2">
      <c r="A10" s="85" t="s">
        <v>332</v>
      </c>
      <c r="B10" s="86" t="s">
        <v>404</v>
      </c>
    </row>
    <row r="11" spans="1:2" ht="14.25" x14ac:dyDescent="0.2">
      <c r="A11" s="84" t="s">
        <v>341</v>
      </c>
      <c r="B11" s="81" t="s">
        <v>405</v>
      </c>
    </row>
    <row r="12" spans="1:2" ht="14.25" x14ac:dyDescent="0.2">
      <c r="A12" s="84" t="s">
        <v>351</v>
      </c>
      <c r="B12" s="81" t="s">
        <v>78</v>
      </c>
    </row>
    <row r="13" spans="1:2" ht="14.25" x14ac:dyDescent="0.2">
      <c r="A13" s="84" t="s">
        <v>342</v>
      </c>
      <c r="B13" s="81" t="s">
        <v>406</v>
      </c>
    </row>
    <row r="14" spans="1:2" ht="14.25" x14ac:dyDescent="0.2">
      <c r="A14" s="84" t="s">
        <v>373</v>
      </c>
      <c r="B14" s="81" t="s">
        <v>407</v>
      </c>
    </row>
    <row r="15" spans="1:2" ht="14.25" x14ac:dyDescent="0.2">
      <c r="A15" s="84" t="s">
        <v>337</v>
      </c>
      <c r="B15" s="81" t="s">
        <v>408</v>
      </c>
    </row>
    <row r="16" spans="1:2" ht="14.25" x14ac:dyDescent="0.2">
      <c r="A16" s="84" t="s">
        <v>334</v>
      </c>
      <c r="B16" s="81" t="s">
        <v>409</v>
      </c>
    </row>
    <row r="17" spans="1:2" ht="14.25" x14ac:dyDescent="0.2">
      <c r="A17" s="84" t="s">
        <v>365</v>
      </c>
      <c r="B17" s="81" t="s">
        <v>410</v>
      </c>
    </row>
    <row r="18" spans="1:2" ht="14.25" x14ac:dyDescent="0.2">
      <c r="A18" s="84" t="s">
        <v>370</v>
      </c>
      <c r="B18" s="81" t="s">
        <v>411</v>
      </c>
    </row>
    <row r="19" spans="1:2" ht="14.25" x14ac:dyDescent="0.2">
      <c r="A19" s="84" t="s">
        <v>357</v>
      </c>
      <c r="B19" s="81" t="s">
        <v>412</v>
      </c>
    </row>
    <row r="20" spans="1:2" ht="14.25" x14ac:dyDescent="0.2">
      <c r="A20" s="84" t="s">
        <v>376</v>
      </c>
      <c r="B20" s="81" t="s">
        <v>413</v>
      </c>
    </row>
    <row r="21" spans="1:2" ht="14.25" x14ac:dyDescent="0.2">
      <c r="A21" s="84" t="s">
        <v>359</v>
      </c>
      <c r="B21" s="81" t="s">
        <v>414</v>
      </c>
    </row>
    <row r="22" spans="1:2" ht="14.25" x14ac:dyDescent="0.2">
      <c r="A22" s="84" t="s">
        <v>369</v>
      </c>
      <c r="B22" s="81" t="s">
        <v>415</v>
      </c>
    </row>
    <row r="23" spans="1:2" ht="14.25" x14ac:dyDescent="0.2">
      <c r="A23" s="84" t="s">
        <v>377</v>
      </c>
      <c r="B23" s="81" t="s">
        <v>416</v>
      </c>
    </row>
    <row r="24" spans="1:2" ht="14.25" x14ac:dyDescent="0.2">
      <c r="A24" s="84" t="s">
        <v>354</v>
      </c>
      <c r="B24" s="81" t="s">
        <v>417</v>
      </c>
    </row>
    <row r="25" spans="1:2" ht="14.25" x14ac:dyDescent="0.2">
      <c r="A25" s="84" t="s">
        <v>347</v>
      </c>
      <c r="B25" s="81" t="s">
        <v>418</v>
      </c>
    </row>
    <row r="26" spans="1:2" ht="14.25" x14ac:dyDescent="0.2">
      <c r="A26" s="84" t="s">
        <v>362</v>
      </c>
      <c r="B26" s="81" t="s">
        <v>419</v>
      </c>
    </row>
    <row r="27" spans="1:2" ht="14.25" x14ac:dyDescent="0.2">
      <c r="A27" s="84" t="s">
        <v>374</v>
      </c>
      <c r="B27" s="81" t="s">
        <v>420</v>
      </c>
    </row>
    <row r="28" spans="1:2" ht="14.25" x14ac:dyDescent="0.2">
      <c r="A28" s="84" t="s">
        <v>358</v>
      </c>
      <c r="B28" s="81" t="s">
        <v>421</v>
      </c>
    </row>
    <row r="29" spans="1:2" ht="14.25" x14ac:dyDescent="0.2">
      <c r="A29" s="84" t="s">
        <v>353</v>
      </c>
      <c r="B29" s="81" t="s">
        <v>422</v>
      </c>
    </row>
    <row r="30" spans="1:2" ht="14.25" x14ac:dyDescent="0.2">
      <c r="A30" s="84" t="s">
        <v>316</v>
      </c>
      <c r="B30" s="81" t="s">
        <v>423</v>
      </c>
    </row>
    <row r="31" spans="1:2" ht="14.25" x14ac:dyDescent="0.2">
      <c r="A31" s="84" t="s">
        <v>361</v>
      </c>
      <c r="B31" s="81" t="s">
        <v>424</v>
      </c>
    </row>
    <row r="32" spans="1:2" ht="14.25" x14ac:dyDescent="0.2">
      <c r="A32" s="84" t="s">
        <v>371</v>
      </c>
      <c r="B32" s="81" t="s">
        <v>425</v>
      </c>
    </row>
    <row r="33" spans="1:2" ht="14.25" x14ac:dyDescent="0.2">
      <c r="A33" s="84" t="s">
        <v>322</v>
      </c>
      <c r="B33" s="81" t="s">
        <v>426</v>
      </c>
    </row>
    <row r="34" spans="1:2" ht="14.25" x14ac:dyDescent="0.2">
      <c r="A34" s="84" t="s">
        <v>331</v>
      </c>
      <c r="B34" s="81" t="s">
        <v>427</v>
      </c>
    </row>
    <row r="35" spans="1:2" ht="14.25" x14ac:dyDescent="0.2">
      <c r="A35" s="84" t="s">
        <v>363</v>
      </c>
      <c r="B35" s="81" t="s">
        <v>428</v>
      </c>
    </row>
    <row r="36" spans="1:2" ht="14.25" x14ac:dyDescent="0.2">
      <c r="A36" s="84" t="s">
        <v>326</v>
      </c>
      <c r="B36" s="81" t="s">
        <v>429</v>
      </c>
    </row>
    <row r="37" spans="1:2" ht="14.25" x14ac:dyDescent="0.2">
      <c r="A37" s="84" t="s">
        <v>364</v>
      </c>
      <c r="B37" s="81" t="s">
        <v>430</v>
      </c>
    </row>
    <row r="38" spans="1:2" ht="14.25" x14ac:dyDescent="0.2">
      <c r="A38" s="84" t="s">
        <v>355</v>
      </c>
      <c r="B38" s="81" t="s">
        <v>431</v>
      </c>
    </row>
    <row r="39" spans="1:2" ht="14.25" x14ac:dyDescent="0.2">
      <c r="A39" s="84" t="s">
        <v>360</v>
      </c>
      <c r="B39" s="81" t="s">
        <v>432</v>
      </c>
    </row>
    <row r="40" spans="1:2" ht="14.25" x14ac:dyDescent="0.2">
      <c r="A40" s="84" t="s">
        <v>320</v>
      </c>
      <c r="B40" s="81" t="s">
        <v>433</v>
      </c>
    </row>
    <row r="41" spans="1:2" ht="14.25" x14ac:dyDescent="0.2">
      <c r="A41" s="84" t="s">
        <v>367</v>
      </c>
      <c r="B41" s="81" t="s">
        <v>434</v>
      </c>
    </row>
    <row r="42" spans="1:2" ht="14.25" x14ac:dyDescent="0.2">
      <c r="A42" s="84" t="s">
        <v>324</v>
      </c>
      <c r="B42" s="81" t="s">
        <v>435</v>
      </c>
    </row>
    <row r="43" spans="1:2" ht="14.25" x14ac:dyDescent="0.2">
      <c r="A43" s="84" t="s">
        <v>375</v>
      </c>
      <c r="B43" s="81" t="s">
        <v>436</v>
      </c>
    </row>
    <row r="44" spans="1:2" ht="14.25" x14ac:dyDescent="0.2">
      <c r="A44" s="84" t="s">
        <v>318</v>
      </c>
      <c r="B44" s="81" t="s">
        <v>437</v>
      </c>
    </row>
    <row r="45" spans="1:2" ht="14.25" x14ac:dyDescent="0.2">
      <c r="A45" s="84" t="s">
        <v>378</v>
      </c>
      <c r="B45" s="81" t="s">
        <v>438</v>
      </c>
    </row>
    <row r="46" spans="1:2" ht="14.25" x14ac:dyDescent="0.2">
      <c r="A46" s="84" t="s">
        <v>329</v>
      </c>
      <c r="B46" s="81" t="s">
        <v>439</v>
      </c>
    </row>
    <row r="47" spans="1:2" ht="14.25" x14ac:dyDescent="0.2">
      <c r="A47" s="84" t="s">
        <v>345</v>
      </c>
      <c r="B47" s="81" t="s">
        <v>440</v>
      </c>
    </row>
    <row r="48" spans="1:2" ht="14.25" x14ac:dyDescent="0.2">
      <c r="A48" s="84" t="s">
        <v>335</v>
      </c>
      <c r="B48" s="81" t="s">
        <v>441</v>
      </c>
    </row>
    <row r="49" spans="1:5" ht="14.25" x14ac:dyDescent="0.2">
      <c r="A49" s="84" t="s">
        <v>328</v>
      </c>
      <c r="B49" s="81" t="s">
        <v>442</v>
      </c>
    </row>
    <row r="50" spans="1:5" ht="14.25" x14ac:dyDescent="0.2">
      <c r="A50" s="84" t="s">
        <v>336</v>
      </c>
      <c r="B50" s="81" t="s">
        <v>443</v>
      </c>
    </row>
    <row r="51" spans="1:5" ht="14.25" x14ac:dyDescent="0.2">
      <c r="A51" s="87" t="s">
        <v>372</v>
      </c>
      <c r="B51" s="81" t="s">
        <v>444</v>
      </c>
    </row>
    <row r="52" spans="1:5" ht="14.25" x14ac:dyDescent="0.2">
      <c r="A52" s="85" t="s">
        <v>352</v>
      </c>
      <c r="B52" s="82" t="s">
        <v>445</v>
      </c>
      <c r="E52" s="64"/>
    </row>
    <row r="53" spans="1:5" ht="14.25" x14ac:dyDescent="0.2">
      <c r="E53" s="64"/>
    </row>
    <row r="54" spans="1:5" ht="14.25" x14ac:dyDescent="0.2">
      <c r="E54" s="64"/>
    </row>
    <row r="55" spans="1:5" ht="14.25" x14ac:dyDescent="0.2">
      <c r="E55" s="64"/>
    </row>
    <row r="56" spans="1:5" ht="14.25" x14ac:dyDescent="0.2">
      <c r="E56" s="64"/>
    </row>
    <row r="57" spans="1:5" ht="14.25" x14ac:dyDescent="0.2">
      <c r="E57" s="64"/>
    </row>
    <row r="58" spans="1:5" ht="14.25" x14ac:dyDescent="0.2">
      <c r="E58" s="64"/>
    </row>
    <row r="59" spans="1:5" ht="14.25" x14ac:dyDescent="0.2">
      <c r="E59" s="64"/>
    </row>
    <row r="60" spans="1:5" ht="14.25" x14ac:dyDescent="0.2">
      <c r="E60" s="64"/>
    </row>
    <row r="61" spans="1:5" ht="14.25" x14ac:dyDescent="0.2">
      <c r="E61" s="64"/>
    </row>
    <row r="62" spans="1:5" ht="14.25" x14ac:dyDescent="0.2">
      <c r="E62" s="64"/>
    </row>
    <row r="63" spans="1:5" ht="14.25" x14ac:dyDescent="0.2">
      <c r="E63" s="64"/>
    </row>
    <row r="64" spans="1:5" ht="14.25" x14ac:dyDescent="0.2">
      <c r="E64" s="64"/>
    </row>
    <row r="65" spans="5:5" ht="14.25" x14ac:dyDescent="0.2">
      <c r="E65" s="64"/>
    </row>
    <row r="66" spans="5:5" ht="14.25" x14ac:dyDescent="0.2">
      <c r="E66" s="64"/>
    </row>
    <row r="67" spans="5:5" ht="14.25" x14ac:dyDescent="0.2">
      <c r="E67" s="64"/>
    </row>
    <row r="68" spans="5:5" ht="14.25" x14ac:dyDescent="0.2">
      <c r="E68" s="64"/>
    </row>
    <row r="69" spans="5:5" ht="14.25" x14ac:dyDescent="0.2">
      <c r="E69" s="64"/>
    </row>
    <row r="70" spans="5:5" ht="14.25" x14ac:dyDescent="0.2">
      <c r="E70" s="64"/>
    </row>
    <row r="71" spans="5:5" ht="14.25" x14ac:dyDescent="0.2">
      <c r="E71" s="64"/>
    </row>
    <row r="72" spans="5:5" ht="14.25" x14ac:dyDescent="0.2">
      <c r="E72" s="64"/>
    </row>
    <row r="73" spans="5:5" ht="14.25" x14ac:dyDescent="0.2">
      <c r="E73" s="64"/>
    </row>
    <row r="74" spans="5:5" ht="14.25" x14ac:dyDescent="0.2">
      <c r="E74" s="64"/>
    </row>
    <row r="75" spans="5:5" ht="14.25" x14ac:dyDescent="0.2">
      <c r="E75" s="64"/>
    </row>
    <row r="76" spans="5:5" ht="14.25" x14ac:dyDescent="0.2">
      <c r="E76" s="64"/>
    </row>
    <row r="77" spans="5:5" ht="14.25" x14ac:dyDescent="0.2">
      <c r="E77" s="64"/>
    </row>
    <row r="78" spans="5:5" ht="14.25" x14ac:dyDescent="0.2">
      <c r="E78" s="64"/>
    </row>
    <row r="79" spans="5:5" ht="14.25" x14ac:dyDescent="0.2">
      <c r="E79" s="64"/>
    </row>
    <row r="80" spans="5:5" ht="14.25" x14ac:dyDescent="0.2">
      <c r="E80" s="64"/>
    </row>
    <row r="81" spans="5:5" ht="14.25" x14ac:dyDescent="0.2">
      <c r="E81" s="64"/>
    </row>
    <row r="82" spans="5:5" ht="14.25" x14ac:dyDescent="0.2">
      <c r="E82" s="64"/>
    </row>
    <row r="83" spans="5:5" ht="14.25" x14ac:dyDescent="0.2">
      <c r="E83" s="64"/>
    </row>
    <row r="84" spans="5:5" ht="14.25" x14ac:dyDescent="0.2">
      <c r="E84" s="64"/>
    </row>
    <row r="85" spans="5:5" ht="14.25" x14ac:dyDescent="0.2">
      <c r="E85" s="64"/>
    </row>
    <row r="86" spans="5:5" ht="14.25" x14ac:dyDescent="0.2">
      <c r="E86" s="64"/>
    </row>
    <row r="87" spans="5:5" ht="14.25" x14ac:dyDescent="0.2">
      <c r="E87" s="64"/>
    </row>
    <row r="88" spans="5:5" ht="14.25" x14ac:dyDescent="0.2">
      <c r="E88" s="64"/>
    </row>
    <row r="89" spans="5:5" ht="14.25" x14ac:dyDescent="0.2">
      <c r="E89" s="64"/>
    </row>
    <row r="90" spans="5:5" ht="14.25" x14ac:dyDescent="0.2">
      <c r="E90" s="64"/>
    </row>
    <row r="91" spans="5:5" ht="14.25" x14ac:dyDescent="0.2">
      <c r="E91" s="64"/>
    </row>
    <row r="92" spans="5:5" ht="14.25" x14ac:dyDescent="0.2">
      <c r="E92" s="64"/>
    </row>
    <row r="93" spans="5:5" ht="14.25" x14ac:dyDescent="0.2">
      <c r="E93" s="64"/>
    </row>
    <row r="94" spans="5:5" ht="14.25" x14ac:dyDescent="0.2">
      <c r="E94" s="64"/>
    </row>
    <row r="95" spans="5:5" ht="14.25" x14ac:dyDescent="0.2">
      <c r="E95" s="64"/>
    </row>
    <row r="96" spans="5:5" ht="14.25" x14ac:dyDescent="0.2">
      <c r="E96" s="64"/>
    </row>
    <row r="97" spans="5:5" ht="14.25" x14ac:dyDescent="0.2">
      <c r="E97" s="64"/>
    </row>
    <row r="98" spans="5:5" ht="14.25" x14ac:dyDescent="0.2">
      <c r="E98" s="64"/>
    </row>
    <row r="99" spans="5:5" ht="14.25" x14ac:dyDescent="0.2">
      <c r="E99" s="64"/>
    </row>
    <row r="100" spans="5:5" ht="14.25" x14ac:dyDescent="0.2">
      <c r="E100" s="64"/>
    </row>
    <row r="101" spans="5:5" ht="14.25" x14ac:dyDescent="0.2">
      <c r="E101" s="64"/>
    </row>
    <row r="102" spans="5:5" ht="14.25" x14ac:dyDescent="0.2">
      <c r="E102" s="64"/>
    </row>
    <row r="103" spans="5:5" ht="14.25" x14ac:dyDescent="0.2">
      <c r="E103" s="64"/>
    </row>
    <row r="104" spans="5:5" ht="14.25" x14ac:dyDescent="0.2">
      <c r="E104" s="64"/>
    </row>
    <row r="105" spans="5:5" ht="14.25" x14ac:dyDescent="0.2">
      <c r="E105" s="64"/>
    </row>
    <row r="106" spans="5:5" ht="14.25" x14ac:dyDescent="0.2">
      <c r="E106" s="64"/>
    </row>
    <row r="107" spans="5:5" ht="14.25" x14ac:dyDescent="0.2">
      <c r="E107" s="64"/>
    </row>
    <row r="108" spans="5:5" ht="14.25" x14ac:dyDescent="0.2">
      <c r="E108" s="64"/>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tint="-0.499984740745262"/>
    <pageSetUpPr fitToPage="1"/>
  </sheetPr>
  <dimension ref="A1"/>
  <sheetViews>
    <sheetView showGridLines="0" tabSelected="1" zoomScale="80" zoomScaleNormal="80" workbookViewId="0"/>
  </sheetViews>
  <sheetFormatPr defaultRowHeight="12" x14ac:dyDescent="0.2"/>
  <sheetData>
    <row r="1" spans="1:1" ht="15" x14ac:dyDescent="0.25">
      <c r="A1" s="2"/>
    </row>
  </sheetData>
  <pageMargins left="0.6" right="0.6" top="1" bottom="1" header="0.5" footer="0.5"/>
  <pageSetup orientation="landscape" r:id="rId1"/>
  <headerFooter>
    <oddHeader>&amp;RDraft - Work in Progress</oddHeader>
    <oddFooter>&amp;L&amp;F
&amp;D, &amp;T&amp;C
Page &amp;P of &amp;N&amp;R&amp;A</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K66"/>
  <sheetViews>
    <sheetView showGridLines="0" zoomScale="80" zoomScaleNormal="80" workbookViewId="0">
      <selection activeCell="A4" sqref="A4:C4"/>
    </sheetView>
  </sheetViews>
  <sheetFormatPr defaultColWidth="9" defaultRowHeight="14.25" x14ac:dyDescent="0.2"/>
  <cols>
    <col min="1" max="2" width="4.5703125" style="3" customWidth="1"/>
    <col min="3" max="3" width="16.5703125" style="28" customWidth="1"/>
    <col min="4" max="14" width="16.5703125" style="3" customWidth="1"/>
    <col min="15" max="16384" width="9" style="3"/>
  </cols>
  <sheetData>
    <row r="1" spans="1:5" ht="18" x14ac:dyDescent="0.25">
      <c r="A1" s="23"/>
      <c r="B1" s="23"/>
      <c r="C1" s="23"/>
      <c r="D1" s="23"/>
      <c r="E1" s="23"/>
    </row>
    <row r="2" spans="1:5" ht="18" x14ac:dyDescent="0.25">
      <c r="A2" s="23"/>
      <c r="B2" s="23"/>
    </row>
    <row r="3" spans="1:5" ht="18" x14ac:dyDescent="0.25">
      <c r="A3" s="23"/>
      <c r="B3" s="23"/>
      <c r="C3" s="23"/>
    </row>
    <row r="4" spans="1:5" ht="18" x14ac:dyDescent="0.25">
      <c r="A4" s="23"/>
      <c r="B4" s="23"/>
      <c r="C4" s="23"/>
    </row>
    <row r="5" spans="1:5" x14ac:dyDescent="0.2">
      <c r="B5" s="1"/>
    </row>
    <row r="6" spans="1:5" x14ac:dyDescent="0.2">
      <c r="B6" s="1"/>
    </row>
    <row r="7" spans="1:5" ht="15.75" x14ac:dyDescent="0.25">
      <c r="B7" s="1"/>
      <c r="C7" s="24" t="s">
        <v>304</v>
      </c>
    </row>
    <row r="8" spans="1:5" x14ac:dyDescent="0.2">
      <c r="B8" s="1"/>
      <c r="C8" s="26" t="s">
        <v>306</v>
      </c>
    </row>
    <row r="9" spans="1:5" x14ac:dyDescent="0.2">
      <c r="B9" s="1"/>
      <c r="C9" s="25" t="s">
        <v>305</v>
      </c>
    </row>
    <row r="10" spans="1:5" x14ac:dyDescent="0.2">
      <c r="B10" s="1"/>
      <c r="C10" s="25" t="s">
        <v>314</v>
      </c>
    </row>
    <row r="11" spans="1:5" x14ac:dyDescent="0.2">
      <c r="B11" s="1"/>
      <c r="C11" s="25" t="s">
        <v>307</v>
      </c>
    </row>
    <row r="12" spans="1:5" x14ac:dyDescent="0.2">
      <c r="B12" s="1"/>
    </row>
    <row r="13" spans="1:5" ht="15.75" x14ac:dyDescent="0.25">
      <c r="B13" s="27" t="s">
        <v>309</v>
      </c>
      <c r="C13" s="107" t="s">
        <v>446</v>
      </c>
    </row>
    <row r="14" spans="1:5" ht="15.75" x14ac:dyDescent="0.25">
      <c r="B14" s="27" t="s">
        <v>308</v>
      </c>
      <c r="C14" s="30" t="s">
        <v>311</v>
      </c>
    </row>
    <row r="15" spans="1:5" ht="15.75" x14ac:dyDescent="0.25">
      <c r="B15" s="27" t="s">
        <v>310</v>
      </c>
      <c r="C15" s="107" t="s">
        <v>476</v>
      </c>
    </row>
    <row r="16" spans="1:5" ht="15.75" x14ac:dyDescent="0.25">
      <c r="B16" s="27"/>
      <c r="C16" s="30"/>
    </row>
    <row r="17" spans="2:11" x14ac:dyDescent="0.2">
      <c r="B17" s="41"/>
      <c r="C17" s="42"/>
      <c r="D17" s="43"/>
      <c r="G17" s="57"/>
      <c r="H17" s="57"/>
      <c r="I17" s="57"/>
      <c r="J17" s="57"/>
      <c r="K17" s="33"/>
    </row>
    <row r="18" spans="2:11" x14ac:dyDescent="0.2">
      <c r="B18" s="44"/>
      <c r="C18" s="45"/>
      <c r="D18" s="46"/>
      <c r="F18" s="58"/>
      <c r="G18" s="34"/>
      <c r="H18" s="34"/>
      <c r="I18" s="34"/>
      <c r="J18" s="34"/>
      <c r="K18" s="35"/>
    </row>
    <row r="19" spans="2:11" x14ac:dyDescent="0.2">
      <c r="B19" s="52" t="s">
        <v>490</v>
      </c>
      <c r="C19" s="52"/>
      <c r="D19" s="52"/>
      <c r="E19" s="17"/>
      <c r="F19" s="58"/>
      <c r="G19" s="34"/>
      <c r="H19" s="34"/>
      <c r="I19" s="34"/>
      <c r="J19" s="34"/>
      <c r="K19" s="35"/>
    </row>
    <row r="20" spans="2:11" x14ac:dyDescent="0.2">
      <c r="B20" s="38"/>
      <c r="C20" s="47"/>
      <c r="D20" s="48"/>
      <c r="E20" s="17"/>
      <c r="F20" s="58"/>
      <c r="G20" s="34"/>
      <c r="H20" s="34"/>
      <c r="I20" s="34"/>
      <c r="J20" s="34"/>
      <c r="K20" s="35"/>
    </row>
    <row r="21" spans="2:11" x14ac:dyDescent="0.2">
      <c r="B21" s="49"/>
      <c r="C21" s="50"/>
      <c r="D21" s="51"/>
      <c r="E21" s="17"/>
      <c r="F21" s="58"/>
      <c r="G21" s="34"/>
      <c r="H21" s="34"/>
      <c r="I21" s="34"/>
      <c r="J21" s="34"/>
      <c r="K21" s="35"/>
    </row>
    <row r="22" spans="2:11" x14ac:dyDescent="0.2">
      <c r="B22" s="17"/>
      <c r="C22" s="17"/>
      <c r="D22" s="17"/>
      <c r="E22" s="17"/>
      <c r="F22" s="58"/>
      <c r="G22" s="34"/>
      <c r="H22" s="34"/>
      <c r="I22" s="34"/>
      <c r="J22" s="34"/>
      <c r="K22" s="35"/>
    </row>
    <row r="23" spans="2:11" ht="15" x14ac:dyDescent="0.25">
      <c r="B23" s="17"/>
      <c r="C23" s="31" t="s">
        <v>313</v>
      </c>
      <c r="D23" s="32">
        <v>1</v>
      </c>
      <c r="E23" s="17"/>
      <c r="F23" s="59"/>
      <c r="G23" s="34"/>
      <c r="H23" s="34"/>
      <c r="I23" s="34"/>
      <c r="J23" s="34"/>
      <c r="K23" s="35"/>
    </row>
    <row r="24" spans="2:11" x14ac:dyDescent="0.2">
      <c r="B24" s="17"/>
      <c r="C24" s="17"/>
      <c r="D24" s="17"/>
      <c r="E24" s="17"/>
      <c r="F24" s="59"/>
      <c r="G24" s="34"/>
      <c r="H24" s="34"/>
      <c r="I24" s="34"/>
      <c r="J24" s="34"/>
      <c r="K24" s="35"/>
    </row>
    <row r="25" spans="2:11" x14ac:dyDescent="0.2">
      <c r="F25" s="60" t="s">
        <v>312</v>
      </c>
      <c r="G25" s="53"/>
      <c r="H25" s="54"/>
      <c r="I25" s="55"/>
      <c r="J25" s="55"/>
      <c r="K25" s="56"/>
    </row>
    <row r="26" spans="2:11" ht="15" x14ac:dyDescent="0.25">
      <c r="C26" s="39"/>
      <c r="D26" s="39"/>
      <c r="F26" s="59"/>
      <c r="G26" s="34"/>
      <c r="H26" s="34"/>
      <c r="I26" s="34"/>
      <c r="J26" s="34"/>
      <c r="K26" s="35"/>
    </row>
    <row r="27" spans="2:11" ht="15" x14ac:dyDescent="0.25">
      <c r="C27" s="39" t="s">
        <v>215</v>
      </c>
      <c r="D27" s="39">
        <f>INDEX($D$44:$F$50,MATCH(C27,$C$44:$C$50,0),$D$23)</f>
        <v>0</v>
      </c>
      <c r="F27" s="59"/>
      <c r="G27" s="34"/>
      <c r="H27" s="34"/>
      <c r="I27" s="34"/>
      <c r="J27" s="34"/>
      <c r="K27" s="35"/>
    </row>
    <row r="28" spans="2:11" ht="15" x14ac:dyDescent="0.25">
      <c r="C28" s="39" t="s">
        <v>216</v>
      </c>
      <c r="D28" s="39">
        <f t="shared" ref="D28:D33" si="0">INDEX($D$44:$F$50,MATCH(C28,$C$44:$C$50,0),$D$23)</f>
        <v>1795.5</v>
      </c>
      <c r="F28" s="59"/>
      <c r="G28" s="34"/>
      <c r="H28" s="34"/>
      <c r="I28" s="34"/>
      <c r="J28" s="34"/>
      <c r="K28" s="35"/>
    </row>
    <row r="29" spans="2:11" ht="15" x14ac:dyDescent="0.25">
      <c r="C29" s="39" t="s">
        <v>217</v>
      </c>
      <c r="D29" s="39">
        <f t="shared" si="0"/>
        <v>0</v>
      </c>
      <c r="F29" s="59"/>
      <c r="G29" s="34"/>
      <c r="H29" s="34"/>
      <c r="I29" s="34"/>
      <c r="J29" s="34"/>
      <c r="K29" s="35"/>
    </row>
    <row r="30" spans="2:11" ht="15" x14ac:dyDescent="0.25">
      <c r="C30" s="39" t="s">
        <v>218</v>
      </c>
      <c r="D30" s="39">
        <f t="shared" si="0"/>
        <v>4594.59</v>
      </c>
      <c r="F30" s="59"/>
      <c r="G30" s="34"/>
      <c r="H30" s="34"/>
      <c r="I30" s="34"/>
      <c r="J30" s="34"/>
      <c r="K30" s="35"/>
    </row>
    <row r="31" spans="2:11" ht="15" x14ac:dyDescent="0.25">
      <c r="C31" s="39" t="s">
        <v>219</v>
      </c>
      <c r="D31" s="39">
        <f t="shared" si="0"/>
        <v>2391.4399999999996</v>
      </c>
      <c r="F31" s="59"/>
      <c r="G31" s="34"/>
      <c r="H31" s="34"/>
      <c r="I31" s="34"/>
      <c r="J31" s="34"/>
      <c r="K31" s="35"/>
    </row>
    <row r="32" spans="2:11" ht="15" x14ac:dyDescent="0.25">
      <c r="C32" s="39" t="s">
        <v>220</v>
      </c>
      <c r="D32" s="39">
        <f t="shared" si="0"/>
        <v>2856.5</v>
      </c>
      <c r="F32" s="59"/>
      <c r="G32" s="34"/>
      <c r="H32" s="34"/>
      <c r="I32" s="34"/>
      <c r="J32" s="34"/>
      <c r="K32" s="35"/>
    </row>
    <row r="33" spans="3:11" ht="15" x14ac:dyDescent="0.25">
      <c r="C33" s="39" t="s">
        <v>221</v>
      </c>
      <c r="D33" s="39">
        <f t="shared" si="0"/>
        <v>0</v>
      </c>
      <c r="F33" s="59"/>
      <c r="G33" s="34"/>
      <c r="H33" s="34"/>
      <c r="I33" s="34"/>
      <c r="J33" s="34"/>
      <c r="K33" s="35"/>
    </row>
    <row r="34" spans="3:11" x14ac:dyDescent="0.2">
      <c r="C34" s="29"/>
      <c r="F34" s="59"/>
      <c r="G34" s="34"/>
      <c r="H34" s="34"/>
      <c r="I34" s="34"/>
      <c r="J34" s="34"/>
      <c r="K34" s="35"/>
    </row>
    <row r="35" spans="3:11" x14ac:dyDescent="0.2">
      <c r="C35" s="29"/>
      <c r="F35" s="59"/>
      <c r="G35" s="34"/>
      <c r="H35" s="34"/>
      <c r="I35" s="34"/>
      <c r="J35" s="34"/>
      <c r="K35" s="35"/>
    </row>
    <row r="36" spans="3:11" x14ac:dyDescent="0.2">
      <c r="C36" s="29"/>
      <c r="F36" s="61"/>
      <c r="G36" s="36"/>
      <c r="H36" s="36"/>
      <c r="I36" s="36"/>
      <c r="J36" s="36"/>
      <c r="K36" s="37"/>
    </row>
    <row r="37" spans="3:11" x14ac:dyDescent="0.2">
      <c r="C37" s="29"/>
    </row>
    <row r="38" spans="3:11" x14ac:dyDescent="0.2">
      <c r="C38" s="29"/>
    </row>
    <row r="39" spans="3:11" x14ac:dyDescent="0.2">
      <c r="C39" s="29"/>
    </row>
    <row r="40" spans="3:11" x14ac:dyDescent="0.2">
      <c r="C40" s="29"/>
    </row>
    <row r="41" spans="3:11" x14ac:dyDescent="0.2">
      <c r="C41" s="29"/>
    </row>
    <row r="42" spans="3:11" x14ac:dyDescent="0.2">
      <c r="C42" s="99" t="s">
        <v>453</v>
      </c>
      <c r="D42" s="99" t="s">
        <v>473</v>
      </c>
      <c r="E42"/>
      <c r="F42"/>
      <c r="G42"/>
    </row>
    <row r="43" spans="3:11" x14ac:dyDescent="0.2">
      <c r="C43" s="99" t="s">
        <v>451</v>
      </c>
      <c r="D43" t="s">
        <v>40</v>
      </c>
      <c r="E43" t="s">
        <v>21</v>
      </c>
      <c r="F43" t="s">
        <v>16</v>
      </c>
      <c r="G43" t="s">
        <v>452</v>
      </c>
    </row>
    <row r="44" spans="3:11" x14ac:dyDescent="0.2">
      <c r="C44" s="100" t="s">
        <v>215</v>
      </c>
      <c r="D44" s="101"/>
      <c r="E44" s="101">
        <v>6404.99</v>
      </c>
      <c r="F44" s="101">
        <v>5018.1400000000003</v>
      </c>
      <c r="G44" s="101">
        <v>11423.130000000001</v>
      </c>
    </row>
    <row r="45" spans="3:11" x14ac:dyDescent="0.2">
      <c r="C45" s="100" t="s">
        <v>216</v>
      </c>
      <c r="D45" s="101">
        <v>1795.5</v>
      </c>
      <c r="E45" s="101"/>
      <c r="F45" s="101">
        <v>2498.75</v>
      </c>
      <c r="G45" s="101">
        <v>4294.25</v>
      </c>
    </row>
    <row r="46" spans="3:11" x14ac:dyDescent="0.2">
      <c r="C46" s="100" t="s">
        <v>217</v>
      </c>
      <c r="D46" s="101"/>
      <c r="E46" s="101">
        <v>701.69999999999993</v>
      </c>
      <c r="F46" s="101">
        <v>624.95000000000005</v>
      </c>
      <c r="G46" s="101">
        <v>1326.6499999999999</v>
      </c>
    </row>
    <row r="47" spans="3:11" x14ac:dyDescent="0.2">
      <c r="C47" s="100" t="s">
        <v>218</v>
      </c>
      <c r="D47" s="101">
        <v>4594.59</v>
      </c>
      <c r="E47" s="101">
        <v>14802.859999999999</v>
      </c>
      <c r="F47" s="101">
        <v>11498.42</v>
      </c>
      <c r="G47" s="101">
        <v>30895.870000000003</v>
      </c>
    </row>
    <row r="48" spans="3:11" x14ac:dyDescent="0.2">
      <c r="C48" s="100" t="s">
        <v>219</v>
      </c>
      <c r="D48" s="101">
        <v>2391.4399999999996</v>
      </c>
      <c r="E48" s="101">
        <v>5428.74</v>
      </c>
      <c r="F48" s="101">
        <v>9011.119999999999</v>
      </c>
      <c r="G48" s="101">
        <v>16831.3</v>
      </c>
    </row>
    <row r="49" spans="3:7" x14ac:dyDescent="0.2">
      <c r="C49" s="100" t="s">
        <v>220</v>
      </c>
      <c r="D49" s="101">
        <v>2856.5</v>
      </c>
      <c r="E49" s="101">
        <v>21344.75</v>
      </c>
      <c r="F49" s="101">
        <v>14039.09</v>
      </c>
      <c r="G49" s="101">
        <v>38240.340000000004</v>
      </c>
    </row>
    <row r="50" spans="3:7" x14ac:dyDescent="0.2">
      <c r="C50" s="100" t="s">
        <v>221</v>
      </c>
      <c r="D50" s="101"/>
      <c r="E50" s="101">
        <v>2998.92</v>
      </c>
      <c r="F50" s="101">
        <v>139.86000000000001</v>
      </c>
      <c r="G50" s="101">
        <v>3138.7799999999997</v>
      </c>
    </row>
    <row r="51" spans="3:7" x14ac:dyDescent="0.2">
      <c r="C51" s="100" t="s">
        <v>452</v>
      </c>
      <c r="D51" s="101">
        <v>11638.03</v>
      </c>
      <c r="E51" s="101">
        <v>51681.960000000006</v>
      </c>
      <c r="F51" s="101">
        <v>42830.33</v>
      </c>
      <c r="G51" s="101">
        <v>106150.31999999999</v>
      </c>
    </row>
    <row r="52" spans="3:7" x14ac:dyDescent="0.2">
      <c r="C52"/>
      <c r="D52"/>
      <c r="E52"/>
    </row>
    <row r="53" spans="3:7" x14ac:dyDescent="0.2">
      <c r="C53"/>
      <c r="D53"/>
      <c r="E53"/>
    </row>
    <row r="54" spans="3:7" x14ac:dyDescent="0.2">
      <c r="C54"/>
      <c r="D54"/>
      <c r="E54"/>
    </row>
    <row r="55" spans="3:7" x14ac:dyDescent="0.2">
      <c r="C55"/>
      <c r="D55"/>
      <c r="E55"/>
    </row>
    <row r="56" spans="3:7" x14ac:dyDescent="0.2">
      <c r="C56"/>
      <c r="D56"/>
      <c r="E56"/>
    </row>
    <row r="57" spans="3:7" x14ac:dyDescent="0.2">
      <c r="C57"/>
      <c r="D57"/>
      <c r="E57"/>
    </row>
    <row r="58" spans="3:7" x14ac:dyDescent="0.2">
      <c r="C58"/>
      <c r="D58"/>
      <c r="E58"/>
    </row>
    <row r="59" spans="3:7" x14ac:dyDescent="0.2">
      <c r="C59"/>
      <c r="D59"/>
      <c r="E59"/>
    </row>
    <row r="60" spans="3:7" x14ac:dyDescent="0.2">
      <c r="C60" s="3"/>
    </row>
    <row r="61" spans="3:7" x14ac:dyDescent="0.2">
      <c r="C61" s="3"/>
    </row>
    <row r="62" spans="3:7" x14ac:dyDescent="0.2">
      <c r="C62" s="3"/>
    </row>
    <row r="63" spans="3:7" x14ac:dyDescent="0.2">
      <c r="C63" s="3"/>
    </row>
    <row r="64" spans="3:7" x14ac:dyDescent="0.2">
      <c r="C64" s="3"/>
    </row>
    <row r="65" spans="3:3" x14ac:dyDescent="0.2">
      <c r="C65" s="3"/>
    </row>
    <row r="66" spans="3:3" x14ac:dyDescent="0.2">
      <c r="C66" s="3"/>
    </row>
  </sheetData>
  <sortState ref="C42:C50">
    <sortCondition ref="C43" customList="Jan,Feb,Mar,Apr,May,Jun,Jul,Aug,Sep,Oct,Nov,Dec"/>
  </sortState>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67585" r:id="rId5" name="Group Box 1">
              <controlPr defaultSize="0" autoFill="0" autoPict="0">
                <anchor moveWithCells="1">
                  <from>
                    <xdr:col>2</xdr:col>
                    <xdr:colOff>95250</xdr:colOff>
                    <xdr:row>54</xdr:row>
                    <xdr:rowOff>142875</xdr:rowOff>
                  </from>
                  <to>
                    <xdr:col>2</xdr:col>
                    <xdr:colOff>1028700</xdr:colOff>
                    <xdr:row>60</xdr:row>
                    <xdr:rowOff>9525</xdr:rowOff>
                  </to>
                </anchor>
              </controlPr>
            </control>
          </mc:Choice>
        </mc:AlternateContent>
        <mc:AlternateContent xmlns:mc="http://schemas.openxmlformats.org/markup-compatibility/2006">
          <mc:Choice Requires="x14">
            <control shapeId="67586" r:id="rId6" name="Group Box 2">
              <controlPr defaultSize="0" autoFill="0" autoPict="0">
                <anchor moveWithCells="1">
                  <from>
                    <xdr:col>1</xdr:col>
                    <xdr:colOff>0</xdr:colOff>
                    <xdr:row>16</xdr:row>
                    <xdr:rowOff>9525</xdr:rowOff>
                  </from>
                  <to>
                    <xdr:col>3</xdr:col>
                    <xdr:colOff>1085850</xdr:colOff>
                    <xdr:row>20</xdr:row>
                    <xdr:rowOff>171450</xdr:rowOff>
                  </to>
                </anchor>
              </controlPr>
            </control>
          </mc:Choice>
        </mc:AlternateContent>
        <mc:AlternateContent xmlns:mc="http://schemas.openxmlformats.org/markup-compatibility/2006">
          <mc:Choice Requires="x14">
            <control shapeId="67587" r:id="rId7" name="Option Button 3">
              <controlPr defaultSize="0" autoFill="0" autoLine="0" autoPict="0">
                <anchor moveWithCells="1">
                  <from>
                    <xdr:col>1</xdr:col>
                    <xdr:colOff>104775</xdr:colOff>
                    <xdr:row>16</xdr:row>
                    <xdr:rowOff>171450</xdr:rowOff>
                  </from>
                  <to>
                    <xdr:col>2</xdr:col>
                    <xdr:colOff>809625</xdr:colOff>
                    <xdr:row>18</xdr:row>
                    <xdr:rowOff>9525</xdr:rowOff>
                  </to>
                </anchor>
              </controlPr>
            </control>
          </mc:Choice>
        </mc:AlternateContent>
        <mc:AlternateContent xmlns:mc="http://schemas.openxmlformats.org/markup-compatibility/2006">
          <mc:Choice Requires="x14">
            <control shapeId="67588" r:id="rId8" name="Option Button 4">
              <controlPr defaultSize="0" autoFill="0" autoLine="0" autoPict="0">
                <anchor moveWithCells="1">
                  <from>
                    <xdr:col>1</xdr:col>
                    <xdr:colOff>104775</xdr:colOff>
                    <xdr:row>18</xdr:row>
                    <xdr:rowOff>47625</xdr:rowOff>
                  </from>
                  <to>
                    <xdr:col>2</xdr:col>
                    <xdr:colOff>809625</xdr:colOff>
                    <xdr:row>19</xdr:row>
                    <xdr:rowOff>95250</xdr:rowOff>
                  </to>
                </anchor>
              </controlPr>
            </control>
          </mc:Choice>
        </mc:AlternateContent>
        <mc:AlternateContent xmlns:mc="http://schemas.openxmlformats.org/markup-compatibility/2006">
          <mc:Choice Requires="x14">
            <control shapeId="67589" r:id="rId9" name="Option Button 5">
              <controlPr defaultSize="0" autoFill="0" autoLine="0" autoPict="0">
                <anchor moveWithCells="1">
                  <from>
                    <xdr:col>1</xdr:col>
                    <xdr:colOff>104775</xdr:colOff>
                    <xdr:row>19</xdr:row>
                    <xdr:rowOff>133350</xdr:rowOff>
                  </from>
                  <to>
                    <xdr:col>2</xdr:col>
                    <xdr:colOff>809625</xdr:colOff>
                    <xdr:row>20</xdr:row>
                    <xdr:rowOff>152400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M155"/>
  <sheetViews>
    <sheetView showGridLines="0" zoomScale="80" zoomScaleNormal="80" workbookViewId="0">
      <selection activeCell="A4" sqref="A4:C4"/>
    </sheetView>
  </sheetViews>
  <sheetFormatPr defaultColWidth="9" defaultRowHeight="14.25" x14ac:dyDescent="0.2"/>
  <cols>
    <col min="1" max="2" width="4.5703125" style="3" customWidth="1"/>
    <col min="3" max="13" width="16.5703125" style="3" customWidth="1"/>
    <col min="14" max="14" width="9" style="3"/>
    <col min="15" max="15" width="19.85546875" style="3" bestFit="1" customWidth="1"/>
    <col min="16" max="16" width="17" style="3" bestFit="1" customWidth="1"/>
    <col min="17" max="16384" width="9" style="3"/>
  </cols>
  <sheetData>
    <row r="1" spans="1:5" ht="18" x14ac:dyDescent="0.25">
      <c r="A1" s="23"/>
      <c r="B1" s="23"/>
      <c r="C1" s="23"/>
      <c r="D1" s="23"/>
      <c r="E1" s="23"/>
    </row>
    <row r="2" spans="1:5" ht="18" x14ac:dyDescent="0.25">
      <c r="A2" s="23"/>
      <c r="B2" s="23"/>
    </row>
    <row r="3" spans="1:5" ht="18" x14ac:dyDescent="0.25">
      <c r="A3" s="23"/>
      <c r="B3" s="23"/>
      <c r="C3" s="23"/>
    </row>
    <row r="4" spans="1:5" ht="18" x14ac:dyDescent="0.25">
      <c r="A4" s="23"/>
      <c r="B4" s="23"/>
      <c r="C4" s="23"/>
    </row>
    <row r="5" spans="1:5" x14ac:dyDescent="0.2">
      <c r="A5" s="1"/>
    </row>
    <row r="6" spans="1:5" x14ac:dyDescent="0.2">
      <c r="A6" s="1"/>
    </row>
    <row r="7" spans="1:5" ht="15.75" x14ac:dyDescent="0.25">
      <c r="A7" s="1"/>
      <c r="C7" s="24" t="s">
        <v>455</v>
      </c>
    </row>
    <row r="8" spans="1:5" x14ac:dyDescent="0.2">
      <c r="A8" s="1"/>
      <c r="C8" s="88" t="s">
        <v>454</v>
      </c>
    </row>
    <row r="9" spans="1:5" x14ac:dyDescent="0.2">
      <c r="A9" s="1"/>
      <c r="C9" s="89" t="s">
        <v>448</v>
      </c>
    </row>
    <row r="10" spans="1:5" x14ac:dyDescent="0.2">
      <c r="A10" s="1"/>
    </row>
    <row r="11" spans="1:5" ht="15.75" x14ac:dyDescent="0.25">
      <c r="A11" s="1"/>
      <c r="B11" s="27" t="s">
        <v>447</v>
      </c>
      <c r="C11" s="108" t="s">
        <v>477</v>
      </c>
    </row>
    <row r="12" spans="1:5" ht="15.75" x14ac:dyDescent="0.25">
      <c r="A12" s="1"/>
      <c r="B12" s="27" t="s">
        <v>449</v>
      </c>
      <c r="C12" s="108" t="s">
        <v>478</v>
      </c>
    </row>
    <row r="13" spans="1:5" ht="15.75" x14ac:dyDescent="0.25">
      <c r="B13" s="27" t="s">
        <v>450</v>
      </c>
      <c r="C13" s="108" t="s">
        <v>479</v>
      </c>
    </row>
    <row r="43" spans="3:13" x14ac:dyDescent="0.2">
      <c r="I43"/>
      <c r="J43"/>
    </row>
    <row r="44" spans="3:13" x14ac:dyDescent="0.2">
      <c r="I44"/>
      <c r="J44"/>
      <c r="K44" s="95"/>
    </row>
    <row r="45" spans="3:13" x14ac:dyDescent="0.2">
      <c r="I45"/>
      <c r="J45"/>
    </row>
    <row r="46" spans="3:13" x14ac:dyDescent="0.2">
      <c r="I46"/>
      <c r="J46"/>
    </row>
    <row r="47" spans="3:13" x14ac:dyDescent="0.2">
      <c r="C47" s="99" t="s">
        <v>451</v>
      </c>
      <c r="D47" t="s">
        <v>453</v>
      </c>
      <c r="E47"/>
      <c r="G47" s="99" t="s">
        <v>451</v>
      </c>
      <c r="H47" t="s">
        <v>453</v>
      </c>
      <c r="I47"/>
      <c r="J47"/>
      <c r="K47" s="99" t="s">
        <v>451</v>
      </c>
      <c r="L47" t="s">
        <v>453</v>
      </c>
      <c r="M47"/>
    </row>
    <row r="48" spans="3:13" x14ac:dyDescent="0.2">
      <c r="C48" s="100" t="s">
        <v>219</v>
      </c>
      <c r="D48" s="101">
        <v>678</v>
      </c>
      <c r="E48"/>
      <c r="G48" s="100" t="s">
        <v>213</v>
      </c>
      <c r="H48" s="101">
        <v>750</v>
      </c>
      <c r="I48"/>
      <c r="J48"/>
      <c r="K48" s="100" t="s">
        <v>59</v>
      </c>
      <c r="L48" s="101">
        <v>678</v>
      </c>
      <c r="M48"/>
    </row>
    <row r="49" spans="3:13" x14ac:dyDescent="0.2">
      <c r="C49" s="100" t="s">
        <v>217</v>
      </c>
      <c r="D49" s="101">
        <v>72</v>
      </c>
      <c r="E49"/>
      <c r="G49" s="100" t="s">
        <v>452</v>
      </c>
      <c r="H49" s="101">
        <v>750</v>
      </c>
      <c r="I49"/>
      <c r="J49"/>
      <c r="K49" s="100" t="s">
        <v>150</v>
      </c>
      <c r="L49" s="101">
        <v>72</v>
      </c>
      <c r="M49"/>
    </row>
    <row r="50" spans="3:13" x14ac:dyDescent="0.2">
      <c r="C50" s="100" t="s">
        <v>452</v>
      </c>
      <c r="D50" s="101">
        <v>750</v>
      </c>
      <c r="E50"/>
      <c r="G50"/>
      <c r="H50"/>
      <c r="I50"/>
      <c r="J50"/>
      <c r="K50" s="100" t="s">
        <v>452</v>
      </c>
      <c r="L50" s="101">
        <v>750</v>
      </c>
      <c r="M50"/>
    </row>
    <row r="51" spans="3:13" x14ac:dyDescent="0.2">
      <c r="C51"/>
      <c r="D51"/>
      <c r="E51"/>
      <c r="G51"/>
      <c r="H51"/>
      <c r="I51"/>
      <c r="J51"/>
      <c r="K51"/>
      <c r="L51"/>
      <c r="M51"/>
    </row>
    <row r="52" spans="3:13" x14ac:dyDescent="0.2">
      <c r="C52"/>
      <c r="D52"/>
      <c r="E52"/>
      <c r="G52"/>
      <c r="H52"/>
      <c r="I52"/>
      <c r="J52"/>
      <c r="K52"/>
      <c r="L52"/>
      <c r="M52"/>
    </row>
    <row r="53" spans="3:13" x14ac:dyDescent="0.2">
      <c r="C53"/>
      <c r="D53"/>
      <c r="E53"/>
      <c r="G53"/>
      <c r="H53"/>
      <c r="I53"/>
      <c r="J53"/>
      <c r="K53"/>
      <c r="L53"/>
      <c r="M53"/>
    </row>
    <row r="54" spans="3:13" x14ac:dyDescent="0.2">
      <c r="C54"/>
      <c r="D54"/>
      <c r="E54"/>
      <c r="G54"/>
      <c r="H54"/>
      <c r="I54"/>
      <c r="J54"/>
      <c r="K54"/>
      <c r="L54"/>
      <c r="M54"/>
    </row>
    <row r="55" spans="3:13" x14ac:dyDescent="0.2">
      <c r="C55"/>
      <c r="D55"/>
      <c r="E55"/>
      <c r="G55"/>
      <c r="H55"/>
      <c r="I55"/>
      <c r="J55"/>
      <c r="K55"/>
      <c r="L55"/>
      <c r="M55"/>
    </row>
    <row r="56" spans="3:13" x14ac:dyDescent="0.2">
      <c r="C56"/>
      <c r="D56"/>
      <c r="E56"/>
      <c r="G56"/>
      <c r="H56"/>
      <c r="I56"/>
      <c r="J56"/>
      <c r="K56"/>
      <c r="L56"/>
      <c r="M56"/>
    </row>
    <row r="57" spans="3:13" x14ac:dyDescent="0.2">
      <c r="C57"/>
      <c r="D57"/>
      <c r="E57"/>
      <c r="G57"/>
      <c r="H57"/>
      <c r="I57"/>
      <c r="J57"/>
      <c r="K57"/>
      <c r="L57"/>
      <c r="M57"/>
    </row>
    <row r="58" spans="3:13" x14ac:dyDescent="0.2">
      <c r="C58"/>
      <c r="D58"/>
      <c r="E58"/>
      <c r="G58"/>
      <c r="H58"/>
      <c r="I58"/>
      <c r="J58"/>
      <c r="K58"/>
      <c r="L58"/>
      <c r="M58"/>
    </row>
    <row r="59" spans="3:13" x14ac:dyDescent="0.2">
      <c r="C59"/>
      <c r="D59"/>
      <c r="E59"/>
      <c r="G59"/>
      <c r="H59"/>
      <c r="I59"/>
      <c r="J59"/>
      <c r="K59"/>
      <c r="L59"/>
      <c r="M59"/>
    </row>
    <row r="60" spans="3:13" x14ac:dyDescent="0.2">
      <c r="C60"/>
      <c r="D60"/>
      <c r="E60"/>
      <c r="G60"/>
      <c r="H60"/>
      <c r="I60"/>
      <c r="J60"/>
      <c r="K60"/>
      <c r="L60"/>
      <c r="M60"/>
    </row>
    <row r="61" spans="3:13" x14ac:dyDescent="0.2">
      <c r="C61"/>
      <c r="D61"/>
      <c r="E61"/>
      <c r="G61"/>
      <c r="H61"/>
      <c r="I61"/>
      <c r="J61"/>
      <c r="K61"/>
      <c r="L61"/>
      <c r="M61"/>
    </row>
    <row r="62" spans="3:13" x14ac:dyDescent="0.2">
      <c r="C62"/>
      <c r="D62"/>
      <c r="E62"/>
      <c r="G62"/>
      <c r="H62"/>
      <c r="I62"/>
      <c r="J62"/>
      <c r="K62"/>
      <c r="L62"/>
      <c r="M62"/>
    </row>
    <row r="63" spans="3:13" x14ac:dyDescent="0.2">
      <c r="C63"/>
      <c r="D63"/>
      <c r="E63"/>
      <c r="G63"/>
      <c r="H63"/>
      <c r="I63"/>
      <c r="J63"/>
      <c r="K63"/>
      <c r="L63"/>
      <c r="M63"/>
    </row>
    <row r="64" spans="3:13" x14ac:dyDescent="0.2">
      <c r="C64"/>
      <c r="D64"/>
      <c r="E64"/>
      <c r="G64"/>
      <c r="H64"/>
      <c r="I64"/>
      <c r="J64"/>
      <c r="K64"/>
      <c r="L64"/>
      <c r="M64"/>
    </row>
    <row r="65" spans="9:12" x14ac:dyDescent="0.2">
      <c r="I65"/>
      <c r="J65"/>
      <c r="K65"/>
      <c r="L65"/>
    </row>
    <row r="66" spans="9:12" x14ac:dyDescent="0.2">
      <c r="I66"/>
      <c r="J66"/>
      <c r="K66"/>
      <c r="L66"/>
    </row>
    <row r="67" spans="9:12" x14ac:dyDescent="0.2">
      <c r="I67"/>
      <c r="J67"/>
      <c r="K67"/>
      <c r="L67"/>
    </row>
    <row r="68" spans="9:12" x14ac:dyDescent="0.2">
      <c r="I68"/>
      <c r="J68"/>
      <c r="K68"/>
      <c r="L68"/>
    </row>
    <row r="69" spans="9:12" x14ac:dyDescent="0.2">
      <c r="I69"/>
      <c r="J69"/>
      <c r="K69"/>
      <c r="L69"/>
    </row>
    <row r="70" spans="9:12" x14ac:dyDescent="0.2">
      <c r="I70"/>
      <c r="J70"/>
      <c r="K70"/>
      <c r="L70"/>
    </row>
    <row r="71" spans="9:12" x14ac:dyDescent="0.2">
      <c r="I71"/>
      <c r="J71"/>
      <c r="K71"/>
      <c r="L71"/>
    </row>
    <row r="72" spans="9:12" x14ac:dyDescent="0.2">
      <c r="I72"/>
      <c r="J72"/>
      <c r="K72"/>
      <c r="L72"/>
    </row>
    <row r="73" spans="9:12" x14ac:dyDescent="0.2">
      <c r="I73"/>
      <c r="J73"/>
      <c r="K73"/>
      <c r="L73"/>
    </row>
    <row r="74" spans="9:12" x14ac:dyDescent="0.2">
      <c r="I74"/>
      <c r="J74"/>
      <c r="K74"/>
      <c r="L74"/>
    </row>
    <row r="75" spans="9:12" x14ac:dyDescent="0.2">
      <c r="I75"/>
      <c r="J75"/>
      <c r="K75"/>
      <c r="L75"/>
    </row>
    <row r="76" spans="9:12" x14ac:dyDescent="0.2">
      <c r="I76"/>
      <c r="J76"/>
      <c r="K76"/>
      <c r="L76"/>
    </row>
    <row r="77" spans="9:12" x14ac:dyDescent="0.2">
      <c r="I77"/>
      <c r="J77"/>
      <c r="K77"/>
      <c r="L77"/>
    </row>
    <row r="78" spans="9:12" x14ac:dyDescent="0.2">
      <c r="I78"/>
      <c r="J78"/>
      <c r="K78"/>
      <c r="L78"/>
    </row>
    <row r="79" spans="9:12" x14ac:dyDescent="0.2">
      <c r="I79"/>
      <c r="J79"/>
      <c r="K79"/>
      <c r="L79"/>
    </row>
    <row r="80" spans="9:12" x14ac:dyDescent="0.2">
      <c r="I80"/>
      <c r="J80"/>
      <c r="K80"/>
      <c r="L80"/>
    </row>
    <row r="81" spans="9:12" x14ac:dyDescent="0.2">
      <c r="I81"/>
      <c r="J81"/>
      <c r="K81"/>
      <c r="L81"/>
    </row>
    <row r="82" spans="9:12" x14ac:dyDescent="0.2">
      <c r="I82"/>
      <c r="J82"/>
      <c r="K82"/>
      <c r="L82"/>
    </row>
    <row r="83" spans="9:12" x14ac:dyDescent="0.2">
      <c r="I83"/>
      <c r="J83"/>
      <c r="K83"/>
      <c r="L83"/>
    </row>
    <row r="84" spans="9:12" x14ac:dyDescent="0.2">
      <c r="I84"/>
      <c r="J84"/>
      <c r="K84"/>
      <c r="L84"/>
    </row>
    <row r="85" spans="9:12" x14ac:dyDescent="0.2">
      <c r="I85"/>
      <c r="J85"/>
      <c r="K85"/>
      <c r="L85"/>
    </row>
    <row r="86" spans="9:12" x14ac:dyDescent="0.2">
      <c r="I86"/>
      <c r="J86"/>
      <c r="K86"/>
      <c r="L86"/>
    </row>
    <row r="87" spans="9:12" x14ac:dyDescent="0.2">
      <c r="I87"/>
      <c r="J87"/>
      <c r="K87"/>
      <c r="L87"/>
    </row>
    <row r="88" spans="9:12" x14ac:dyDescent="0.2">
      <c r="I88"/>
      <c r="J88"/>
      <c r="K88"/>
      <c r="L88"/>
    </row>
    <row r="89" spans="9:12" x14ac:dyDescent="0.2">
      <c r="I89"/>
      <c r="J89"/>
      <c r="K89"/>
      <c r="L89"/>
    </row>
    <row r="90" spans="9:12" x14ac:dyDescent="0.2">
      <c r="I90"/>
      <c r="J90"/>
      <c r="K90"/>
      <c r="L90"/>
    </row>
    <row r="91" spans="9:12" x14ac:dyDescent="0.2">
      <c r="I91"/>
      <c r="J91"/>
      <c r="K91"/>
      <c r="L91"/>
    </row>
    <row r="92" spans="9:12" x14ac:dyDescent="0.2">
      <c r="I92"/>
      <c r="J92"/>
      <c r="K92"/>
      <c r="L92"/>
    </row>
    <row r="93" spans="9:12" x14ac:dyDescent="0.2">
      <c r="I93"/>
      <c r="J93"/>
      <c r="K93"/>
      <c r="L93"/>
    </row>
    <row r="94" spans="9:12" x14ac:dyDescent="0.2">
      <c r="I94"/>
      <c r="J94"/>
      <c r="K94"/>
      <c r="L94"/>
    </row>
    <row r="95" spans="9:12" x14ac:dyDescent="0.2">
      <c r="I95"/>
      <c r="J95"/>
      <c r="K95"/>
      <c r="L95"/>
    </row>
    <row r="96" spans="9:12" x14ac:dyDescent="0.2">
      <c r="I96"/>
      <c r="J96"/>
      <c r="K96"/>
      <c r="L96"/>
    </row>
    <row r="97" spans="9:12" x14ac:dyDescent="0.2">
      <c r="I97"/>
      <c r="J97"/>
      <c r="K97"/>
      <c r="L97"/>
    </row>
    <row r="98" spans="9:12" x14ac:dyDescent="0.2">
      <c r="I98"/>
      <c r="J98"/>
      <c r="K98"/>
      <c r="L98"/>
    </row>
    <row r="99" spans="9:12" x14ac:dyDescent="0.2">
      <c r="I99"/>
      <c r="J99"/>
      <c r="K99"/>
      <c r="L99"/>
    </row>
    <row r="100" spans="9:12" x14ac:dyDescent="0.2">
      <c r="I100"/>
      <c r="J100"/>
      <c r="K100"/>
      <c r="L100"/>
    </row>
    <row r="101" spans="9:12" x14ac:dyDescent="0.2">
      <c r="I101"/>
      <c r="J101"/>
      <c r="K101"/>
      <c r="L101"/>
    </row>
    <row r="102" spans="9:12" x14ac:dyDescent="0.2">
      <c r="I102"/>
      <c r="J102"/>
      <c r="K102"/>
      <c r="L102"/>
    </row>
    <row r="103" spans="9:12" x14ac:dyDescent="0.2">
      <c r="I103"/>
      <c r="J103"/>
      <c r="K103"/>
      <c r="L103"/>
    </row>
    <row r="104" spans="9:12" x14ac:dyDescent="0.2">
      <c r="I104"/>
      <c r="J104"/>
      <c r="K104"/>
      <c r="L104"/>
    </row>
    <row r="105" spans="9:12" x14ac:dyDescent="0.2">
      <c r="I105"/>
      <c r="J105"/>
      <c r="K105"/>
      <c r="L105"/>
    </row>
    <row r="106" spans="9:12" x14ac:dyDescent="0.2">
      <c r="I106"/>
      <c r="J106"/>
      <c r="K106"/>
      <c r="L106"/>
    </row>
    <row r="107" spans="9:12" x14ac:dyDescent="0.2">
      <c r="I107"/>
      <c r="J107"/>
      <c r="K107"/>
      <c r="L107"/>
    </row>
    <row r="108" spans="9:12" x14ac:dyDescent="0.2">
      <c r="I108"/>
      <c r="J108"/>
      <c r="K108"/>
      <c r="L108"/>
    </row>
    <row r="109" spans="9:12" x14ac:dyDescent="0.2">
      <c r="I109"/>
      <c r="J109"/>
      <c r="K109"/>
      <c r="L109"/>
    </row>
    <row r="110" spans="9:12" x14ac:dyDescent="0.2">
      <c r="I110"/>
      <c r="J110"/>
      <c r="K110"/>
      <c r="L110"/>
    </row>
    <row r="111" spans="9:12" x14ac:dyDescent="0.2">
      <c r="K111"/>
      <c r="L111"/>
    </row>
    <row r="112" spans="9:12" x14ac:dyDescent="0.2">
      <c r="K112"/>
      <c r="L112"/>
    </row>
    <row r="113" spans="11:12" x14ac:dyDescent="0.2">
      <c r="K113"/>
      <c r="L113"/>
    </row>
    <row r="114" spans="11:12" x14ac:dyDescent="0.2">
      <c r="K114"/>
      <c r="L114"/>
    </row>
    <row r="115" spans="11:12" x14ac:dyDescent="0.2">
      <c r="K115"/>
      <c r="L115"/>
    </row>
    <row r="116" spans="11:12" x14ac:dyDescent="0.2">
      <c r="K116"/>
      <c r="L116"/>
    </row>
    <row r="117" spans="11:12" x14ac:dyDescent="0.2">
      <c r="K117"/>
      <c r="L117"/>
    </row>
    <row r="118" spans="11:12" x14ac:dyDescent="0.2">
      <c r="K118"/>
      <c r="L118"/>
    </row>
    <row r="119" spans="11:12" x14ac:dyDescent="0.2">
      <c r="K119"/>
      <c r="L119"/>
    </row>
    <row r="120" spans="11:12" x14ac:dyDescent="0.2">
      <c r="K120"/>
      <c r="L120"/>
    </row>
    <row r="121" spans="11:12" x14ac:dyDescent="0.2">
      <c r="K121"/>
      <c r="L121"/>
    </row>
    <row r="122" spans="11:12" x14ac:dyDescent="0.2">
      <c r="K122"/>
      <c r="L122"/>
    </row>
    <row r="123" spans="11:12" x14ac:dyDescent="0.2">
      <c r="K123"/>
      <c r="L123"/>
    </row>
    <row r="124" spans="11:12" x14ac:dyDescent="0.2">
      <c r="K124"/>
      <c r="L124"/>
    </row>
    <row r="125" spans="11:12" x14ac:dyDescent="0.2">
      <c r="K125"/>
      <c r="L125"/>
    </row>
    <row r="126" spans="11:12" x14ac:dyDescent="0.2">
      <c r="K126"/>
      <c r="L126"/>
    </row>
    <row r="127" spans="11:12" x14ac:dyDescent="0.2">
      <c r="K127"/>
      <c r="L127"/>
    </row>
    <row r="128" spans="11:12" x14ac:dyDescent="0.2">
      <c r="K128"/>
      <c r="L128"/>
    </row>
    <row r="129" spans="11:12" x14ac:dyDescent="0.2">
      <c r="K129"/>
      <c r="L129"/>
    </row>
    <row r="130" spans="11:12" x14ac:dyDescent="0.2">
      <c r="K130"/>
      <c r="L130"/>
    </row>
    <row r="131" spans="11:12" x14ac:dyDescent="0.2">
      <c r="K131"/>
      <c r="L131"/>
    </row>
    <row r="132" spans="11:12" x14ac:dyDescent="0.2">
      <c r="K132"/>
      <c r="L132"/>
    </row>
    <row r="133" spans="11:12" x14ac:dyDescent="0.2">
      <c r="K133"/>
      <c r="L133"/>
    </row>
    <row r="134" spans="11:12" x14ac:dyDescent="0.2">
      <c r="K134"/>
      <c r="L134"/>
    </row>
    <row r="135" spans="11:12" x14ac:dyDescent="0.2">
      <c r="K135"/>
      <c r="L135"/>
    </row>
    <row r="136" spans="11:12" x14ac:dyDescent="0.2">
      <c r="K136"/>
      <c r="L136"/>
    </row>
    <row r="137" spans="11:12" x14ac:dyDescent="0.2">
      <c r="K137"/>
      <c r="L137"/>
    </row>
    <row r="138" spans="11:12" x14ac:dyDescent="0.2">
      <c r="K138"/>
      <c r="L138"/>
    </row>
    <row r="139" spans="11:12" x14ac:dyDescent="0.2">
      <c r="K139"/>
      <c r="L139"/>
    </row>
    <row r="140" spans="11:12" x14ac:dyDescent="0.2">
      <c r="K140"/>
      <c r="L140"/>
    </row>
    <row r="141" spans="11:12" x14ac:dyDescent="0.2">
      <c r="K141"/>
      <c r="L141"/>
    </row>
    <row r="142" spans="11:12" x14ac:dyDescent="0.2">
      <c r="K142"/>
      <c r="L142"/>
    </row>
    <row r="143" spans="11:12" x14ac:dyDescent="0.2">
      <c r="K143"/>
      <c r="L143"/>
    </row>
    <row r="144" spans="11:12" x14ac:dyDescent="0.2">
      <c r="K144"/>
      <c r="L144"/>
    </row>
    <row r="145" spans="11:12" x14ac:dyDescent="0.2">
      <c r="K145"/>
      <c r="L145"/>
    </row>
    <row r="146" spans="11:12" x14ac:dyDescent="0.2">
      <c r="K146"/>
      <c r="L146"/>
    </row>
    <row r="147" spans="11:12" x14ac:dyDescent="0.2">
      <c r="K147"/>
      <c r="L147"/>
    </row>
    <row r="148" spans="11:12" x14ac:dyDescent="0.2">
      <c r="K148"/>
      <c r="L148"/>
    </row>
    <row r="149" spans="11:12" x14ac:dyDescent="0.2">
      <c r="K149"/>
      <c r="L149"/>
    </row>
    <row r="150" spans="11:12" x14ac:dyDescent="0.2">
      <c r="K150"/>
      <c r="L150"/>
    </row>
    <row r="151" spans="11:12" x14ac:dyDescent="0.2">
      <c r="K151"/>
      <c r="L151"/>
    </row>
    <row r="152" spans="11:12" x14ac:dyDescent="0.2">
      <c r="K152"/>
      <c r="L152"/>
    </row>
    <row r="153" spans="11:12" x14ac:dyDescent="0.2">
      <c r="K153"/>
      <c r="L153"/>
    </row>
    <row r="154" spans="11:12" x14ac:dyDescent="0.2">
      <c r="K154"/>
      <c r="L154"/>
    </row>
    <row r="155" spans="11:12" x14ac:dyDescent="0.2">
      <c r="K155"/>
      <c r="L155"/>
    </row>
  </sheetData>
  <sortState ref="C47:C55">
    <sortCondition ref="C48" customList="Jan,Feb,Mar,Apr,May,Jun,Jul,Aug,Sep,Oct,Nov,Dec"/>
  </sortState>
  <pageMargins left="0.7" right="0.7" top="0.75" bottom="0.75" header="0.3" footer="0.3"/>
  <pageSetup orientation="portrait" verticalDpi="599" r:id="rId4"/>
  <drawing r:id="rId5"/>
  <legacyDrawing r:id="rId6"/>
  <mc:AlternateContent xmlns:mc="http://schemas.openxmlformats.org/markup-compatibility/2006">
    <mc:Choice Requires="x14">
      <controls>
        <mc:AlternateContent xmlns:mc="http://schemas.openxmlformats.org/markup-compatibility/2006">
          <mc:Choice Requires="x14">
            <control shapeId="70657" r:id="rId7" name="Group Box 1">
              <controlPr locked="0" defaultSize="0" autoFill="0" autoPict="0">
                <anchor moveWithCells="1">
                  <from>
                    <xdr:col>1</xdr:col>
                    <xdr:colOff>0</xdr:colOff>
                    <xdr:row>14</xdr:row>
                    <xdr:rowOff>9525</xdr:rowOff>
                  </from>
                  <to>
                    <xdr:col>12</xdr:col>
                    <xdr:colOff>0</xdr:colOff>
                    <xdr:row>42</xdr:row>
                    <xdr:rowOff>19050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1 . 1 1 0 . 2 8 3 0 . 7 7 ] ] > < / C u s t o m C o n t e n t > < / G e m i n i > 
</file>

<file path=customXml/item10.xml>��< ? x m l   v e r s i o n = " 1 . 0 "   e n c o d i n g = " U T F - 1 6 " ? > < G e m i n i   x m l n s = " h t t p : / / g e m i n i / p i v o t c u s t o m i z a t i o n / T a b l e C o u n t I n S a n d b o x " > < C u s t o m C o n t e n t > 4 < / 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O r d e r " > < C u s t o m C o n t e n t > T r a n s a c t i o n s - 9 3 8 4 d 6 3 a - 7 c 4 7 - 4 a c 4 - b d 9 2 - c 1 2 4 9 7 8 7 6 5 d b , P r o d u c t s - 3 f b 2 c f 1 6 - 0 4 0 1 - 4 6 8 2 - 9 3 6 b - 1 9 e 4 2 7 9 d 7 2 a 0 , C a t e g o r i e s - 5 2 5 f 6 1 7 d - 3 6 7 7 - 4 0 2 0 - 9 2 8 e - 2 4 9 f b 8 f 3 8 5 b 3 , S t a t e s - 8 c 2 1 2 9 e 1 - c f b c - 4 5 3 a - 8 6 8 8 - a f 7 3 f d 5 5 c 3 a 9 < / C u s t o m C o n t e n t > < / G e m i n i > 
</file>

<file path=customXml/item13.xml>��< ? x m l   v e r s i o n = " 1 . 0 "   e n c o d i n g = " U T F - 1 6 " ? > < G e m i n i   x m l n s = " h t t p : / / g e m i n i / p i v o t c u s t o m i z a t i o n / e c 8 1 7 9 6 b - 0 e 9 f - 4 4 f 7 - 8 3 2 4 - c 8 e 3 0 a d 5 9 9 8 e " > < C u s t o m C o n t e n t > < ! [ C D A T A [ < ? x m l   v e r s i o n = " 1 . 0 "   e n c o d i n g = " u t f - 1 6 " ? > < S e t t i n g s > < H S l i c e r s S h a p e > 0 ; 0 ; 0 ; 0 < / H S l i c e r s S h a p e > < V S l i c e r s S h a p e > 0 ; 0 ; 0 ; 0 < / V S l i c e r s S h a p e > < S l i c e r S h e e t N a m e > E x c e r c i s e   2   ( A N S ) < / S l i c e r S h e e t N a m e > < S A H o s t H a s h > 1 9 4 6 8 2 6 0 9 0 < / S A H o s t H a s h > < G e m i n i F i e l d L i s t V i s i b l e > T r u e < / G e m i n i F i e l d L i s t V i s i b l e > < / S e t t i n g s > ] ] > < / C u s t o m C o n t e n t > < / G e m i n i > 
</file>

<file path=customXml/item14.xml>��< ? x m l   v e r s i o n = " 1 . 0 "   e n c o d i n g = " U T F - 1 6 " ? > < G e m i n i   x m l n s = " h t t p : / / g e m i n i / p i v o t c u s t o m i z a t i o n / 7 0 2 b 3 2 d 0 - 1 7 1 f - 4 d a 2 - a b 3 0 - c 6 f 5 9 5 5 c 2 2 4 5 " > < C u s t o m C o n t e n t > < ! [ C D A T A [ < ? x m l   v e r s i o n = " 1 . 0 "   e n c o d i n g = " u t f - 1 6 " ? > < S e t t i n g s > < H S l i c e r s S h a p e > 0 ; 0 ; 0 ; 0 < / H S l i c e r s S h a p e > < V S l i c e r s S h a p e > 0 ; 0 ; 0 ; 0 < / V S l i c e r s S h a p e > < S l i c e r S h e e t N a m e > S h e e t 2 < / S l i c e r S h e e t N a m e > < S A H o s t H a s h > 3 2 6 1 4 7 2 1 4 < / S A H o s t H a s h > < G e m i n i F i e l d L i s t V i s i b l e > T r u e < / G e m i n i F i e l d L i s t V i s i b l e > < / S e t t i n g s > ] ] > < / C u s t o m C o n t e n t > < / G e m i n i > 
</file>

<file path=customXml/item15.xml>��< ? x m l   v e r s i o n = " 1 . 0 "   e n c o d i n g = " U T F - 1 6 " ? > < G e m i n i   x m l n s = " h t t p : / / g e m i n i / p i v o t c u s t o m i z a t i o n / 1 2 3 6 4 b c d - d b 2 b - 4 d f 1 - a 6 c f - b 8 3 a c 0 f 4 a 1 3 b " > < C u s t o m C o n t e n t > < ! [ C D A T A [ < ? x m l   v e r s i o n = " 1 . 0 "   e n c o d i n g = " u t f - 1 6 " ? > < S e t t i n g s > < H S l i c e r s S h a p e > 0 ; 0 ; 0 ; 0 < / H S l i c e r s S h a p e > < V S l i c e r s S h a p e > 0 ; 0 ; 0 ; 0 < / V S l i c e r s S h a p e > < S l i c e r S h e e t N a m e > E x c e r c i s e   2   ( A N S ) < / S l i c e r S h e e t N a m e > < S A H o s t H a s h > 8 5 8 7 9 8 9 5 6 < / S A H o s t H a s h > < G e m i n i F i e l d L i s t V i s i b l e > T r u e < / G e m i n i F i e l d L i s t V i s i b l e > < / S e t t i n g s > ] ] > < / C u s t o m C o n t e n t > < / G e m i n i > 
</file>

<file path=customXml/item16.xml>��< ? x m l   v e r s i o n = " 1 . 0 "   e n c o d i n g = " U T F - 1 6 " ? > < G e m i n i   x m l n s = " h t t p : / / g e m i n i / p i v o t c u s t o m i z a t i o n / T a b l e X M L _ T r a n s a c t i o n s - 9 3 8 4 d 6 3 a - 7 c 4 7 - 4 a c 4 - b d 9 2 - c 1 2 4 9 7 8 7 6 5 d b " > < 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 / & g t ; & l t ; C o l u m n W i d t h s & g t ; & l t ; i t e m & g t ; & l t ; k e y & g t ; & l t ; s t r i n g & g t ; D i s t r i b u t o r   I D & l t ; / s t r i n g & g t ; & l t ; / k e y & g t ; & l t ; v a l u e & g t ; & l t ; i n t & g t ; 1 4 9 & l t ; / i n t & g t ; & l t ; / v a l u e & g t ; & l t ; / i t e m & g t ; & l t ; i t e m & g t ; & l t ; k e y & g t ; & l t ; s t r i n g & g t ; D i s t r i b u t o r   N a m e & l t ; / s t r i n g & g t ; & l t ; / k e y & g t ; & l t ; v a l u e & g t ; & l t ; i n t & g t ; 1 7 6 & l t ; / i n t & g t ; & l t ; / v a l u e & g t ; & l t ; / i t e m & g t ; & l t ; i t e m & g t ; & l t ; k e y & g t ; & l t ; s t r i n g & g t ; S t a t e   C o d e & l t ; / s t r i n g & g t ; & l t ; / k e y & g t ; & l t ; v a l u e & g t ; & l t ; i n t & g t ; 1 2 5 & l t ; / i n t & g t ; & l t ; / v a l u e & g t ; & l t ; / i t e m & g t ; & l t ; i t e m & g t ; & l t ; k e y & g t ; & l t ; s t r i n g & g t ; P r o d u c t   C o d e & l t ; / s t r i n g & g t ; & l t ; / k e y & g t ; & l t ; v a l u e & g t ; & l t ; i n t & g t ; 1 4 7 & l t ; / i n t & g t ; & l t ; / v a l u e & g t ; & l t ; / i t e m & g t ; & l t ; i t e m & g t ; & l t ; k e y & g t ; & l t ; s t r i n g & g t ; S a l e s   C h a n n e l & l t ; / s t r i n g & g t ; & l t ; / k e y & g t ; & l t ; v a l u e & g t ; & l t ; i n t & g t ; 1 4 8 & l t ; / i n t & g t ; & l t ; / v a l u e & g t ; & l t ; / i t e m & g t ; & l t ; i t e m & g t ; & l t ; k e y & g t ; & l t ; s t r i n g & g t ; D a t e   S o l d & l t ; / s t r i n g & g t ; & l t ; / k e y & g t ; & l t ; v a l u e & g t ; & l t ; i n t & g t ; 1 1 6 & l t ; / i n t & g t ; & l t ; / v a l u e & g t ; & l t ; / i t e m & g t ; & l t ; i t e m & g t ; & l t ; k e y & g t ; & l t ; s t r i n g & g t ; M o n t h   S o l d & l t ; / s t r i n g & g t ; & l t ; / k e y & g t ; & l t ; v a l u e & g t ; & l t ; i n t & g t ; 1 3 2 & l t ; / i n t & g t ; & l t ; / v a l u e & g t ; & l t ; / i t e m & g t ; & l t ; i t e m & g t ; & l t ; k e y & g t ; & l t ; s t r i n g & g t ; Q u a n t i t y & l t ; / s t r i n g & g t ; & l t ; / k e y & g t ; & l t ; v a l u e & g t ; & l t ; i n t & g t ; 1 1 1 & l t ; / i n t & g t ; & l t ; / v a l u e & g t ; & l t ; / i t e m & g t ; & l t ; i t e m & g t ; & l t ; k e y & g t ; & l t ; s t r i n g & g t ; R e v e n u e & l t ; / s t r i n g & g t ; & l t ; / k e y & g t ; & l t ; v a l u e & g t ; & l t ; i n t & g t ; 1 0 9 & l t ; / i n t & g t ; & l t ; / v a l u e & g t ; & l t ; / i t e m & g t ; & l t ; i t e m & g t ; & l t ; k e y & g t ; & l t ; s t r i n g & g t ; U n i t   P r i c e & l t ; / s t r i n g & g t ; & l t ; / k e y & g t ; & l t ; v a l u e & g t ; & l t ; i n t & g t ; 1 0 9 & l t ; / i n t & g t ; & l t ; / v a l u e & g t ; & l t ; / i t e m & g t ; & l t ; i t e m & g t ; & l t ; k e y & g t ; & l t ; s t r i n g & g t ; M o n t h & l t ; / s t r i n g & g t ; & l t ; / k e y & g t ; & l t ; v a l u e & g t ; & l t ; i n t & g t ; 9 5 & l t ; / i n t & g t ; & l t ; / v a l u e & g t ; & l t ; / i t e m & g t ; & l t ; / C o l u m n W i d t h s & g t ; & l t ; C o l u m n D i s p l a y I n d e x & g t ; & l t ; i t e m & g t ; & l t ; k e y & g t ; & l t ; s t r i n g & g t ; D i s t r i b u t o r   I D & l t ; / s t r i n g & g t ; & l t ; / k e y & g t ; & l t ; v a l u e & g t ; & l t ; i n t & g t ; 0 & l t ; / i n t & g t ; & l t ; / v a l u e & g t ; & l t ; / i t e m & g t ; & l t ; i t e m & g t ; & l t ; k e y & g t ; & l t ; s t r i n g & g t ; D i s t r i b u t o r   N a m e & l t ; / s t r i n g & g t ; & l t ; / k e y & g t ; & l t ; v a l u e & g t ; & l t ; i n t & g t ; 1 & l t ; / i n t & g t ; & l t ; / v a l u e & g t ; & l t ; / i t e m & g t ; & l t ; i t e m & g t ; & l t ; k e y & g t ; & l t ; s t r i n g & g t ; S t a t e   C o d e & l t ; / s t r i n g & g t ; & l t ; / k e y & g t ; & l t ; v a l u e & g t ; & l t ; i n t & g t ; 2 & l t ; / i n t & g t ; & l t ; / v a l u e & g t ; & l t ; / i t e m & g t ; & l t ; i t e m & g t ; & l t ; k e y & g t ; & l t ; s t r i n g & g t ; P r o d u c t   C o d e & l t ; / s t r i n g & g t ; & l t ; / k e y & g t ; & l t ; v a l u e & g t ; & l t ; i n t & g t ; 3 & l t ; / i n t & g t ; & l t ; / v a l u e & g t ; & l t ; / i t e m & g t ; & l t ; i t e m & g t ; & l t ; k e y & g t ; & l t ; s t r i n g & g t ; S a l e s   C h a n n e l & l t ; / s t r i n g & g t ; & l t ; / k e y & g t ; & l t ; v a l u e & g t ; & l t ; i n t & g t ; 4 & l t ; / i n t & g t ; & l t ; / v a l u e & g t ; & l t ; / i t e m & g t ; & l t ; i t e m & g t ; & l t ; k e y & g t ; & l t ; s t r i n g & g t ; D a t e   S o l d & l t ; / s t r i n g & g t ; & l t ; / k e y & g t ; & l t ; v a l u e & g t ; & l t ; i n t & g t ; 5 & l t ; / i n t & g t ; & l t ; / v a l u e & g t ; & l t ; / i t e m & g t ; & l t ; i t e m & g t ; & l t ; k e y & g t ; & l t ; s t r i n g & g t ; M o n t h   S o l d & l t ; / s t r i n g & g t ; & l t ; / k e y & g t ; & l t ; v a l u e & g t ; & l t ; i n t & g t ; 6 & l t ; / i n t & g t ; & l t ; / v a l u e & g t ; & l t ; / i t e m & g t ; & l t ; i t e m & g t ; & l t ; k e y & g t ; & l t ; s t r i n g & g t ; Q u a n t i t y & l t ; / s t r i n g & g t ; & l t ; / k e y & g t ; & l t ; v a l u e & g t ; & l t ; i n t & g t ; 7 & l t ; / i n t & g t ; & l t ; / v a l u e & g t ; & l t ; / i t e m & g t ; & l t ; i t e m & g t ; & l t ; k e y & g t ; & l t ; s t r i n g & g t ; R e v e n u e & l t ; / s t r i n g & g t ; & l t ; / k e y & g t ; & l t ; v a l u e & g t ; & l t ; i n t & g t ; 9 & l t ; / i n t & g t ; & l t ; / v a l u e & g t ; & l t ; / i t e m & g t ; & l t ; i t e m & g t ; & l t ; k e y & g t ; & l t ; s t r i n g & g t ; U n i t   P r i c e & l t ; / s t r i n g & g t ; & l t ; / k e y & g t ; & l t ; v a l u e & g t ; & l t ; i n t & g t ; 8 & l t ; / i n t & g t ; & l t ; / v a l u e & g t ; & l t ; / i t e m & g t ; & l t ; i t e m & g t ; & l t ; k e y & g t ; & l t ; s t r i n g & g t ; M o n t h & l t ; / s t r i n g & g t ; & l t ; / k e y & g t ; & l t ; v a l u e & g t ; & l t ; i n t & g t ; 1 0 & 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t e g o r i 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 i : t y p e = " S a n d b o x E d i t o r M e a s u r e G r i d K e y " & g t ; & l t ; T a b l e N a m e & g t ; C a t e g o r i e s & l t ; / T a b l e N a m e & g t ; & l t ; / K e y & g t ; & l t ; M a i n t a i n e r 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 r e a d o n l y & l t ; / K e y & g t ; & l t ; / D i a g r a m O b j e c t K e y & g t ; & l t ; D i a g r a m O b j e c t K e y & g t ; & l t ; K e y & g t ; C o l u m n s \ C a t e g o r y   C o d e & l t ; / K e y & g t ; & l t ; / D i a g r a m O b j e c t K e y & g t ; & l t ; D i a g r a m O b j e c t K e y & g t ; & l t ; K e y & g t ; C o l u m n 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t e g o r y   C o d e & l t ; / K e y & g t ; & l t ; / a : K e y & g t ; & l t ; a : V a l u e   i : t y p e = " M e a s u r e G r i d N o d e V i e w S t a t e " & g t ; & l t ; L a y e d O u t & g t ; t r u e & l t ; / L a y e d O u t & g t ; & l t ; / a : V a l u e & g t ; & l t ; / a : K e y V a l u e O f D i a g r a m O b j e c t K e y a n y T y p e z b w N T n L X & g t ; & l t ; a : K e y V a l u e O f D i a g r a m O b j e c t K e y a n y T y p e z b w N T n L X & g t ; & l t ; a : K e y & g t ; & l t ; K e y & g t ; C o l u m n s \ C a t e g o r y & 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V i e w S t a t e s & g t ; & l t ; / D i a g r a m M a n a g e r . S e r i a l i z a b l e D i a g r a m & 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  C o d e & l t ; / K e y & g t ; & l t ; / D i a g r a m O b j e c t K e y & g t ; & l t ; D i a g r a m O b j e c t K e y & g t ; & l t ; K e y & g t ; C o l u m n s \ P r o d u c t & l t ; / K e y & g t ; & l t ; / D i a g r a m O b j e c t K e y & g t ; & l t ; D i a g r a m O b j e c t K e y & g t ; & l t ; K e y & g t ; C o l u m n s \ C a t e g o r y   C o d e & l t ; / K e y & g t ; & l t ; / D i a g r a m O b j e c t K e y & g t ; & l t ; D i a g r a m O b j e c t K e y & g t ; & l t ; K e y & g t ; C o l u m n s \ U n i t   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  C o d e & l t ; / K e y & g t ; & l t ; / a : K e y & g t ; & l t ; a : V a l u e   i : t y p e = " M e a s u r e G r i d N o d e V i e w S t a t e " & g t ; & l t ; L a y e d O u t & g t ; t r u e & l t ; / L a y e d O u t & g t ; & l t ; / a : V a l u e & g t ; & l t ; / a : K e y V a l u e O f D i a g r a m O b j e c t K e y a n y T y p e z b w N T n L X & g t ; & l t ; a : K e y V a l u e O f D i a g r a m O b j e c t K e y a n y T y p e z b w N T n L X & g t ; & l t ; a : K e y & g t ; & l t ; K e y & g t ; C o l u m n s \ P r o d u c t & l t ; / K e y & g t ; & l t ; / a : K e y & g t ; & l t ; a : V a l u e   i : t y p e = " M e a s u r e G r i d N o d e V i e w S t a t e " & g t ; & l t ; C o l u m n & g t ; 1 & l t ; / C o l u m n & g t ; & l t ; L a y e d O u t & g t ; t r u e & l t ; / L a y e d O u t & g t ; & l t ; / a : V a l u e & g t ; & l t ; / a : K e y V a l u e O f D i a g r a m O b j e c t K e y a n y T y p e z b w N T n L X & g t ; & l t ; a : K e y V a l u e O f D i a g r a m O b j e c t K e y a n y T y p e z b w N T n L X & g t ; & l t ; a : K e y & g t ; & l t ; K e y & g t ; C o l u m n s \ C a t e g o r y   C o d e & l t ; / K e y & g t ; & l t ; / a : K e y & g t ; & l t ; a : V a l u e   i : t y p e = " M e a s u r e G r i d N o d e V i e w S t a t e " & g t ; & l t ; C o l u m n & g t ; 2 & l t ; / C o l u m n & g t ; & l t ; L a y e d O u t & g t ; t r u e & l t ; / L a y e d O u t & g t ; & l t ; / a : V a l u e & g t ; & l t ; / a : K e y V a l u e O f D i a g r a m O b j e c t K e y a n y T y p e z b w N T n L X & g t ; & l t ; a : K e y V a l u e O f D i a g r a m O b j e c t K e y a n y T y p e z b w N T n L X & g t ; & l t ; a : K e y & g t ; & l t ; K e y & g t ; C o l u m n s \ U n i t   P r i c e & l t ; / K e y & g t ; & l t ; / a : K e y & g t ; & l t ; a : V a l u e 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S t a t 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 i : t y p e = " S a n d b o x E d i t o r M e a s u r e G r i d K e y " & g t ; & l t ; T a b l e N a m e & g t ; S t a t e s & l t ; / T a b l e N a m e & g t ; & l t ; / K e y & g t ; & l t ; M a i n t a i n e r 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 r e a d o n l y & l t ; / K e y & g t ; & l t ; / D i a g r a m O b j e c t K e y & g t ; & l t ; D i a g r a m O b j e c t K e y & g t ; & l t ; K e y & g t ; C o l u m n s \ S t a t e   C o d e & l t ; / K e y & g t ; & l t ; / D i a g r a m O b j e c t K e y & g t ; & l t ; D i a g r a m O b j e c t K e y & g t ; & l t ; K e y & g t ; C o l u m n s \ S t 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a t e   C o d e & l t ; / K e y & g t ; & l t ; / a : K e y & g t ; & l t ; a : V a l u e   i : t y p e = " M e a s u r e G r i d N o d e V i e w S t a t e " & g t ; & l t ; L a y e d O u t & g t ; t r u e & l t ; / L a y e d O u t & g t ; & l t ; / a : V a l u e & g t ; & l t ; / a : K e y V a l u e O f D i a g r a m O b j e c t K e y a n y T y p e z b w N T n L X & g t ; & l t ; a : K e y V a l u e O f D i a g r a m O b j e c t K e y a n y T y p e z b w N T n L X & g t ; & l t ; a : K e y & g t ; & l t ; K e y & g t ; C o l u m n s \ S t a t e & 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T r a n s a c t i o n 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 i : t y p e = " S a n d b o x E d i t o r M e a s u r e G r i d K e y " & g t ; & l t ; T a b l e N a m e & g t ; T r a n s a c t i o n s & l t ; / T a b l e N a m e & g t ; & l t ; / K e y & g t ; & l t ; M a i n t a i n e r 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 R e v e n u e \ T a g I n f o \ V a l u e & l t ; / K e y & g t ; & l t ; / D i a g r a m O b j e c t K e y & g t ; & l t ; D i a g r a m O b j e c t K e y & g t ; & l t ; K e y & g t ; C o l u m n s \ D i s t r i b u t o r   I D & l t ; / K e y & g t ; & l t ; / D i a g r a m O b j e c t K e y & g t ; & l t ; D i a g r a m O b j e c t K e y & g t ; & l t ; K e y & g t ; C o l u m n s \ D i s t r i b u t o r   N a m e & l t ; / K e y & g t ; & l t ; / D i a g r a m O b j e c t K e y & g t ; & l t ; D i a g r a m O b j e c t K e y & g t ; & l t ; K e y & g t ; C o l u m n s \ S t a t e   C o d e & l t ; / K e y & g t ; & l t ; / D i a g r a m O b j e c t K e y & g t ; & l t ; D i a g r a m O b j e c t K e y & g t ; & l t ; K e y & g t ; C o l u m n s \ P r o d u c t   C o d e & l t ; / K e y & g t ; & l t ; / D i a g r a m O b j e c t K e y & g t ; & l t ; D i a g r a m O b j e c t K e y & g t ; & l t ; K e y & g t ; C o l u m n s \ S a l e s   C h a n n e l & l t ; / K e y & g t ; & l t ; / D i a g r a m O b j e c t K e y & g t ; & l t ; D i a g r a m O b j e c t K e y & g t ; & l t ; K e y & g t ; C o l u m n s \ D a t e   S o l d & l t ; / K e y & g t ; & l t ; / D i a g r a m O b j e c t K e y & g t ; & l t ; D i a g r a m O b j e c t K e y & g t ; & l t ; K e y & g t ; C o l u m n s \ M o n t h   S o l d & l t ; / K e y & g t ; & l t ; / D i a g r a m O b j e c t K e y & g t ; & l t ; D i a g r a m O b j e c t K e y & g t ; & l t ; K e y & g t ; C o l u m n s \ Q u a n t i t y & l t ; / K e y & g t ; & l t ; / D i a g r a m O b j e c t K e y & g t ; & l t ; D i a g r a m O b j e c t K e y & g t ; & l t ; K e y & g t ; C o l u m n s \ U n i t   P r i c e & l t ; / K e y & g t ; & l t ; / D i a g r a m O b j e c t K e y & g t ; & l t ; D i a g r a m O b j e c t K e y & g t ; & l t ; K e y & g t ; C o l u m n s \ R e v e n u e & l t ; / K e y & g t ; & l t ; / D i a g r a m O b j e c t K e y & g t ; & l t ; D i a g r a m O b j e c t K e y & g t ; & l t ; K e y & g t ; C o l u m n s \ M o n t h & 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9 & 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C o l u m n s \ D i s t r i b u t o r   I D & l t ; / K e y & g t ; & l t ; / a : K e y & g t ; & l t ; a : V a l u e   i : t y p e = " M e a s u r e G r i d N o d e V i e w S t a t e " & g t ; & l t ; L a y e d O u t & g t ; t r u e & l t ; / L a y e d O u t & g t ; & l t ; / a : V a l u e & g t ; & l t ; / a : K e y V a l u e O f D i a g r a m O b j e c t K e y a n y T y p e z b w N T n L X & g t ; & l t ; a : K e y V a l u e O f D i a g r a m O b j e c t K e y a n y T y p e z b w N T n L X & g t ; & l t ; a : K e y & g t ; & l t ; K e y & g t ; C o l u m n s \ D i s t r i b u t o r   N a m e & l t ; / K e y & g t ; & l t ; / a : K e y & g t ; & l t ; a : V a l u e   i : t y p e = " M e a s u r e G r i d N o d e V i e w S t a t e " & g t ; & l t ; C o l u m n & g t ; 1 & l t ; / C o l u m n & g t ; & l t ; L a y e d O u t & g t ; t r u e & l t ; / L a y e d O u t & g t ; & l t ; / a : V a l u e & g t ; & l t ; / a : K e y V a l u e O f D i a g r a m O b j e c t K e y a n y T y p e z b w N T n L X & g t ; & l t ; a : K e y V a l u e O f D i a g r a m O b j e c t K e y a n y T y p e z b w N T n L X & g t ; & l t ; a : K e y & g t ; & l t ; K e y & g t ; C o l u m n s \ S t a t e   C o d e & l t ; / K e y & g t ; & l t ; / a : K e y & g t ; & l t ; a : V a l u e   i : t y p e = " M e a s u r e G r i d N o d e V i e w S t a t e " & g t ; & l t ; C o l u m n & g t ; 2 & l t ; / C o l u m n & g t ; & l t ; L a y e d O u t & g t ; t r u e & l t ; / L a y e d O u t & g t ; & l t ; / a : V a l u e & g t ; & l t ; / a : K e y V a l u e O f D i a g r a m O b j e c t K e y a n y T y p e z b w N T n L X & g t ; & l t ; a : K e y V a l u e O f D i a g r a m O b j e c t K e y a n y T y p e z b w N T n L X & g t ; & l t ; a : K e y & g t ; & l t ; K e y & g t ; C o l u m n s \ P r o d u c t   C o d e & l t ; / K e y & g t ; & l t ; / a : K e y & g t ; & l t ; a : V a l u e   i : t y p e = " M e a s u r e G r i d N o d e V i e w S t a t e " & g t ; & l t ; C o l u m n & g t ; 3 & l t ; / C o l u m n & g t ; & l t ; L a y e d O u t & g t ; t r u e & l t ; / L a y e d O u t & g t ; & l t ; / a : V a l u e & g t ; & l t ; / a : K e y V a l u e O f D i a g r a m O b j e c t K e y a n y T y p e z b w N T n L X & g t ; & l t ; a : K e y V a l u e O f D i a g r a m O b j e c t K e y a n y T y p e z b w N T n L X & g t ; & l t ; a : K e y & g t ; & l t ; K e y & g t ; C o l u m n s \ S a l e s   C h a n n e l & l t ; / K e y & g t ; & l t ; / a : K e y & g t ; & l t ; a : V a l u e   i : t y p e = " M e a s u r e G r i d N o d e V i e w S t a t e " & g t ; & l t ; C o l u m n & g t ; 4 & l t ; / C o l u m n & g t ; & l t ; L a y e d O u t & g t ; t r u e & l t ; / L a y e d O u t & g t ; & l t ; / a : V a l u e & g t ; & l t ; / a : K e y V a l u e O f D i a g r a m O b j e c t K e y a n y T y p e z b w N T n L X & g t ; & l t ; a : K e y V a l u e O f D i a g r a m O b j e c t K e y a n y T y p e z b w N T n L X & g t ; & l t ; a : K e y & g t ; & l t ; K e y & g t ; C o l u m n s \ D a t e   S o l d & l t ; / K e y & g t ; & l t ; / a : K e y & g t ; & l t ; a : V a l u e   i : t y p e = " M e a s u r e G r i d N o d e V i e w S t a t e " & g t ; & l t ; C o l u m n & g t ; 5 & l t ; / C o l u m n & g t ; & l t ; L a y e d O u t & g t ; t r u e & l t ; / L a y e d O u t & g t ; & l t ; / a : V a l u e & g t ; & l t ; / a : K e y V a l u e O f D i a g r a m O b j e c t K e y a n y T y p e z b w N T n L X & g t ; & l t ; a : K e y V a l u e O f D i a g r a m O b j e c t K e y a n y T y p e z b w N T n L X & g t ; & l t ; a : K e y & g t ; & l t ; K e y & g t ; C o l u m n s \ M o n t h   S o l d & l t ; / K e y & g t ; & l t ; / a : K e y & g t ; & l t ; a : V a l u e   i : t y p e = " M e a s u r e G r i d N o d e V i e w S t a t e " & g t ; & l t ; C o l u m n & g t ; 6 & l t ; / C o l u m n & g t ; & l t ; L a y e d O u t & g t ; t r u e & l t ; / L a y e d O u t & g t ; & l t ; / a : V a l u e & g t ; & l t ; / a : K e y V a l u e O f D i a g r a m O b j e c t K e y a n y T y p e z b w N T n L X & g t ; & l t ; a : K e y V a l u e O f D i a g r a m O b j e c t K e y a n y T y p e z b w N T n L X & g t ; & l t ; a : K e y & g t ; & l t ; K e y & g t ; C o l u m n s \ Q u a n t i t y & l t ; / K e y & g t ; & l t ; / a : K e y & g t ; & l t ; a : V a l u e   i : t y p e = " M e a s u r e G r i d N o d e V i e w S t a t e " & g t ; & l t ; C o l u m n & g t ; 7 & l t ; / C o l u m n & g t ; & l t ; L a y e d O u t & g t ; t r u e & l t ; / L a y e d O u t & g t ; & l t ; / a : V a l u e & g t ; & l t ; / a : K e y V a l u e O f D i a g r a m O b j e c t K e y a n y T y p e z b w N T n L X & g t ; & l t ; a : K e y V a l u e O f D i a g r a m O b j e c t K e y a n y T y p e z b w N T n L X & g t ; & l t ; a : K e y & g t ; & l t ; K e y & g t ; C o l u m n s \ U n i t   P r i c e & l t ; / K e y & g t ; & l t ; / a : K e y & g t ; & l t ; a : V a l u e   i : t y p e = " M e a s u r e G r i d N o d e V i e w S t a t e " & g t ; & l t ; C o l u m n & g t ; 8 & l t ; / C o l u m n & g t ; & l t ; L a y e d O u t & g t ; t r u e & l t ; / L a y e d O u t & g t ; & l t ; / a : V a l u e & g t ; & l t ; / a : K e y V a l u e O f D i a g r a m O b j e c t K e y a n y T y p e z b w N T n L X & g t ; & l t ; a : K e y V a l u e O f D i a g r a m O b j e c t K e y a n y T y p e z b w N T n L X & g t ; & l t ; a : K e y & g t ; & l t ; K e y & g t ; C o l u m n s \ R e v e n u e & l t ; / K e y & g t ; & l t ; / a : K e y & g t ; & l t ; a : V a l u e   i : t y p e = " M e a s u r e G r i d N o d e V i e w S t a t e " & g t ; & l t ; C o l u m n & g t ; 9 & l t ; / C o l u m n & g t ; & l t ; L a y e d O u t & g t ; t r u e & l t ; / L a y e d O u t & g t ; & l t ; / a : V a l u e & g t ; & l t ; / a : K e y V a l u e O f D i a g r a m O b j e c t K e y a n y T y p e z b w N T n L X & g t ; & l t ; a : K e y V a l u e O f D i a g r a m O b j e c t K e y a n y T y p e z b w N T n L X & g t ; & l t ; a : K e y & g t ; & l t ; K e y & g t ; C o l u m n s \ M o n t h & l t ; / K e y & g t ; & l t ; / a : K e y & g t ; & l t ; a : V a l u e   i : t y p e = " M e a s u r e G r i d N o d e V i e w S t a t e " & g t ; & l t ; C o l u m n & g t ; 1 0 & l t ; / C o l u m n & g t ; & l t ; L a y e d O u t & g t ; t r u e & l t ; / L a y e d O u t & g t ; & l t ; / a : V a l u e & 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A r r a y O f D i a g r a m M a n a g e r . S e r i a l i z a b l e D i a g r a m & g t ; < / C u s t o m C o n t e n t > < / G e m i n i > 
</file>

<file path=customXml/item18.xml>��< ? x m l   v e r s i o n = " 1 . 0 "   e n c o d i n g = " U T F - 1 6 " ? > < G e m i n i   x m l n s = " h t t p : / / g e m i n i / p i v o t c u s t o m i z a t i o n / c 5 e f 5 2 e 3 - 3 6 5 5 - 4 3 3 f - 8 1 3 6 - 1 f e a d 6 6 4 c c 3 e " > < C u s t o m C o n t e n t > < ! [ C D A T A [ < ? x m l   v e r s i o n = " 1 . 0 "   e n c o d i n g = " u t f - 1 6 " ? > < S e t t i n g s > < H S l i c e r s S h a p e > 0 ; 0 ; 0 ; 0 < / H S l i c e r s S h a p e > < V S l i c e r s S h a p e > 0 ; 0 ; 0 ; 0 < / V S l i c e r s S h a p e > < S l i c e r S h e e t N a m e > S l i c e r s   a n d   P o w e r   P i v o t < / S l i c e r S h e e t N a m e > < S A H o s t H a s h > 5 2 2 7 2 9 6 1 5 < / S A H o s t H a s h > < G e m i n i F i e l d L i s t V i s i b l e > T r u e < / G e m i n i F i e l d L i s t V i s i b l e > < / S e t t i n g s > ] ] > < / C u s t o m C o n t e n t > < / G e m i n i > 
</file>

<file path=customXml/item19.xml>��< ? x m l   v e r s i o n = " 1 . 0 "   e n c o d i n g = " U T F - 1 6 " ? > < G e m i n i   x m l n s = " h t t p : / / g e m i n i / p i v o t c u s t o m i z a t i o n / 1 b c 0 d 4 3 d - 6 e 1 b - 4 6 2 e - 8 3 8 d - d a 0 2 0 3 b b e d 1 a " > < C u s t o m C o n t e n t > < ! [ C D A T A [ < ? x m l   v e r s i o n = " 1 . 0 "   e n c o d i n g = " u t f - 1 6 " ? > < S e t t i n g s > < H S l i c e r s S h a p e > 0 ; 0 ; 0 ; 0 < / H S l i c e r s S h a p e > < V S l i c e r s S h a p e > 0 ; 0 ; 0 ; 0 < / V S l i c e r s S h a p e > < S l i c e r S h e e t N a m e > E x c e r c i s e   2 < / S l i c e r S h e e t N a m e > < S A H o s t H a s h > 4 2 0 9 3 0 4 3 8 < / S A H o s t H a s h > < G e m i n i F i e l d L i s t V i s i b l e > T r u e < / G e m i n i F i e l d L i s t V i s i b l e > < / S e t t i n g s > ] ] > < / C u s t o m C o n t e n t > < / G e m i n i > 
</file>

<file path=customXml/item2.xml>��< ? x m l   v e r s i o n = " 1 . 0 "   e n c o d i n g = " U T F - 1 6 " ? > < G e m i n i   x m l n s = " h t t p : / / g e m i n i / p i v o t c u s t o m i z a t i o n / 5 5 4 0 f b 8 c - 3 2 9 e - 4 0 2 a - 9 e f c - d 3 d 6 0 6 b 5 5 8 a c " > < C u s t o m C o n t e n t > < ! [ C D A T A [ < ? x m l   v e r s i o n = " 1 . 0 "   e n c o d i n g = " u t f - 1 6 " ? > < S e t t i n g s > < H S l i c e r s S h a p e > 0 ; 0 ; 0 ; 0 < / H S l i c e r s S h a p e > < V S l i c e r s S h a p e > 0 ; 0 ; 0 ; 0 < / V S l i c e r s S h a p e > < S l i c e r S h e e t N a m e > E x c e r c i s e   2   ( A N S ) < / S l i c e r S h e e t N a m e > < S A H o s t H a s h > 5 5 0 2 5 0 7 2 5 < / S A H o s t H a s h > < G e m i n i F i e l d L i s t V i s i b l e > T r u e < / G e m i n i F i e l d L i s t V i s i b l e > < / S e t t i n g s > ] ] > < / C u s t o m C o n t e n t > < / G e m i n i > 
</file>

<file path=customXml/item20.xml>��< ? x m l   v e r s i o n = " 1 . 0 "   e n c o d i n g = " U T F - 1 6 " ? > < G e m i n i   x m l n s = " h t t p : / / g e m i n i / p i v o t c u s t o m i z a t i o n / 8 5 5 6 4 b d 4 - 8 1 7 a - 4 8 9 6 - a 3 6 8 - e a 0 8 c 8 0 5 b 5 b b " > < C u s t o m C o n t e n t > < ! [ C D A T A [ < ? x m l   v e r s i o n = " 1 . 0 "   e n c o d i n g = " u t f - 1 6 " ? > < S e t t i n g s > < H S l i c e r s S h a p e > 0 ; 0 ; 0 ; 0 < / H S l i c e r s S h a p e > < V S l i c e r s S h a p e > 0 ; 0 ; 0 ; 0 < / V S l i c e r s S h a p e > < S l i c e r S h e e t N a m e > S l i c e r s   a n d   P o w e r   P i v o t < / S l i c e r S h e e t N a m e > < S A H o s t H a s h > 1 7 1 9 5 4 4 3 5 5 < / S A H o s t H a s h > < G e m i n i F i e l d L i s t V i s i b l e > T r u e < / G e m i n i F i e l d L i s t V i s i b l e > < / S e t t i n g s > ] ] > < / C u s t o m C o n t e n t > < / G e m i n i > 
</file>

<file path=customXml/item21.xml>��< ? x m l   v e r s i o n = " 1 . 0 "   e n c o d i n g = " U T F - 1 6 " ? > < G e m i n i   x m l n s = " h t t p : / / g e m i n i / p i v o t c u s t o m i z a t i o n / 5 2 1 9 a 6 b c - 9 0 8 6 - 4 4 0 5 - a 7 2 6 - e 2 8 8 0 c 3 8 f 9 6 b " > < C u s t o m C o n t e n t > < ! [ C D A T A [ < ? x m l   v e r s i o n = " 1 . 0 "   e n c o d i n g = " u t f - 1 6 " ? > < S e t t i n g s > < H S l i c e r s S h a p e > 0 ; 0 ; 0 ; 0 < / H S l i c e r s S h a p e > < V S l i c e r s S h a p e > 0 ; 0 ; 0 ; 0 < / V S l i c e r s S h a p e > < S l i c e r S h e e t N a m e > E x e r c i s e   1   ( A N S ) < / S l i c e r S h e e t N a m e > < S A H o s t H a s h > 1 1 3 5 1 5 5 8 8 3 < / S A H o s t H a s h > < G e m i n i F i e l d L i s t V i s i b l e > T r u e < / G e m i n i F i e l d L i s t V i s i b l e > < / S e t t i n g s > ] ] > < / C u s t o m C o n t e n t > < / G e m i n i > 
</file>

<file path=customXml/item22.xml>��< ? x m l   v e r s i o n = " 1 . 0 "   e n c o d i n g = " U T F - 1 6 " ? > < G e m i n i   x m l n s = " h t t p : / / g e m i n i / p i v o t c u s t o m i z a t i o n / T a b l e X M L _ S t a t e s - 8 c 2 1 2 9 e 1 - c f b c - 4 5 3 a - 8 6 8 8 - a f 7 3 f d 5 5 c 3 a 9 " > < C u s t o m C o n t e n t > < ! [ C D A T A [ < T a b l e W i d g e t G r i d S e r i a l i z a t i o n   x m l n s : x s i = " h t t p : / / w w w . w 3 . o r g / 2 0 0 1 / X M L S c h e m a - i n s t a n c e "   x m l n s : x s d = " h t t p : / / w w w . w 3 . o r g / 2 0 0 1 / X M L S c h e m a " > < C o l u m n S u g g e s t e d T y p e   / > < C o l u m n F o r m a t   / > < C o l u m n A c c u r a c y   / > < C o l u m n C u r r e n c y S y m b o l   / > < C o l u m n P o s i t i v e P a t t e r n   / > < C o l u m n N e g a t i v e P a t t e r n   / > < C o l u m n W i d t h s > < i t e m > < k e y > < s t r i n g > S t a t e   C o d e < / s t r i n g > < / k e y > < v a l u e > < i n t > 1 2 5 < / i n t > < / v a l u e > < / i t e m > < i t e m > < k e y > < s t r i n g > S t a t e < / s t r i n g > < / k e y > < v a l u e > < i n t > 8 2 < / i n t > < / v a l u e > < / i t e m > < / C o l u m n W i d t h s > < C o l u m n D i s p l a y I n d e x > < i t e m > < k e y > < s t r i n g > S t a t e   C o d e < / s t r i n g > < / k e y > < v a l u e > < i n t > 0 < / i n t > < / v a l u e > < / i t e m > < i t e m > < k e y > < s t r i n g > S t a t e < / s t r i n g > < / k e y > < v a l u e > < i n t > 1 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3 1 9 e 4 5 a c - 8 6 a 2 - 4 3 c 5 - b d e e - d 4 5 d 3 6 9 5 e 5 3 b " > < C u s t o m C o n t e n t > < ! [ C D A T A [ < ? x m l   v e r s i o n = " 1 . 0 "   e n c o d i n g = " u t f - 1 6 " ? > < S e t t i n g s > < H S l i c e r s S h a p e > 0 ; 0 ; 0 ; 0 < / H S l i c e r s S h a p e > < V S l i c e r s S h a p e > 0 ; 0 ; 0 ; 0 < / V S l i c e r s S h a p e > < S l i c e r S h e e t N a m e > S l i c e r s   a n d   P o w e r   P i v o t   A n s w e r < / S l i c e r S h e e t N a m e > < S A H o s t H a s h > 2 7 0 3 6 3 5 2 3 < / S A H o s t H a s h > < G e m i n i F i e l d L i s t V i s i b l e > T r u e < / G e m i n i F i e l d L i s t V i s i b l e > < / S e t t i n g s > ] ] > < / C u s t o m C o n t e n t > < / G e m i n i > 
</file>

<file path=customXml/item24.xml><?xml version="1.0" encoding="utf-8"?>
<ct:contentTypeSchema xmlns:ct="http://schemas.microsoft.com/office/2006/metadata/contentType" xmlns:ma="http://schemas.microsoft.com/office/2006/metadata/properties/metaAttributes" ct:_="" ma:_="" ma:contentTypeName="Document" ma:contentTypeID="0x01010079F03700A8FCC04EA8D57FAEFAFFB663" ma:contentTypeVersion="0" ma:contentTypeDescription="Create a new document." ma:contentTypeScope="" ma:versionID="0487784a98a71a3d2abb319eaa9f30b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5.xml><?xml version="1.0" encoding="utf-8"?>
<p:properties xmlns:p="http://schemas.microsoft.com/office/2006/metadata/properties" xmlns:xsi="http://www.w3.org/2001/XMLSchema-instance" xmlns:pc="http://schemas.microsoft.com/office/infopath/2007/PartnerControls">
  <documentManagement/>
</p:properties>
</file>

<file path=customXml/item26.xml>��< ? x m l   v e r s i o n = " 1 . 0 "   e n c o d i n g = " U T F - 1 6 " ? > < G e m i n i   x m l n s = " h t t p : / / g e m i n i / p i v o t c u s t o m i z a t i o n / I s S a n d b o x E m b e d d e d " > < C u s t o m C o n t e n t > < ! [ C D A T A [ y e s ] ] > < / C u s t o m C o n t e n t > < / G e m i n i > 
</file>

<file path=customXml/item27.xml><?xml version="1.0" encoding="utf-8"?>
<?mso-contentType ?>
<FormTemplates xmlns="http://schemas.microsoft.com/sharepoint/v3/contenttype/forms">
  <Display>DocumentLibraryForm</Display>
  <Edit>DocumentLibraryForm</Edit>
  <New>DocumentLibraryForm</New>
</FormTemplates>
</file>

<file path=customXml/item28.xml>��< ? x m l   v e r s i o n = " 1 . 0 "   e n c o d i n g = " U T F - 1 6 " ? > < G e m i n i   x m l n s = " h t t p : / / g e m i n i / p i v o t c u s t o m i z a t i o n / M a n u a l C a l c M o d e " > < C u s t o m C o n t e n t > < ! [ C D A T A [ F a l s 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 2 0 1 7 - 0 1 - 1 7 T 1 7 : 2 8 : 3 9 . 0 9 7 1 3 9 8 - 0 5 : 0 0 < / L a s t P r o c e s s e d T i m e > < / D a t a M o d e l i n g S a n d b o x . S e r i a l i z e d S a n d b o x E r r o r C a c h e > ] ] > < / C u s t o m C o n t e n t > < / G e m i n i > 
</file>

<file path=customXml/item3.xml>��< ? x m l   v e r s i o n = " 1 . 0 "   e n c o d i n g = " U T F - 1 6 " ? > < G e m i n i   x m l n s = " h t t p : / / g e m i n i / p i v o t c u s t o m i z a t i o n / 4 6 a f 8 2 2 c - d d 3 5 - 4 8 e 3 - 9 8 7 7 - 0 b 4 1 8 5 2 a f 2 4 d " > < C u s t o m C o n t e n t > < ! [ C D A T A [ < ? x m l   v e r s i o n = " 1 . 0 "   e n c o d i n g = " u t f - 1 6 " ? > < S e t t i n g s > < H S l i c e r s S h a p e > 0 ; 0 ; 0 ; 0 < / H S l i c e r s S h a p e > < V S l i c e r s S h a p e > 0 ; 0 ; 0 ; 0 < / V S l i c e r s S h a p e > < S l i c e r S h e e t N a m e > E x e r c i s e   1 < / S l i c e r S h e e t N a m e > < S A H o s t H a s h > 1 8 2 7 4 7 6 6 5 9 < / S A H o s t H a s h > < G e m i n i F i e l d L i s t V i s i b l e > T r u e < / G e m i n i F i e l d L i s t V i s i b l e > < / S e t t i n g s > ] ] > < / 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C l i e n t W i n d o w X M L " > < C u s t o m C o n t e n t > T r a n s a c t i o n s - 9 3 8 4 d 6 3 a - 7 c 4 7 - 4 a c 4 - b d 9 2 - c 1 2 4 9 7 8 7 6 5 d b < / C u s t o m C o n t e n t > < / G e m i n i > 
</file>

<file path=customXml/item32.xml>��< ? x m l   v e r s i o n = " 1 . 0 "   e n c o d i n g = " U T F - 1 6 " ? > < G e m i n i   x m l n s = " h t t p : / / g e m i n i / p i v o t c u s t o m i z a t i o n / c 6 e 3 c f d 4 - 1 0 6 8 - 4 5 0 2 - 8 9 4 e - e 6 5 3 3 a b 4 c 7 9 d " > < C u s t o m C o n t e n t > < ! [ C D A T A [ < ? x m l   v e r s i o n = " 1 . 0 "   e n c o d i n g = " u t f - 1 6 " ? > < S e t t i n g s > < H S l i c e r s S h a p e > 0 ; 0 ; 0 ; 0 < / H S l i c e r s S h a p e > < V S l i c e r s S h a p e > 0 ; 0 ; 0 ; 0 < / V S l i c e r s S h a p e > < S l i c e r S h e e t N a m e > E x c e r c i s e   2 < / S l i c e r S h e e t N a m e > < S A H o s t H a s h > 7 1 3 5 8 2 1 5 < / S A H o s t H a s h > < G e m i n i F i e l d L i s t V i s i b l e > T r u e < / G e m i n i F i e l d L i s t V i s i b l e > < / S e t t i n g s > ] ] > < / C u s t o m C o n t e n t > < / G e m i n i > 
</file>

<file path=customXml/item33.xml>��< ? x m l   v e r s i o n = " 1 . 0 "   e n c o d i n g = " U T F - 1 6 " ? > < G e m i n i   x m l n s = " h t t p : / / g e m i n i / p i v o t c u s t o m i z a t i o n / S h o w H i d d e n " > < C u s t o m C o n t e n t > < ! [ C D A T A [ T r u e ] ] > < / C u s t o m C o n t e n t > < / G e m i n i > 
</file>

<file path=customXml/item34.xml>��< ? x m l   v e r s i o n = " 1 . 0 "   e n c o d i n g = " U T F - 1 6 " ? > < G e m i n i   x m l n s = " h t t p : / / g e m i n i / p i v o t c u s t o m i z a t i o n / T a b l e X M L _ C a t e g o r i e s - 5 2 5 f 6 1 7 d - 3 6 7 7 - 4 0 2 0 - 9 2 8 e - 2 4 9 f b 8 f 3 8 5 b 3 " > < C u s t o m C o n t e n t > < ! [ C D A T A [ < T a b l e W i d g e t G r i d S e r i a l i z a t i o n   x m l n s : x s i = " h t t p : / / w w w . w 3 . o r g / 2 0 0 1 / X M L S c h e m a - i n s t a n c e "   x m l n s : x s d = " h t t p : / / w w w . w 3 . o r g / 2 0 0 1 / X M L S c h e m a " > < C o l u m n S u g g e s t e d T y p e   / > < C o l u m n F o r m a t   / > < C o l u m n A c c u r a c y   / > < C o l u m n C u r r e n c y S y m b o l   / > < C o l u m n P o s i t i v e P a t t e r n   / > < C o l u m n N e g a t i v e P a t t e r n   / > < C o l u m n W i d t h s > < i t e m > < k e y > < s t r i n g > C a t e g o r y   C o d e < / s t r i n g > < / k e y > < v a l u e > < i n t > 1 5 5 < / i n t > < / v a l u e > < / i t e m > < i t e m > < k e y > < s t r i n g > C a t e g o r y < / s t r i n g > < / k e y > < v a l u e > < i n t > 1 1 2 < / i n t > < / v a l u e > < / i t e m > < / C o l u m n W i d t h s > < C o l u m n D i s p l a y I n d e x > < i t e m > < k e y > < s t r i n g > C a t e g o r y   C o d e < / 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b e 4 3 e 4 3 8 - 7 9 7 1 - 4 1 3 8 - 8 0 f 3 - 9 a 1 7 c 2 3 c 9 2 b 0 " > < C u s t o m C o n t e n t > < ! [ C D A T A [ < ? x m l   v e r s i o n = " 1 . 0 "   e n c o d i n g = " u t f - 1 6 " ? > < S e t t i n g s > < H S l i c e r s S h a p e > 0 ; 0 ; 0 ; 0 < / H S l i c e r s S h a p e > < V S l i c e r s S h a p e > 0 ; 0 ; 0 ; 0 < / V S l i c e r s S h a p e > < S l i c e r S h e e t N a m e > S l i c e r s   a n d   P o w e r   P i v o t < / S l i c e r S h e e t N a m e > < S A H o s t H a s h > 1 0 1 4 9 0 1 7 5 5 < / S A H o s t H a s h > < G e m i n i F i e l d L i s t V i s i b l e > T r u e < / G e m i n i F i e l d L i s t V i s i b l e > < / S e t t i n g s > ] ] > < / C u s t o m C o n t e n t > < / G e m i n i > 
</file>

<file path=customXml/item36.xml>��< ? x m l   v e r s i o n = " 1 . 0 "   e n c o d i n g = " U T F - 1 6 " ? > < G e m i n i   x m l n s = " h t t p : / / g e m i n i / p i v o t c u s t o m i z a t i o n / S a n d b o x N o n E m p t y " > < C u s t o m C o n t e n t > < ! [ C D A T A [ 1 ] ] > < / C u s t o m C o n t e n t > < / G e m i n i > 
</file>

<file path=customXml/item37.xml>��< ? x m l   v e r s i o n = " 1 . 0 "   e n c o d i n g = " U T F - 1 6 " ? > < G e m i n i   x m l n s = " h t t p : / / g e m i n i / p i v o t c u s t o m i z a t i o n / 9 f d e d 6 a 0 - 4 4 3 7 - 4 3 0 6 - a e e 7 - 1 b f 0 a 1 2 2 9 4 d d " > < C u s t o m C o n t e n t > < ! [ C D A T A [ < ? x m l   v e r s i o n = " 1 . 0 "   e n c o d i n g = " u t f - 1 6 " ? > < S e t t i n g s > < H S l i c e r s S h a p e > 0 ; 0 ; 0 ; 0 < / H S l i c e r s S h a p e > < V S l i c e r s S h a p e > 0 ; 0 ; 0 ; 0 < / V S l i c e r s S h a p e > < S l i c e r S h e e t N a m e > S e c u r i n g   w b   F e e d e r < / S l i c e r S h e e t N a m e > < S A H o s t H a s h > 1 1 3 8 0 4 8 0 0 7 < / S A H o s t H a s h > < G e m i n i F i e l d L i s t V i s i b l e > T r u e < / G e m i n i F i e l d L i s t V i s i b l e > < / S e t t i n g s > ] ] > < / 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P r o d u c t s - 3 f b 2 c f 1 6 - 0 4 0 1 - 4 6 8 2 - 9 3 6 b - 1 9 e 4 2 7 9 d 7 2 a 0 " > < C u s t o m C o n t e n t > < ! [ C D A T A [ < T a b l e W i d g e t G r i d S e r i a l i z a t i o n   x m l n s : x s i = " h t t p : / / w w w . w 3 . o r g / 2 0 0 1 / X M L S c h e m a - i n s t a n c e "   x m l n s : x s d = " h t t p : / / w w w . w 3 . o r g / 2 0 0 1 / X M L S c h e m a " > < C o l u m n S u g g e s t e d T y p e   / > < C o l u m n F o r m a t   / > < C o l u m n A c c u r a c y   / > < C o l u m n C u r r e n c y S y m b o l   / > < C o l u m n P o s i t i v e P a t t e r n   / > < C o l u m n N e g a t i v e P a t t e r n   / > < C o l u m n W i d t h s > < i t e m > < k e y > < s t r i n g > P r o d u c t   C o d e < / s t r i n g > < / k e y > < v a l u e > < i n t > 1 4 7 < / i n t > < / v a l u e > < / i t e m > < i t e m > < k e y > < s t r i n g > P r o d u c t < / s t r i n g > < / k e y > < v a l u e > < i n t > 1 0 4 < / i n t > < / v a l u e > < / i t e m > < i t e m > < k e y > < s t r i n g > C a t e g o r y   C o d e < / s t r i n g > < / k e y > < v a l u e > < i n t > 1 5 5 < / i n t > < / v a l u e > < / i t e m > < i t e m > < k e y > < s t r i n g > U n i t   P r i c e < / s t r i n g > < / k e y > < v a l u e > < i n t > 1 1 7 < / i n t > < / v a l u e > < / i t e m > < / C o l u m n W i d t h s > < C o l u m n D i s p l a y I n d e x > < i t e m > < k e y > < s t r i n g > P r o d u c t   C o d e < / s t r i n g > < / k e y > < v a l u e > < i n t > 0 < / i n t > < / v a l u e > < / i t e m > < i t e m > < k e y > < s t r i n g > P r o d u c t < / s t r i n g > < / k e y > < v a l u e > < i n t > 1 < / i n t > < / v a l u e > < / i t e m > < i t e m > < k e y > < s t r i n g > C a t e g o r y   C o d e < / s t r i n g > < / k e y > < v a l u e > < i n t > 2 < / i n t > < / v a l u e > < / i t e m > < i t e m > < k e y > < s t r i n g > U n i t   P r i c e < / 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r a n s a c t i o n s - 9 3 8 4 d 6 3 a - 7 c 4 7 - 4 a c 4 - b d 9 2 - c 1 2 4 9 7 8 7 6 5 d b & 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P r o d u c t s - 3 f b 2 c f 1 6 - 0 4 0 1 - 4 6 8 2 - 9 3 6 b - 1 9 e 4 2 7 9 d 7 2 a 0 & l t ; / K e y & g t ; & l t ; V a l u e   x m l n s : a = " h t t p : / / s c h e m a s . d a t a c o n t r a c t . o r g / 2 0 0 4 / 0 7 / M i c r o s o f t . A n a l y s i s S e r v i c e s . C o m m o n " & g t ; & l t ; a : H a s F o c u s & g t ; t r u e & l t ; / a : H a s F o c u s & g t ; & l t ; a : S i z e A t D p i 9 6 & g t ; 1 0 0 & l t ; / a : S i z e A t D p i 9 6 & g t ; & l t ; a : V i s i b l e & g t ; t r u e & l t ; / a : V i s i b l e & g t ; & l t ; / V a l u e & g t ; & l t ; / K e y V a l u e O f s t r i n g S a n d b o x E d i t o r . M e a s u r e G r i d S t a t e S c d E 3 5 R y & g t ; & l t ; K e y V a l u e O f s t r i n g S a n d b o x E d i t o r . M e a s u r e G r i d S t a t e S c d E 3 5 R y & g t ; & l t ; K e y & g t ; C a t e g o r i e s - 5 2 5 f 6 1 7 d - 3 6 7 7 - 4 0 2 0 - 9 2 8 e - 2 4 9 f b 8 f 3 8 5 b 3 & l t ; / K e y & g t ; & l t ; V a l u e   x m l n s : a = " h t t p : / / s c h e m a s . d a t a c o n t r a c t . o r g / 2 0 0 4 / 0 7 / M i c r o s o f t . A n a l y s i s S e r v i c e s . C o m m o n " & g t ; & l t ; a : H a s F o c u s & g t ; t r u e & l t ; / a : H a s F o c u s & g t ; & l t ; a : S i z e A t D p i 9 6 & g t ; 9 7 & l t ; / a : S i z e A t D p i 9 6 & g t ; & l t ; a : V i s i b l e & g t ; t r u e & l t ; / a : V i s i b l e & g t ; & l t ; / V a l u e & g t ; & l t ; / K e y V a l u e O f s t r i n g S a n d b o x E d i t o r . M e a s u r e G r i d S t a t e S c d E 3 5 R y & g t ; & l t ; K e y V a l u e O f s t r i n g S a n d b o x E d i t o r . M e a s u r e G r i d S t a t e S c d E 3 5 R y & g t ; & l t ; K e y & g t ; S t a t e s - 8 c 2 1 2 9 e 1 - c f b c - 4 5 3 a - 8 6 8 8 - a f 7 3 f d 5 5 c 3 a 9 & l t ; / K e y & g t ; & l t ; V a l u e   x m l n s : a = " h t t p : / / s c h e m a s . d a t a c o n t r a c t . o r g / 2 0 0 4 / 0 7 / M i c r o s o f t . A n a l y s i s S e r v i c e s . C o m m o n " & g t ; & l t ; a : H a s F o c u s & g t ; t r u e & l t ; / a : H a s F o c u s & g t ; & l t ; a : S i z e A t D p i 9 6 & g t ; 9 7 & l t ; / a : S i z e A t D p i 9 6 & g t ; & l t ; a : V i s i b l e & g t ; t r u e & l t ; / a : V i s i b l e & g t ; & l t ; / V a l u e & g t ; & l t ; / K e y V a l u e O f s t r i n g S a n d b o x E d i t o r . M e a s u r e G r i d S t a t e S c d E 3 5 R y & g t ; & l t ; / A r r a y O f K e y V a l u e O f s t r i n g S a n d b o x E d i t o r . M e a s u r e G r i d S t a t e S c d E 3 5 R y & g t ; < / C u s t o m C o n t e n t > < / G e m i n i > 
</file>

<file path=customXml/item7.xml>��< ? x m l   v e r s i o n = " 1 . 0 "   e n c o d i n g = " U T F - 1 6 " ? > < G e m i n i   x m l n s = " h t t p : / / g e m i n i / p i v o t c u s t o m i z a t i o n / 6 6 b 5 5 4 a 0 - 5 e f a - 4 2 9 6 - a 2 2 e - 6 0 c 9 8 d 2 2 5 e 8 c " > < C u s t o m C o n t e n t > < ! [ C D A T A [ < ? x m l   v e r s i o n = " 1 . 0 "   e n c o d i n g = " u t f - 1 6 " ? > < S e t t i n g s > < H S l i c e r s S h a p e > 0 ; 0 ; 0 ; 0 < / H S l i c e r s S h a p e > < V S l i c e r s S h a p e > 0 ; 0 ; 0 ; 0 < / V S l i c e r s S h a p e > < S l i c e r S h e e t N a m e > S l i c e r s   a n d   P o w e r   P i v o t   A n s w e r < / S l i c e r S h e e t N a m e > < S A H o s t H a s h > 1 1 0 7 0 9 3 6 1 7 < / S A H o s t H a s h > < G e m i n i F i e l d L i s t V i s i b l e > T r u e < / G e m i n i F i e l d L i s t V i s i b l e > < / S e t t i n g s > ] ] > < / C u s t o m C o n t e n t > < / G e m i n i > 
</file>

<file path=customXml/item8.xml>��< ? x m l   v e r s i o n = " 1 . 0 "   e n c o d i n g = " U T F - 1 6 " ? > < G e m i n i   x m l n s = " h t t p : / / g e m i n i / p i v o t c u s t o m i z a t i o n / f e 3 4 6 8 6 8 - d 1 a 9 - 4 a c e - 9 5 8 2 - 0 e 8 1 a c 8 4 9 a a d " > < C u s t o m C o n t e n t > < ! [ C D A T A [ < ? x m l   v e r s i o n = " 1 . 0 "   e n c o d i n g = " u t f - 1 6 " ? > < S e t t i n g s > < H S l i c e r s S h a p e > 0 ; 0 ; 0 ; 0 < / H S l i c e r s S h a p e > < V S l i c e r s S h a p e > 0 ; 0 ; 0 ; 0 < / V S l i c e r s S h a p e > < S l i c e r S h e e t N a m e > E x c e r c i s e   2 < / S l i c e r S h e e t N a m e > < S A H o s t H a s h > 1 4 7 0 3 7 7 7 2 3 < / S A H o s t H a s h > < G e m i n i F i e l d L i s t V i s i b l e > T r u e < / G e m i n i F i e l d L i s t V i s i b l e > < / S e t t i n g s > ] ] > < / C u s t o m C o n t e n t > < / G e m i n i > 
</file>

<file path=customXml/item9.xml>��< ? x m l   v e r s i o n = " 1 . 0 "   e n c o d i n g = " U T F - 1 6 " ? > < G e m i n i   x m l n s = " h t t p : / / g e m i n i / p i v o t c u s t o m i z a t i o n / L i n k e d T a b l e s " > < C u s t o m C o n t e n t > < ! [ C D A T A [ < L i n k e d T a b l e s   x m l n s : x s i = " h t t p : / / w w w . w 3 . o r g / 2 0 0 1 / X M L S c h e m a - i n s t a n c e "   x m l n s : x s d = " h t t p : / / w w w . w 3 . o r g / 2 0 0 1 / X M L S c h e m a " > < L i n k e d T a b l e L i s t > < L i n k e d T a b l e I n f o > < E x c e l T a b l e N a m e > T r a n s a c t i o n s < / E x c e l T a b l e N a m e > < G e m i n i T a b l e I d > T r a n s a c t i o n s - 9 3 8 4 d 6 3 a - 7 c 4 7 - 4 a c 4 - b d 9 2 - c 1 2 4 9 7 8 7 6 5 d b < / G e m i n i T a b l e I d > < L i n k e d C o l u m n L i s t   / > < U p d a t e N e e d e d > f a l s e < / U p d a t e N e e d e d > < R o w C o u n t > 0 < / R o w C o u n t > < / L i n k e d T a b l e I n f o > < L i n k e d T a b l e I n f o > < E x c e l T a b l e N a m e > P r o d u c t s < / E x c e l T a b l e N a m e > < G e m i n i T a b l e I d > P r o d u c t s - 3 f b 2 c f 1 6 - 0 4 0 1 - 4 6 8 2 - 9 3 6 b - 1 9 e 4 2 7 9 d 7 2 a 0 < / G e m i n i T a b l e I d > < L i n k e d C o l u m n L i s t   / > < U p d a t e N e e d e d > f a l s e < / U p d a t e N e e d e d > < R o w C o u n t > 0 < / R o w C o u n t > < / L i n k e d T a b l e I n f o > < L i n k e d T a b l e I n f o > < E x c e l T a b l e N a m e > C a t e g o r i e s < / E x c e l T a b l e N a m e > < G e m i n i T a b l e I d > C a t e g o r i e s - 5 2 5 f 6 1 7 d - 3 6 7 7 - 4 0 2 0 - 9 2 8 e - 2 4 9 f b 8 f 3 8 5 b 3 < / G e m i n i T a b l e I d > < L i n k e d C o l u m n L i s t   / > < U p d a t e N e e d e d > f a l s e < / U p d a t e N e e d e d > < R o w C o u n t > 0 < / R o w C o u n t > < / L i n k e d T a b l e I n f o > < L i n k e d T a b l e I n f o > < E x c e l T a b l e N a m e > S t a t e s < / E x c e l T a b l e N a m e > < G e m i n i T a b l e I d > S t a t e s - 8 c 2 1 2 9 e 1 - c f b c - 4 5 3 a - 8 6 8 8 - a f 7 3 f d 5 5 c 3 a 9 < / G e m i n i T a b l e I d > < L i n k e d C o l u m n L i s t   / > < U p d a t e N e e d e d > f a l s e < / U p d a t e N e e d e d > < R o w C o u n t > 0 < / R o w C o u n t > < / L i n k e d T a b l e I n f o > < / L i n k e d T a b l e L i s t > < / L i n k e d T a b l e s > ] ] > < / C u s t o m C o n t e n t > < / G e m i n i > 
</file>

<file path=customXml/itemProps1.xml><?xml version="1.0" encoding="utf-8"?>
<ds:datastoreItem xmlns:ds="http://schemas.openxmlformats.org/officeDocument/2006/customXml" ds:itemID="{CFBDABF4-029C-4B6A-9457-AD08E3CF7527}">
  <ds:schemaRefs/>
</ds:datastoreItem>
</file>

<file path=customXml/itemProps10.xml><?xml version="1.0" encoding="utf-8"?>
<ds:datastoreItem xmlns:ds="http://schemas.openxmlformats.org/officeDocument/2006/customXml" ds:itemID="{4E0C1E8A-9FC7-4A15-A592-160E1C26FA54}">
  <ds:schemaRefs/>
</ds:datastoreItem>
</file>

<file path=customXml/itemProps11.xml><?xml version="1.0" encoding="utf-8"?>
<ds:datastoreItem xmlns:ds="http://schemas.openxmlformats.org/officeDocument/2006/customXml" ds:itemID="{72BD225E-0A13-4A35-901A-E7503EDAC25B}">
  <ds:schemaRefs/>
</ds:datastoreItem>
</file>

<file path=customXml/itemProps12.xml><?xml version="1.0" encoding="utf-8"?>
<ds:datastoreItem xmlns:ds="http://schemas.openxmlformats.org/officeDocument/2006/customXml" ds:itemID="{4DFB339D-A119-498A-96BA-87C132F46245}">
  <ds:schemaRefs/>
</ds:datastoreItem>
</file>

<file path=customXml/itemProps13.xml><?xml version="1.0" encoding="utf-8"?>
<ds:datastoreItem xmlns:ds="http://schemas.openxmlformats.org/officeDocument/2006/customXml" ds:itemID="{D3DB83EA-B97A-498A-A7B9-1DEFE5985E81}">
  <ds:schemaRefs/>
</ds:datastoreItem>
</file>

<file path=customXml/itemProps14.xml><?xml version="1.0" encoding="utf-8"?>
<ds:datastoreItem xmlns:ds="http://schemas.openxmlformats.org/officeDocument/2006/customXml" ds:itemID="{1B811951-8699-4C0C-91B7-74F7260C01A3}">
  <ds:schemaRefs/>
</ds:datastoreItem>
</file>

<file path=customXml/itemProps15.xml><?xml version="1.0" encoding="utf-8"?>
<ds:datastoreItem xmlns:ds="http://schemas.openxmlformats.org/officeDocument/2006/customXml" ds:itemID="{116501CA-8409-46EB-A38C-CED93B623A9D}">
  <ds:schemaRefs/>
</ds:datastoreItem>
</file>

<file path=customXml/itemProps16.xml><?xml version="1.0" encoding="utf-8"?>
<ds:datastoreItem xmlns:ds="http://schemas.openxmlformats.org/officeDocument/2006/customXml" ds:itemID="{A7CFA65F-DFA3-479B-9D03-EE23939AE32D}">
  <ds:schemaRefs/>
</ds:datastoreItem>
</file>

<file path=customXml/itemProps17.xml><?xml version="1.0" encoding="utf-8"?>
<ds:datastoreItem xmlns:ds="http://schemas.openxmlformats.org/officeDocument/2006/customXml" ds:itemID="{D56C75E3-B5E0-40DC-A7F1-248B3C55D262}">
  <ds:schemaRefs/>
</ds:datastoreItem>
</file>

<file path=customXml/itemProps18.xml><?xml version="1.0" encoding="utf-8"?>
<ds:datastoreItem xmlns:ds="http://schemas.openxmlformats.org/officeDocument/2006/customXml" ds:itemID="{5881DAC1-D5EE-4B6E-B9E7-970204F157AD}">
  <ds:schemaRefs/>
</ds:datastoreItem>
</file>

<file path=customXml/itemProps19.xml><?xml version="1.0" encoding="utf-8"?>
<ds:datastoreItem xmlns:ds="http://schemas.openxmlformats.org/officeDocument/2006/customXml" ds:itemID="{65434A64-C2E7-4386-8013-6367D0FF7693}">
  <ds:schemaRefs/>
</ds:datastoreItem>
</file>

<file path=customXml/itemProps2.xml><?xml version="1.0" encoding="utf-8"?>
<ds:datastoreItem xmlns:ds="http://schemas.openxmlformats.org/officeDocument/2006/customXml" ds:itemID="{83C372ED-F4BC-482B-8D0A-4D193AD7804B}">
  <ds:schemaRefs/>
</ds:datastoreItem>
</file>

<file path=customXml/itemProps20.xml><?xml version="1.0" encoding="utf-8"?>
<ds:datastoreItem xmlns:ds="http://schemas.openxmlformats.org/officeDocument/2006/customXml" ds:itemID="{94D891B9-3F78-4B51-A694-4EA8E71FB136}">
  <ds:schemaRefs/>
</ds:datastoreItem>
</file>

<file path=customXml/itemProps21.xml><?xml version="1.0" encoding="utf-8"?>
<ds:datastoreItem xmlns:ds="http://schemas.openxmlformats.org/officeDocument/2006/customXml" ds:itemID="{AECAD626-7D0F-427C-BEE3-7084F90E03C8}">
  <ds:schemaRefs/>
</ds:datastoreItem>
</file>

<file path=customXml/itemProps22.xml><?xml version="1.0" encoding="utf-8"?>
<ds:datastoreItem xmlns:ds="http://schemas.openxmlformats.org/officeDocument/2006/customXml" ds:itemID="{F928975A-7CAB-40E2-963D-E8958B1A2575}">
  <ds:schemaRefs/>
</ds:datastoreItem>
</file>

<file path=customXml/itemProps23.xml><?xml version="1.0" encoding="utf-8"?>
<ds:datastoreItem xmlns:ds="http://schemas.openxmlformats.org/officeDocument/2006/customXml" ds:itemID="{1C020FFC-EB45-42ED-9C5B-94A6A14C1AC3}">
  <ds:schemaRefs/>
</ds:datastoreItem>
</file>

<file path=customXml/itemProps24.xml><?xml version="1.0" encoding="utf-8"?>
<ds:datastoreItem xmlns:ds="http://schemas.openxmlformats.org/officeDocument/2006/customXml" ds:itemID="{0E0C9CD0-5D04-48E3-8D84-E1586BEAE3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5.xml><?xml version="1.0" encoding="utf-8"?>
<ds:datastoreItem xmlns:ds="http://schemas.openxmlformats.org/officeDocument/2006/customXml" ds:itemID="{70C92527-A514-451E-9A80-A25E41251409}">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http://purl.org/dc/terms/"/>
    <ds:schemaRef ds:uri="http://schemas.microsoft.com/office/2006/metadata/properties"/>
    <ds:schemaRef ds:uri="http://www.w3.org/XML/1998/namespace"/>
  </ds:schemaRefs>
</ds:datastoreItem>
</file>

<file path=customXml/itemProps26.xml><?xml version="1.0" encoding="utf-8"?>
<ds:datastoreItem xmlns:ds="http://schemas.openxmlformats.org/officeDocument/2006/customXml" ds:itemID="{A68D5BBF-A906-479F-9508-12BE80D1DFE0}">
  <ds:schemaRefs/>
</ds:datastoreItem>
</file>

<file path=customXml/itemProps27.xml><?xml version="1.0" encoding="utf-8"?>
<ds:datastoreItem xmlns:ds="http://schemas.openxmlformats.org/officeDocument/2006/customXml" ds:itemID="{E0FD9ECE-25B8-4D5A-ADE7-16D1DCE63DC7}">
  <ds:schemaRefs>
    <ds:schemaRef ds:uri="http://schemas.microsoft.com/sharepoint/v3/contenttype/forms"/>
  </ds:schemaRefs>
</ds:datastoreItem>
</file>

<file path=customXml/itemProps28.xml><?xml version="1.0" encoding="utf-8"?>
<ds:datastoreItem xmlns:ds="http://schemas.openxmlformats.org/officeDocument/2006/customXml" ds:itemID="{6787E7D9-3C86-46DE-9B58-308C1946FF2C}">
  <ds:schemaRefs/>
</ds:datastoreItem>
</file>

<file path=customXml/itemProps29.xml><?xml version="1.0" encoding="utf-8"?>
<ds:datastoreItem xmlns:ds="http://schemas.openxmlformats.org/officeDocument/2006/customXml" ds:itemID="{B15EB638-FC97-4FA8-A795-82E2AA8D28B4}">
  <ds:schemaRefs/>
</ds:datastoreItem>
</file>

<file path=customXml/itemProps3.xml><?xml version="1.0" encoding="utf-8"?>
<ds:datastoreItem xmlns:ds="http://schemas.openxmlformats.org/officeDocument/2006/customXml" ds:itemID="{2A2855CF-9064-4E7F-8060-CCCA87808E76}">
  <ds:schemaRefs/>
</ds:datastoreItem>
</file>

<file path=customXml/itemProps30.xml><?xml version="1.0" encoding="utf-8"?>
<ds:datastoreItem xmlns:ds="http://schemas.openxmlformats.org/officeDocument/2006/customXml" ds:itemID="{621DD6C6-AABD-441E-BD4F-B4FAF8739FAC}">
  <ds:schemaRefs/>
</ds:datastoreItem>
</file>

<file path=customXml/itemProps31.xml><?xml version="1.0" encoding="utf-8"?>
<ds:datastoreItem xmlns:ds="http://schemas.openxmlformats.org/officeDocument/2006/customXml" ds:itemID="{45C32D1D-A551-4E71-95F0-B890A7BF277F}">
  <ds:schemaRefs/>
</ds:datastoreItem>
</file>

<file path=customXml/itemProps32.xml><?xml version="1.0" encoding="utf-8"?>
<ds:datastoreItem xmlns:ds="http://schemas.openxmlformats.org/officeDocument/2006/customXml" ds:itemID="{AF88446C-E4ED-4AF5-B3B4-0C804D691B4A}">
  <ds:schemaRefs/>
</ds:datastoreItem>
</file>

<file path=customXml/itemProps33.xml><?xml version="1.0" encoding="utf-8"?>
<ds:datastoreItem xmlns:ds="http://schemas.openxmlformats.org/officeDocument/2006/customXml" ds:itemID="{91AFF0DD-3B67-4700-BD8A-8E054F4CD66F}">
  <ds:schemaRefs/>
</ds:datastoreItem>
</file>

<file path=customXml/itemProps34.xml><?xml version="1.0" encoding="utf-8"?>
<ds:datastoreItem xmlns:ds="http://schemas.openxmlformats.org/officeDocument/2006/customXml" ds:itemID="{C3A34112-8CE9-4254-B96E-29CB191A21DE}">
  <ds:schemaRefs/>
</ds:datastoreItem>
</file>

<file path=customXml/itemProps35.xml><?xml version="1.0" encoding="utf-8"?>
<ds:datastoreItem xmlns:ds="http://schemas.openxmlformats.org/officeDocument/2006/customXml" ds:itemID="{424FDD76-5593-4B69-8A1D-777E46999442}">
  <ds:schemaRefs/>
</ds:datastoreItem>
</file>

<file path=customXml/itemProps36.xml><?xml version="1.0" encoding="utf-8"?>
<ds:datastoreItem xmlns:ds="http://schemas.openxmlformats.org/officeDocument/2006/customXml" ds:itemID="{6B09EA22-6736-41E8-8FBF-00864DCF4041}">
  <ds:schemaRefs/>
</ds:datastoreItem>
</file>

<file path=customXml/itemProps37.xml><?xml version="1.0" encoding="utf-8"?>
<ds:datastoreItem xmlns:ds="http://schemas.openxmlformats.org/officeDocument/2006/customXml" ds:itemID="{54716981-90CA-453F-9514-ED6EE86F67AA}">
  <ds:schemaRefs/>
</ds:datastoreItem>
</file>

<file path=customXml/itemProps4.xml><?xml version="1.0" encoding="utf-8"?>
<ds:datastoreItem xmlns:ds="http://schemas.openxmlformats.org/officeDocument/2006/customXml" ds:itemID="{87CDC24F-AE33-4900-929C-F8D2236FA126}">
  <ds:schemaRefs/>
</ds:datastoreItem>
</file>

<file path=customXml/itemProps5.xml><?xml version="1.0" encoding="utf-8"?>
<ds:datastoreItem xmlns:ds="http://schemas.openxmlformats.org/officeDocument/2006/customXml" ds:itemID="{50F3FF1D-B6CB-49F4-BBCD-1910F1644FEF}">
  <ds:schemaRefs/>
</ds:datastoreItem>
</file>

<file path=customXml/itemProps6.xml><?xml version="1.0" encoding="utf-8"?>
<ds:datastoreItem xmlns:ds="http://schemas.openxmlformats.org/officeDocument/2006/customXml" ds:itemID="{80AFDE69-4BCE-4EB6-BD6A-942C6DB55FCE}">
  <ds:schemaRefs/>
</ds:datastoreItem>
</file>

<file path=customXml/itemProps7.xml><?xml version="1.0" encoding="utf-8"?>
<ds:datastoreItem xmlns:ds="http://schemas.openxmlformats.org/officeDocument/2006/customXml" ds:itemID="{2D67BF66-E480-42B2-BC23-FB006D8EEE87}">
  <ds:schemaRefs/>
</ds:datastoreItem>
</file>

<file path=customXml/itemProps8.xml><?xml version="1.0" encoding="utf-8"?>
<ds:datastoreItem xmlns:ds="http://schemas.openxmlformats.org/officeDocument/2006/customXml" ds:itemID="{90C5AF12-DE86-4243-8D0E-4E058742FF94}">
  <ds:schemaRefs/>
</ds:datastoreItem>
</file>

<file path=customXml/itemProps9.xml><?xml version="1.0" encoding="utf-8"?>
<ds:datastoreItem xmlns:ds="http://schemas.openxmlformats.org/officeDocument/2006/customXml" ds:itemID="{D5FF325B-E7DE-4F8F-9BBB-192CF8721B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Cover Page</vt:lpstr>
      <vt:lpstr>Data&gt;&gt;&gt;</vt:lpstr>
      <vt:lpstr>Transactions</vt:lpstr>
      <vt:lpstr>Products</vt:lpstr>
      <vt:lpstr>Categories</vt:lpstr>
      <vt:lpstr>States</vt:lpstr>
      <vt:lpstr>Dashboarding Exercise&gt;&gt;&gt;</vt:lpstr>
      <vt:lpstr>Form control and Grouping</vt:lpstr>
      <vt:lpstr>Slicers and PowerPivot</vt:lpstr>
      <vt:lpstr>Database functions</vt:lpstr>
      <vt:lpstr>List data</vt:lpstr>
      <vt:lpstr>Updating the Workbook</vt:lpstr>
      <vt:lpstr>Conditional formatting $KPI</vt:lpstr>
      <vt:lpstr>Form Control Output</vt:lpstr>
      <vt:lpstr>Dashboard Finalization</vt:lpstr>
      <vt:lpstr>'Updating the Workbook'!dv?bypass_true</vt:lpstr>
      <vt:lpstr>Month_SelectedFC</vt:lpstr>
      <vt:lpstr>MonthSelectedFC</vt:lpstr>
      <vt:lpstr>MonthSelectedOutput</vt:lpstr>
      <vt:lpstr>'Updating the Workbook'!v1_</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Erwin</dc:creator>
  <cp:lastModifiedBy>SAPPHIRE</cp:lastModifiedBy>
  <dcterms:created xsi:type="dcterms:W3CDTF">2009-01-23T10:19:39Z</dcterms:created>
  <dcterms:modified xsi:type="dcterms:W3CDTF">2020-08-09T23:06:21Z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art Base Template Version">
    <vt:lpwstr>20110718v3</vt:lpwstr>
  </property>
  <property fmtid="{D5CDD505-2E9C-101B-9397-08002B2CF9AE}" pid="4" name="Smrt_NotesFontSize">
    <vt:lpwstr>8</vt:lpwstr>
  </property>
  <property fmtid="{D5CDD505-2E9C-101B-9397-08002B2CF9AE}" pid="5" name="Smrt_WorkbookThemeColor">
    <vt:lpwstr>Smart Report</vt:lpwstr>
  </property>
  <property fmtid="{D5CDD505-2E9C-101B-9397-08002B2CF9AE}" pid="6" name="Smrt_WorkbookNumberDisplay">
    <vt:lpwstr>0</vt:lpwstr>
  </property>
  <property fmtid="{D5CDD505-2E9C-101B-9397-08002B2CF9AE}" pid="7" name="Smrt_WorkbookPercentageDisplay">
    <vt:lpwstr>0</vt:lpwstr>
  </property>
  <property fmtid="{D5CDD505-2E9C-101B-9397-08002B2CF9AE}" pid="8" name="ContentTypeId">
    <vt:lpwstr>0x01010079F03700A8FCC04EA8D57FAEFAFFB663</vt:lpwstr>
  </property>
</Properties>
</file>