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2506\Desktop\TESIS\DOCUMENTOS TESIS\Capitulos\R\Tesis\"/>
    </mc:Choice>
  </mc:AlternateContent>
  <bookViews>
    <workbookView xWindow="-105" yWindow="-105" windowWidth="23250" windowHeight="12570"/>
  </bookViews>
  <sheets>
    <sheet name="Sheet1" sheetId="1" r:id="rId1"/>
    <sheet name="0.1" sheetId="10" r:id="rId2"/>
    <sheet name="0.15" sheetId="12" r:id="rId3"/>
    <sheet name="0.5" sheetId="11" r:id="rId4"/>
    <sheet name="Optimal" sheetId="9" r:id="rId5"/>
    <sheet name="interdemand inter." sheetId="8" r:id="rId6"/>
    <sheet name="Agregate-Disaggregate" sheetId="15" r:id="rId7"/>
    <sheet name="Sheet3" sheetId="14" r:id="rId8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7" i="1" l="1"/>
  <c r="AD7" i="1"/>
  <c r="AD11" i="1"/>
  <c r="AD9" i="1"/>
  <c r="Z9" i="1"/>
  <c r="Z11" i="1"/>
  <c r="AB30" i="1"/>
  <c r="AA31" i="1"/>
  <c r="AA30" i="1"/>
  <c r="Z30" i="1"/>
  <c r="AB27" i="1"/>
  <c r="AB26" i="1"/>
  <c r="AA26" i="1"/>
  <c r="Z26" i="1"/>
  <c r="AB28" i="1"/>
  <c r="AB32" i="1"/>
  <c r="AB31" i="1"/>
  <c r="AA27" i="1"/>
  <c r="AA24" i="1"/>
  <c r="Z24" i="1"/>
  <c r="Y24" i="1"/>
  <c r="AB24" i="1"/>
  <c r="V33" i="1"/>
  <c r="V32" i="1"/>
  <c r="U32" i="1"/>
  <c r="V31" i="1"/>
  <c r="U31" i="1"/>
  <c r="T31" i="1"/>
  <c r="V29" i="1"/>
  <c r="V28" i="1"/>
  <c r="U28" i="1"/>
  <c r="V27" i="1"/>
  <c r="U27" i="1"/>
  <c r="T27" i="1"/>
  <c r="T13" i="1"/>
  <c r="T9" i="1"/>
  <c r="M13" i="1"/>
  <c r="M9" i="1"/>
  <c r="N30" i="1"/>
  <c r="M30" i="1"/>
  <c r="M26" i="1"/>
  <c r="O32" i="1"/>
  <c r="O31" i="1"/>
  <c r="N31" i="1"/>
  <c r="O30" i="1"/>
  <c r="O28" i="1"/>
  <c r="O27" i="1"/>
  <c r="N27" i="1"/>
  <c r="O26" i="1"/>
  <c r="N26" i="1"/>
  <c r="V9" i="1"/>
  <c r="V11" i="1"/>
  <c r="V10" i="1"/>
  <c r="U10" i="1"/>
  <c r="U9" i="1"/>
  <c r="U14" i="1"/>
  <c r="V15" i="1"/>
  <c r="V14" i="1"/>
  <c r="V13" i="1"/>
  <c r="U13" i="1"/>
  <c r="O15" i="1"/>
  <c r="O11" i="1"/>
  <c r="O10" i="1"/>
  <c r="O14" i="1"/>
  <c r="N14" i="1"/>
  <c r="O13" i="1"/>
  <c r="N13" i="1"/>
  <c r="N10" i="1"/>
  <c r="O9" i="1"/>
  <c r="N9" i="1"/>
  <c r="Z7" i="1" l="1"/>
  <c r="Y7" i="1"/>
  <c r="I33" i="15" l="1"/>
  <c r="J32" i="15"/>
  <c r="I30" i="15"/>
  <c r="J29" i="15"/>
  <c r="J27" i="15"/>
  <c r="I27" i="15"/>
  <c r="B39" i="10" l="1"/>
  <c r="S10" i="8"/>
  <c r="P44" i="12" l="1"/>
  <c r="O44" i="12"/>
  <c r="N44" i="12"/>
  <c r="Q43" i="12"/>
  <c r="O43" i="12"/>
  <c r="N43" i="12"/>
  <c r="Q42" i="12"/>
  <c r="P42" i="12"/>
  <c r="N42" i="12"/>
  <c r="Q41" i="12"/>
  <c r="P41" i="12"/>
  <c r="O41" i="12"/>
  <c r="P39" i="12"/>
  <c r="O39" i="12"/>
  <c r="N39" i="12"/>
  <c r="Q38" i="12"/>
  <c r="O38" i="12"/>
  <c r="N38" i="12"/>
  <c r="Q37" i="12"/>
  <c r="P37" i="12"/>
  <c r="N37" i="12"/>
  <c r="Q36" i="12"/>
  <c r="P36" i="12"/>
  <c r="O36" i="12"/>
  <c r="Q34" i="12"/>
  <c r="P34" i="12"/>
  <c r="O34" i="12"/>
  <c r="N34" i="12"/>
  <c r="O47" i="11"/>
  <c r="N47" i="11"/>
  <c r="M47" i="11"/>
  <c r="P46" i="11"/>
  <c r="N46" i="11"/>
  <c r="M46" i="11"/>
  <c r="P45" i="11"/>
  <c r="O45" i="11"/>
  <c r="M45" i="11"/>
  <c r="P44" i="11"/>
  <c r="O44" i="11"/>
  <c r="N44" i="11"/>
  <c r="O42" i="11"/>
  <c r="N42" i="11"/>
  <c r="M42" i="11"/>
  <c r="P41" i="11"/>
  <c r="N41" i="11"/>
  <c r="M41" i="11"/>
  <c r="P40" i="11"/>
  <c r="O40" i="11"/>
  <c r="M40" i="11"/>
  <c r="P39" i="11"/>
  <c r="O39" i="11"/>
  <c r="N39" i="11"/>
  <c r="P37" i="11"/>
  <c r="O37" i="11"/>
  <c r="N37" i="11"/>
  <c r="M37" i="11"/>
  <c r="Q43" i="10"/>
  <c r="P43" i="10"/>
  <c r="O43" i="10"/>
  <c r="R42" i="10"/>
  <c r="P42" i="10"/>
  <c r="O42" i="10"/>
  <c r="R41" i="10"/>
  <c r="Q41" i="10"/>
  <c r="O41" i="10"/>
  <c r="R40" i="10"/>
  <c r="Q40" i="10"/>
  <c r="P40" i="10"/>
  <c r="Q38" i="10"/>
  <c r="P38" i="10"/>
  <c r="O38" i="10"/>
  <c r="R37" i="10"/>
  <c r="P37" i="10"/>
  <c r="O37" i="10"/>
  <c r="R36" i="10"/>
  <c r="Q36" i="10"/>
  <c r="O36" i="10"/>
  <c r="R35" i="10"/>
  <c r="Q35" i="10"/>
  <c r="P35" i="10"/>
  <c r="R33" i="10"/>
  <c r="Q33" i="10"/>
  <c r="P33" i="10"/>
  <c r="O33" i="10"/>
  <c r="O45" i="9"/>
  <c r="N45" i="9"/>
  <c r="M45" i="9"/>
  <c r="P44" i="9"/>
  <c r="N44" i="9"/>
  <c r="M44" i="9"/>
  <c r="P43" i="9"/>
  <c r="O43" i="9"/>
  <c r="M43" i="9"/>
  <c r="P42" i="9"/>
  <c r="O42" i="9"/>
  <c r="N42" i="9"/>
  <c r="O40" i="9"/>
  <c r="N40" i="9"/>
  <c r="M40" i="9"/>
  <c r="P39" i="9"/>
  <c r="N39" i="9"/>
  <c r="M39" i="9"/>
  <c r="P38" i="9"/>
  <c r="O38" i="9"/>
  <c r="M38" i="9"/>
  <c r="P37" i="9"/>
  <c r="O37" i="9"/>
  <c r="N37" i="9"/>
  <c r="P35" i="9"/>
  <c r="O35" i="9"/>
  <c r="N35" i="9"/>
  <c r="M35" i="9"/>
  <c r="V25" i="1"/>
  <c r="U25" i="1"/>
  <c r="T25" i="1"/>
  <c r="S25" i="1"/>
  <c r="O7" i="1"/>
  <c r="N7" i="1"/>
  <c r="M7" i="1"/>
  <c r="L7" i="1"/>
  <c r="O24" i="1"/>
  <c r="N24" i="1"/>
  <c r="M24" i="1"/>
  <c r="L24" i="1"/>
  <c r="V7" i="1"/>
  <c r="U7" i="1"/>
  <c r="T7" i="1"/>
  <c r="S7" i="1"/>
  <c r="X38" i="8" l="1"/>
  <c r="X5" i="8"/>
  <c r="X6" i="8" s="1"/>
  <c r="X7" i="8" s="1"/>
  <c r="X8" i="8" s="1"/>
  <c r="X9" i="8" s="1"/>
  <c r="X10" i="8" s="1"/>
  <c r="X11" i="8" s="1"/>
  <c r="X12" i="8" s="1"/>
  <c r="X13" i="8" s="1"/>
  <c r="X14" i="8" s="1"/>
  <c r="X15" i="8" s="1"/>
  <c r="X16" i="8" s="1"/>
  <c r="X17" i="8" s="1"/>
  <c r="X18" i="8" s="1"/>
  <c r="X19" i="8" s="1"/>
  <c r="X20" i="8" s="1"/>
  <c r="X21" i="8" s="1"/>
  <c r="X22" i="8" s="1"/>
  <c r="X23" i="8" s="1"/>
  <c r="X24" i="8" s="1"/>
  <c r="X25" i="8" s="1"/>
  <c r="X26" i="8" s="1"/>
  <c r="X27" i="8" s="1"/>
  <c r="X28" i="8" s="1"/>
  <c r="X29" i="8" s="1"/>
  <c r="X30" i="8" s="1"/>
  <c r="X31" i="8" s="1"/>
  <c r="X32" i="8" s="1"/>
  <c r="X33" i="8" s="1"/>
  <c r="X34" i="8" s="1"/>
  <c r="X35" i="8" s="1"/>
  <c r="AC3" i="8"/>
  <c r="AC4" i="8" s="1"/>
  <c r="AG6" i="8"/>
  <c r="AC5" i="8" l="1"/>
  <c r="AC6" i="8" s="1"/>
  <c r="AC7" i="8" s="1"/>
  <c r="AC8" i="8" s="1"/>
  <c r="AC9" i="8" s="1"/>
  <c r="AC10" i="8" s="1"/>
  <c r="AC11" i="8" s="1"/>
  <c r="AC12" i="8" s="1"/>
  <c r="AC13" i="8" s="1"/>
  <c r="AC14" i="8" s="1"/>
  <c r="AC15" i="8" s="1"/>
  <c r="AC16" i="8" s="1"/>
  <c r="AC17" i="8" s="1"/>
  <c r="AC18" i="8" s="1"/>
  <c r="AC19" i="8" s="1"/>
  <c r="AC20" i="8" s="1"/>
  <c r="AC21" i="8" s="1"/>
  <c r="AC22" i="8" s="1"/>
  <c r="AC23" i="8" s="1"/>
  <c r="AC24" i="8" s="1"/>
  <c r="AC25" i="8" s="1"/>
  <c r="AC26" i="8" s="1"/>
  <c r="AC27" i="8" s="1"/>
  <c r="AC28" i="8" s="1"/>
  <c r="AC29" i="8" s="1"/>
  <c r="AC30" i="8" s="1"/>
  <c r="AC31" i="8" s="1"/>
  <c r="AC32" i="8" s="1"/>
  <c r="AC33" i="8" s="1"/>
  <c r="AC34" i="8" s="1"/>
  <c r="AC35" i="8" s="1"/>
  <c r="AC36" i="8" s="1"/>
  <c r="AC37" i="8" s="1"/>
  <c r="AC38" i="8" s="1"/>
</calcChain>
</file>

<file path=xl/sharedStrings.xml><?xml version="1.0" encoding="utf-8"?>
<sst xmlns="http://schemas.openxmlformats.org/spreadsheetml/2006/main" count="526" uniqueCount="121">
  <si>
    <t>X</t>
  </si>
  <si>
    <t>cros_smoothed</t>
  </si>
  <si>
    <t>SBA_smoothed</t>
  </si>
  <si>
    <t>SBJ_smoothed</t>
  </si>
  <si>
    <t>err_croston</t>
  </si>
  <si>
    <t>err_SBA</t>
  </si>
  <si>
    <t>err_SBJ</t>
  </si>
  <si>
    <t>err_SES</t>
  </si>
  <si>
    <t>Dec-17</t>
  </si>
  <si>
    <t>Jan-18</t>
  </si>
  <si>
    <t>Feb-18</t>
  </si>
  <si>
    <t>Mar-18</t>
  </si>
  <si>
    <t>Apr-18</t>
  </si>
  <si>
    <t>May-18</t>
  </si>
  <si>
    <t>Jun-18</t>
  </si>
  <si>
    <t>Jul-18</t>
  </si>
  <si>
    <t>Aug-18</t>
  </si>
  <si>
    <t>Sep-18</t>
  </si>
  <si>
    <t>Oct-18</t>
  </si>
  <si>
    <t>Nov-18</t>
  </si>
  <si>
    <t>Dec-18</t>
  </si>
  <si>
    <t>Jan-19</t>
  </si>
  <si>
    <t>Feb-19</t>
  </si>
  <si>
    <t>Mar-19</t>
  </si>
  <si>
    <t>Apr-19</t>
  </si>
  <si>
    <t>May-19</t>
  </si>
  <si>
    <t>Jun-19</t>
  </si>
  <si>
    <t>Jul-19</t>
  </si>
  <si>
    <t>Aug-19</t>
  </si>
  <si>
    <t>Sep-19</t>
  </si>
  <si>
    <t>Oct-19</t>
  </si>
  <si>
    <t>Nov-19</t>
  </si>
  <si>
    <t>Dec-19</t>
  </si>
  <si>
    <t>Jan-20</t>
  </si>
  <si>
    <t>Feb-20</t>
  </si>
  <si>
    <t>Mar-20</t>
  </si>
  <si>
    <t>Apr-20</t>
  </si>
  <si>
    <t>May-20</t>
  </si>
  <si>
    <t>Jun-20</t>
  </si>
  <si>
    <t>Jul-20</t>
  </si>
  <si>
    <t>Aug-20</t>
  </si>
  <si>
    <t>Sep-20</t>
  </si>
  <si>
    <t>Oct-20</t>
  </si>
  <si>
    <t>Nov-20</t>
  </si>
  <si>
    <t>Forecast 1</t>
  </si>
  <si>
    <t>Forecast 2</t>
  </si>
  <si>
    <t>Forecast 3</t>
  </si>
  <si>
    <t>Forecast 4</t>
  </si>
  <si>
    <t>Forecast 5</t>
  </si>
  <si>
    <t>SES</t>
  </si>
  <si>
    <t>Croston</t>
  </si>
  <si>
    <t>SBA</t>
  </si>
  <si>
    <t>SBJ</t>
  </si>
  <si>
    <t>ME</t>
  </si>
  <si>
    <t>MAE</t>
  </si>
  <si>
    <t>RMSE</t>
  </si>
  <si>
    <t>RMSE variation</t>
  </si>
  <si>
    <t>MAE variation</t>
  </si>
  <si>
    <t>Error size</t>
  </si>
  <si>
    <t>opt</t>
  </si>
  <si>
    <t>yt</t>
  </si>
  <si>
    <t>t</t>
  </si>
  <si>
    <t>BIP008013</t>
  </si>
  <si>
    <t>SES_bip8013</t>
  </si>
  <si>
    <t>17-Dec</t>
  </si>
  <si>
    <t>18-Jan</t>
  </si>
  <si>
    <t>18-Feb</t>
  </si>
  <si>
    <t>18-Mar</t>
  </si>
  <si>
    <t>18-Apr</t>
  </si>
  <si>
    <t>18-May</t>
  </si>
  <si>
    <t>18-Jun</t>
  </si>
  <si>
    <t>18-Jul</t>
  </si>
  <si>
    <t>18-Aug</t>
  </si>
  <si>
    <t>18-Sep</t>
  </si>
  <si>
    <t>18-Oct</t>
  </si>
  <si>
    <t>18-Nov</t>
  </si>
  <si>
    <t>18-Dec</t>
  </si>
  <si>
    <t>19-Jan</t>
  </si>
  <si>
    <t>19-Feb</t>
  </si>
  <si>
    <t>19-Mar</t>
  </si>
  <si>
    <t>19-Apr</t>
  </si>
  <si>
    <t>19-May</t>
  </si>
  <si>
    <t>19-Jun</t>
  </si>
  <si>
    <t>19-Jul</t>
  </si>
  <si>
    <t>19-Aug</t>
  </si>
  <si>
    <t>19-Sep</t>
  </si>
  <si>
    <t>19-Oct</t>
  </si>
  <si>
    <t>19-Nov</t>
  </si>
  <si>
    <t>19-Dec</t>
  </si>
  <si>
    <t>20-Jan</t>
  </si>
  <si>
    <t>20-Feb</t>
  </si>
  <si>
    <t>20-Mar</t>
  </si>
  <si>
    <t>20-Apr</t>
  </si>
  <si>
    <t>20-May</t>
  </si>
  <si>
    <t>20-Jun</t>
  </si>
  <si>
    <t>20-Jul</t>
  </si>
  <si>
    <t>20-Aug</t>
  </si>
  <si>
    <t>20-Sep</t>
  </si>
  <si>
    <t>20-Oct</t>
  </si>
  <si>
    <t>20-Nov</t>
  </si>
  <si>
    <t>SBJ (0.1)</t>
  </si>
  <si>
    <t>SES (0.15)</t>
  </si>
  <si>
    <t>Cros.</t>
  </si>
  <si>
    <t xml:space="preserve">  </t>
  </si>
  <si>
    <t>ADIDA</t>
  </si>
  <si>
    <t>MAPA</t>
  </si>
  <si>
    <t>Aggr. 2 level</t>
  </si>
  <si>
    <t>Aggr. 3 level</t>
  </si>
  <si>
    <t>Aggr. 4 level</t>
  </si>
  <si>
    <t>Aggr. 5 level</t>
  </si>
  <si>
    <t>Aggr. 6 level</t>
  </si>
  <si>
    <t>Aggr. 7 level</t>
  </si>
  <si>
    <t>Aggr. 8 level</t>
  </si>
  <si>
    <t>Aggr. 9 level</t>
  </si>
  <si>
    <t>Agregation level</t>
  </si>
  <si>
    <t>ADI</t>
  </si>
  <si>
    <t>Model</t>
  </si>
  <si>
    <t>Obs.</t>
  </si>
  <si>
    <t>CV</t>
  </si>
  <si>
    <t>SBJ (0.5)</t>
  </si>
  <si>
    <t>SES (0.1827)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</si>
</sst>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 applyAlignment="1">
      <alignment horizontal="center"/>
    </xf>
    <xf numFmtId="2" fontId="0" fillId="0" borderId="0" xfId="0" applyNumberFormat="1"/>
    <xf numFmtId="164" fontId="0" fillId="0" borderId="0" xfId="1" applyNumberFormat="1" applyFont="1"/>
    <xf numFmtId="10" fontId="0" fillId="0" borderId="0" xfId="0" applyNumberFormat="1"/>
    <xf numFmtId="10" fontId="0" fillId="0" borderId="0" xfId="1" applyNumberFormat="1" applyFont="1"/>
    <xf numFmtId="16" fontId="0" fillId="0" borderId="0" xfId="0" applyNumberFormat="1"/>
    <xf numFmtId="0" fontId="0" fillId="2" borderId="0" xfId="0" applyFill="1"/>
    <xf numFmtId="1" fontId="0" fillId="0" borderId="0" xfId="0" applyNumberFormat="1"/>
    <xf numFmtId="0" fontId="0" fillId="0" borderId="0" xfId="0" applyAlignment="1">
      <alignment wrapText="1"/>
    </xf>
    <xf numFmtId="2" fontId="0" fillId="0" borderId="0" xfId="0" applyNumberFormat="1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  <xf numFmtId="10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Item BIP001271 demand behavior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BIP008013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Sheet1!$B$2:$B$37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</c:v>
                </c:pt>
                <c:pt idx="12">
                  <c:v>5480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1520</c:v>
                </c:pt>
                <c:pt idx="17">
                  <c:v>3001</c:v>
                </c:pt>
                <c:pt idx="18">
                  <c:v>1001</c:v>
                </c:pt>
                <c:pt idx="19">
                  <c:v>3000</c:v>
                </c:pt>
                <c:pt idx="20">
                  <c:v>3000</c:v>
                </c:pt>
                <c:pt idx="21">
                  <c:v>2000</c:v>
                </c:pt>
                <c:pt idx="22">
                  <c:v>2000</c:v>
                </c:pt>
                <c:pt idx="23">
                  <c:v>0</c:v>
                </c:pt>
                <c:pt idx="24">
                  <c:v>0</c:v>
                </c:pt>
                <c:pt idx="25">
                  <c:v>1000</c:v>
                </c:pt>
                <c:pt idx="26">
                  <c:v>1000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1000</c:v>
                </c:pt>
                <c:pt idx="33">
                  <c:v>0</c:v>
                </c:pt>
                <c:pt idx="34">
                  <c:v>3000</c:v>
                </c:pt>
                <c:pt idx="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B3-4A5D-A82D-0BFCE16CF7B3}"/>
            </c:ext>
          </c:extLst>
        </c:ser>
        <c:ser>
          <c:idx val="1"/>
          <c:order val="1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B3-4A5D-A82D-0BFCE16CF7B3}"/>
            </c:ext>
          </c:extLst>
        </c:ser>
        <c:ser>
          <c:idx val="2"/>
          <c:order val="2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EB3-4A5D-A82D-0BFCE16CF7B3}"/>
            </c:ext>
          </c:extLst>
        </c:ser>
        <c:ser>
          <c:idx val="3"/>
          <c:order val="3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EB3-4A5D-A82D-0BFCE16CF7B3}"/>
            </c:ext>
          </c:extLst>
        </c:ser>
        <c:ser>
          <c:idx val="4"/>
          <c:order val="4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EB3-4A5D-A82D-0BFCE16CF7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7309328"/>
        <c:axId val="547302112"/>
      </c:lineChart>
      <c:dateAx>
        <c:axId val="547309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302112"/>
        <c:crosses val="autoZero"/>
        <c:auto val="0"/>
        <c:lblOffset val="100"/>
        <c:baseTimeUnit val="days"/>
        <c:minorUnit val="3"/>
      </c:dateAx>
      <c:valAx>
        <c:axId val="5473021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309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Level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Sheet3!$F$1</c:f>
              <c:strCache>
                <c:ptCount val="1"/>
                <c:pt idx="0">
                  <c:v>Aggr. 5 level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Sheet3!$F$2:$F$37</c:f>
              <c:numCache>
                <c:formatCode>General</c:formatCode>
                <c:ptCount val="36"/>
                <c:pt idx="5">
                  <c:v>0</c:v>
                </c:pt>
                <c:pt idx="10">
                  <c:v>0</c:v>
                </c:pt>
                <c:pt idx="15">
                  <c:v>5485</c:v>
                </c:pt>
                <c:pt idx="20">
                  <c:v>11522</c:v>
                </c:pt>
                <c:pt idx="25">
                  <c:v>5000</c:v>
                </c:pt>
                <c:pt idx="30">
                  <c:v>2000</c:v>
                </c:pt>
                <c:pt idx="35">
                  <c:v>4001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80-43ED-B838-8499EED2B6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25481984"/>
        <c:axId val="525483296"/>
      </c:barChart>
      <c:lineChart>
        <c:grouping val="standar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BIP008013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Sheet3!$A$2:$A$37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Sheet3!$B$2:$B$37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</c:v>
                </c:pt>
                <c:pt idx="12">
                  <c:v>5480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1520</c:v>
                </c:pt>
                <c:pt idx="17">
                  <c:v>3001</c:v>
                </c:pt>
                <c:pt idx="18">
                  <c:v>1001</c:v>
                </c:pt>
                <c:pt idx="19">
                  <c:v>3000</c:v>
                </c:pt>
                <c:pt idx="20">
                  <c:v>3000</c:v>
                </c:pt>
                <c:pt idx="21">
                  <c:v>2000</c:v>
                </c:pt>
                <c:pt idx="22">
                  <c:v>2000</c:v>
                </c:pt>
                <c:pt idx="23">
                  <c:v>0</c:v>
                </c:pt>
                <c:pt idx="24">
                  <c:v>0</c:v>
                </c:pt>
                <c:pt idx="25">
                  <c:v>1000</c:v>
                </c:pt>
                <c:pt idx="26">
                  <c:v>1000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1000</c:v>
                </c:pt>
                <c:pt idx="33">
                  <c:v>0</c:v>
                </c:pt>
                <c:pt idx="34">
                  <c:v>3000</c:v>
                </c:pt>
                <c:pt idx="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80-43ED-B838-8499EED2B6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5481984"/>
        <c:axId val="525483296"/>
      </c:lineChart>
      <c:catAx>
        <c:axId val="525481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483296"/>
        <c:crosses val="autoZero"/>
        <c:auto val="1"/>
        <c:lblAlgn val="ctr"/>
        <c:lblOffset val="100"/>
        <c:noMultiLvlLbl val="0"/>
      </c:catAx>
      <c:valAx>
        <c:axId val="52548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481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Level 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Sheet3!$G$1</c:f>
              <c:strCache>
                <c:ptCount val="1"/>
                <c:pt idx="0">
                  <c:v>Aggr. 6 level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Sheet3!$G$2:$G$37</c:f>
              <c:numCache>
                <c:formatCode>General</c:formatCode>
                <c:ptCount val="36"/>
                <c:pt idx="5">
                  <c:v>0</c:v>
                </c:pt>
                <c:pt idx="11">
                  <c:v>5</c:v>
                </c:pt>
                <c:pt idx="17">
                  <c:v>10001</c:v>
                </c:pt>
                <c:pt idx="23">
                  <c:v>11001</c:v>
                </c:pt>
                <c:pt idx="29">
                  <c:v>3000</c:v>
                </c:pt>
                <c:pt idx="35">
                  <c:v>4001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78-4028-91AF-38EC53BAFF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75111392"/>
        <c:axId val="375111720"/>
      </c:barChart>
      <c:lineChart>
        <c:grouping val="standar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BIP008013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Sheet3!$A$2:$A$37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Sheet3!$B$2:$B$37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</c:v>
                </c:pt>
                <c:pt idx="12">
                  <c:v>5480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1520</c:v>
                </c:pt>
                <c:pt idx="17">
                  <c:v>3001</c:v>
                </c:pt>
                <c:pt idx="18">
                  <c:v>1001</c:v>
                </c:pt>
                <c:pt idx="19">
                  <c:v>3000</c:v>
                </c:pt>
                <c:pt idx="20">
                  <c:v>3000</c:v>
                </c:pt>
                <c:pt idx="21">
                  <c:v>2000</c:v>
                </c:pt>
                <c:pt idx="22">
                  <c:v>2000</c:v>
                </c:pt>
                <c:pt idx="23">
                  <c:v>0</c:v>
                </c:pt>
                <c:pt idx="24">
                  <c:v>0</c:v>
                </c:pt>
                <c:pt idx="25">
                  <c:v>1000</c:v>
                </c:pt>
                <c:pt idx="26">
                  <c:v>1000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1000</c:v>
                </c:pt>
                <c:pt idx="33">
                  <c:v>0</c:v>
                </c:pt>
                <c:pt idx="34">
                  <c:v>3000</c:v>
                </c:pt>
                <c:pt idx="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78-4028-91AF-38EC53BAFF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5111392"/>
        <c:axId val="375111720"/>
      </c:lineChart>
      <c:catAx>
        <c:axId val="375111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111720"/>
        <c:crosses val="autoZero"/>
        <c:auto val="1"/>
        <c:lblAlgn val="ctr"/>
        <c:lblOffset val="100"/>
        <c:noMultiLvlLbl val="0"/>
      </c:catAx>
      <c:valAx>
        <c:axId val="375111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111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Level 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Sheet3!$H$1</c:f>
              <c:strCache>
                <c:ptCount val="1"/>
                <c:pt idx="0">
                  <c:v>Aggr. 7 level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Sheet3!$H$2:$H$37</c:f>
              <c:numCache>
                <c:formatCode>General</c:formatCode>
                <c:ptCount val="36"/>
                <c:pt idx="7">
                  <c:v>0</c:v>
                </c:pt>
                <c:pt idx="14">
                  <c:v>5485</c:v>
                </c:pt>
                <c:pt idx="21">
                  <c:v>13522</c:v>
                </c:pt>
                <c:pt idx="28">
                  <c:v>5000</c:v>
                </c:pt>
                <c:pt idx="35">
                  <c:v>4001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DE-4DBF-B5F0-0C8079A14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43165720"/>
        <c:axId val="543171624"/>
      </c:barChart>
      <c:lineChart>
        <c:grouping val="stacke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BIP008013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Sheet3!$A$2:$A$37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Sheet3!$B$2:$B$37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</c:v>
                </c:pt>
                <c:pt idx="12">
                  <c:v>5480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1520</c:v>
                </c:pt>
                <c:pt idx="17">
                  <c:v>3001</c:v>
                </c:pt>
                <c:pt idx="18">
                  <c:v>1001</c:v>
                </c:pt>
                <c:pt idx="19">
                  <c:v>3000</c:v>
                </c:pt>
                <c:pt idx="20">
                  <c:v>3000</c:v>
                </c:pt>
                <c:pt idx="21">
                  <c:v>2000</c:v>
                </c:pt>
                <c:pt idx="22">
                  <c:v>2000</c:v>
                </c:pt>
                <c:pt idx="23">
                  <c:v>0</c:v>
                </c:pt>
                <c:pt idx="24">
                  <c:v>0</c:v>
                </c:pt>
                <c:pt idx="25">
                  <c:v>1000</c:v>
                </c:pt>
                <c:pt idx="26">
                  <c:v>1000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1000</c:v>
                </c:pt>
                <c:pt idx="33">
                  <c:v>0</c:v>
                </c:pt>
                <c:pt idx="34">
                  <c:v>3000</c:v>
                </c:pt>
                <c:pt idx="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DE-4DBF-B5F0-0C8079A14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3165720"/>
        <c:axId val="543171624"/>
      </c:lineChart>
      <c:catAx>
        <c:axId val="543165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171624"/>
        <c:crosses val="autoZero"/>
        <c:auto val="1"/>
        <c:lblAlgn val="ctr"/>
        <c:lblOffset val="100"/>
        <c:noMultiLvlLbl val="0"/>
      </c:catAx>
      <c:valAx>
        <c:axId val="543171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165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Level 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Sheet3!$I$1</c:f>
              <c:strCache>
                <c:ptCount val="1"/>
                <c:pt idx="0">
                  <c:v>Aggr. 8 level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Sheet3!$I$2:$I$37</c:f>
              <c:numCache>
                <c:formatCode>General</c:formatCode>
                <c:ptCount val="36"/>
                <c:pt idx="11">
                  <c:v>5</c:v>
                </c:pt>
                <c:pt idx="19">
                  <c:v>14002</c:v>
                </c:pt>
                <c:pt idx="27">
                  <c:v>10000</c:v>
                </c:pt>
                <c:pt idx="35">
                  <c:v>4001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38-43AD-A30B-EB4D636DB6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43203768"/>
        <c:axId val="543206064"/>
      </c:barChart>
      <c:lineChart>
        <c:grouping val="stacke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BIP008013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Sheet3!$A$2:$A$37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Sheet3!$B$2:$B$37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</c:v>
                </c:pt>
                <c:pt idx="12">
                  <c:v>5480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1520</c:v>
                </c:pt>
                <c:pt idx="17">
                  <c:v>3001</c:v>
                </c:pt>
                <c:pt idx="18">
                  <c:v>1001</c:v>
                </c:pt>
                <c:pt idx="19">
                  <c:v>3000</c:v>
                </c:pt>
                <c:pt idx="20">
                  <c:v>3000</c:v>
                </c:pt>
                <c:pt idx="21">
                  <c:v>2000</c:v>
                </c:pt>
                <c:pt idx="22">
                  <c:v>2000</c:v>
                </c:pt>
                <c:pt idx="23">
                  <c:v>0</c:v>
                </c:pt>
                <c:pt idx="24">
                  <c:v>0</c:v>
                </c:pt>
                <c:pt idx="25">
                  <c:v>1000</c:v>
                </c:pt>
                <c:pt idx="26">
                  <c:v>1000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1000</c:v>
                </c:pt>
                <c:pt idx="33">
                  <c:v>0</c:v>
                </c:pt>
                <c:pt idx="34">
                  <c:v>3000</c:v>
                </c:pt>
                <c:pt idx="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38-43AD-A30B-EB4D636DB6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3203768"/>
        <c:axId val="543206064"/>
      </c:lineChart>
      <c:catAx>
        <c:axId val="543203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206064"/>
        <c:crosses val="autoZero"/>
        <c:auto val="1"/>
        <c:lblAlgn val="ctr"/>
        <c:lblOffset val="100"/>
        <c:noMultiLvlLbl val="0"/>
      </c:catAx>
      <c:valAx>
        <c:axId val="54320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203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Level</a:t>
            </a:r>
            <a:r>
              <a:rPr lang="en-US" baseline="0"/>
              <a:t> 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Sheet3!$J$1</c:f>
              <c:strCache>
                <c:ptCount val="1"/>
                <c:pt idx="0">
                  <c:v>Aggr. 9 level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Sheet3!$J$2:$J$37</c:f>
              <c:numCache>
                <c:formatCode>General</c:formatCode>
                <c:ptCount val="36"/>
                <c:pt idx="8">
                  <c:v>0</c:v>
                </c:pt>
                <c:pt idx="17">
                  <c:v>10006</c:v>
                </c:pt>
                <c:pt idx="26">
                  <c:v>13001</c:v>
                </c:pt>
                <c:pt idx="35">
                  <c:v>5001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0D-417F-A9FD-3202BDF3F5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46826488"/>
        <c:axId val="546824848"/>
      </c:barChart>
      <c:lineChart>
        <c:grouping val="stacke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BIP008013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Sheet3!$A$2:$A$37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Sheet3!$B$2:$B$37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</c:v>
                </c:pt>
                <c:pt idx="12">
                  <c:v>5480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1520</c:v>
                </c:pt>
                <c:pt idx="17">
                  <c:v>3001</c:v>
                </c:pt>
                <c:pt idx="18">
                  <c:v>1001</c:v>
                </c:pt>
                <c:pt idx="19">
                  <c:v>3000</c:v>
                </c:pt>
                <c:pt idx="20">
                  <c:v>3000</c:v>
                </c:pt>
                <c:pt idx="21">
                  <c:v>2000</c:v>
                </c:pt>
                <c:pt idx="22">
                  <c:v>2000</c:v>
                </c:pt>
                <c:pt idx="23">
                  <c:v>0</c:v>
                </c:pt>
                <c:pt idx="24">
                  <c:v>0</c:v>
                </c:pt>
                <c:pt idx="25">
                  <c:v>1000</c:v>
                </c:pt>
                <c:pt idx="26">
                  <c:v>1000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1000</c:v>
                </c:pt>
                <c:pt idx="33">
                  <c:v>0</c:v>
                </c:pt>
                <c:pt idx="34">
                  <c:v>3000</c:v>
                </c:pt>
                <c:pt idx="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0D-417F-A9FD-3202BDF3F5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6826488"/>
        <c:axId val="546824848"/>
      </c:lineChart>
      <c:catAx>
        <c:axId val="546826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824848"/>
        <c:crosses val="autoZero"/>
        <c:auto val="1"/>
        <c:lblAlgn val="ctr"/>
        <c:lblOffset val="100"/>
        <c:noMultiLvlLbl val="0"/>
      </c:catAx>
      <c:valAx>
        <c:axId val="54682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826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'0.1'!$B$1</c:f>
              <c:strCache>
                <c:ptCount val="1"/>
                <c:pt idx="0">
                  <c:v>BIP008013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'0.1'!$A$2:$A$42</c:f>
              <c:strCache>
                <c:ptCount val="36"/>
                <c:pt idx="0">
                  <c:v>17-Dec</c:v>
                </c:pt>
                <c:pt idx="1">
                  <c:v>18-Jan</c:v>
                </c:pt>
                <c:pt idx="2">
                  <c:v>18-Feb</c:v>
                </c:pt>
                <c:pt idx="3">
                  <c:v>18-Mar</c:v>
                </c:pt>
                <c:pt idx="4">
                  <c:v>18-Apr</c:v>
                </c:pt>
                <c:pt idx="5">
                  <c:v>18-May</c:v>
                </c:pt>
                <c:pt idx="6">
                  <c:v>18-Jun</c:v>
                </c:pt>
                <c:pt idx="7">
                  <c:v>18-Jul</c:v>
                </c:pt>
                <c:pt idx="8">
                  <c:v>18-Aug</c:v>
                </c:pt>
                <c:pt idx="9">
                  <c:v>18-Sep</c:v>
                </c:pt>
                <c:pt idx="10">
                  <c:v>18-Oct</c:v>
                </c:pt>
                <c:pt idx="11">
                  <c:v>18-Nov</c:v>
                </c:pt>
                <c:pt idx="12">
                  <c:v>18-Dec</c:v>
                </c:pt>
                <c:pt idx="13">
                  <c:v>19-Jan</c:v>
                </c:pt>
                <c:pt idx="14">
                  <c:v>19-Feb</c:v>
                </c:pt>
                <c:pt idx="15">
                  <c:v>19-Mar</c:v>
                </c:pt>
                <c:pt idx="16">
                  <c:v>19-Apr</c:v>
                </c:pt>
                <c:pt idx="17">
                  <c:v>19-May</c:v>
                </c:pt>
                <c:pt idx="18">
                  <c:v>19-Jun</c:v>
                </c:pt>
                <c:pt idx="19">
                  <c:v>19-Jul</c:v>
                </c:pt>
                <c:pt idx="20">
                  <c:v>19-Aug</c:v>
                </c:pt>
                <c:pt idx="21">
                  <c:v>19-Sep</c:v>
                </c:pt>
                <c:pt idx="22">
                  <c:v>19-Oct</c:v>
                </c:pt>
                <c:pt idx="23">
                  <c:v>19-Nov</c:v>
                </c:pt>
                <c:pt idx="24">
                  <c:v>19-Dec</c:v>
                </c:pt>
                <c:pt idx="25">
                  <c:v>20-Jan</c:v>
                </c:pt>
                <c:pt idx="26">
                  <c:v>20-Feb</c:v>
                </c:pt>
                <c:pt idx="27">
                  <c:v>20-Mar</c:v>
                </c:pt>
                <c:pt idx="28">
                  <c:v>20-Apr</c:v>
                </c:pt>
                <c:pt idx="29">
                  <c:v>20-May</c:v>
                </c:pt>
                <c:pt idx="30">
                  <c:v>20-Jun</c:v>
                </c:pt>
                <c:pt idx="31">
                  <c:v>20-Jul</c:v>
                </c:pt>
                <c:pt idx="32">
                  <c:v>20-Aug</c:v>
                </c:pt>
                <c:pt idx="33">
                  <c:v>20-Sep</c:v>
                </c:pt>
                <c:pt idx="34">
                  <c:v>20-Oct</c:v>
                </c:pt>
                <c:pt idx="35">
                  <c:v>20-Nov</c:v>
                </c:pt>
              </c:strCache>
            </c:strRef>
          </c:cat>
          <c:val>
            <c:numRef>
              <c:f>'0.1'!$B$2:$B$42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</c:v>
                </c:pt>
                <c:pt idx="12">
                  <c:v>5480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1520</c:v>
                </c:pt>
                <c:pt idx="17">
                  <c:v>3001</c:v>
                </c:pt>
                <c:pt idx="18">
                  <c:v>1001</c:v>
                </c:pt>
                <c:pt idx="19">
                  <c:v>3000</c:v>
                </c:pt>
                <c:pt idx="20">
                  <c:v>3000</c:v>
                </c:pt>
                <c:pt idx="21">
                  <c:v>2000</c:v>
                </c:pt>
                <c:pt idx="22">
                  <c:v>2000</c:v>
                </c:pt>
                <c:pt idx="23">
                  <c:v>0</c:v>
                </c:pt>
                <c:pt idx="24">
                  <c:v>0</c:v>
                </c:pt>
                <c:pt idx="25">
                  <c:v>1000</c:v>
                </c:pt>
                <c:pt idx="26">
                  <c:v>1000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1000</c:v>
                </c:pt>
                <c:pt idx="33">
                  <c:v>0</c:v>
                </c:pt>
                <c:pt idx="34">
                  <c:v>3000</c:v>
                </c:pt>
                <c:pt idx="35">
                  <c:v>0</c:v>
                </c:pt>
                <c:pt idx="37">
                  <c:v>1867.2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10-48A6-80DB-3A9E9FB34E07}"/>
            </c:ext>
          </c:extLst>
        </c:ser>
        <c:ser>
          <c:idx val="1"/>
          <c:order val="1"/>
          <c:tx>
            <c:strRef>
              <c:f>'0.1'!$C$1</c:f>
              <c:strCache>
                <c:ptCount val="1"/>
                <c:pt idx="0">
                  <c:v>SES_bip8013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'0.1'!$A$2:$A$42</c:f>
              <c:strCache>
                <c:ptCount val="36"/>
                <c:pt idx="0">
                  <c:v>17-Dec</c:v>
                </c:pt>
                <c:pt idx="1">
                  <c:v>18-Jan</c:v>
                </c:pt>
                <c:pt idx="2">
                  <c:v>18-Feb</c:v>
                </c:pt>
                <c:pt idx="3">
                  <c:v>18-Mar</c:v>
                </c:pt>
                <c:pt idx="4">
                  <c:v>18-Apr</c:v>
                </c:pt>
                <c:pt idx="5">
                  <c:v>18-May</c:v>
                </c:pt>
                <c:pt idx="6">
                  <c:v>18-Jun</c:v>
                </c:pt>
                <c:pt idx="7">
                  <c:v>18-Jul</c:v>
                </c:pt>
                <c:pt idx="8">
                  <c:v>18-Aug</c:v>
                </c:pt>
                <c:pt idx="9">
                  <c:v>18-Sep</c:v>
                </c:pt>
                <c:pt idx="10">
                  <c:v>18-Oct</c:v>
                </c:pt>
                <c:pt idx="11">
                  <c:v>18-Nov</c:v>
                </c:pt>
                <c:pt idx="12">
                  <c:v>18-Dec</c:v>
                </c:pt>
                <c:pt idx="13">
                  <c:v>19-Jan</c:v>
                </c:pt>
                <c:pt idx="14">
                  <c:v>19-Feb</c:v>
                </c:pt>
                <c:pt idx="15">
                  <c:v>19-Mar</c:v>
                </c:pt>
                <c:pt idx="16">
                  <c:v>19-Apr</c:v>
                </c:pt>
                <c:pt idx="17">
                  <c:v>19-May</c:v>
                </c:pt>
                <c:pt idx="18">
                  <c:v>19-Jun</c:v>
                </c:pt>
                <c:pt idx="19">
                  <c:v>19-Jul</c:v>
                </c:pt>
                <c:pt idx="20">
                  <c:v>19-Aug</c:v>
                </c:pt>
                <c:pt idx="21">
                  <c:v>19-Sep</c:v>
                </c:pt>
                <c:pt idx="22">
                  <c:v>19-Oct</c:v>
                </c:pt>
                <c:pt idx="23">
                  <c:v>19-Nov</c:v>
                </c:pt>
                <c:pt idx="24">
                  <c:v>19-Dec</c:v>
                </c:pt>
                <c:pt idx="25">
                  <c:v>20-Jan</c:v>
                </c:pt>
                <c:pt idx="26">
                  <c:v>20-Feb</c:v>
                </c:pt>
                <c:pt idx="27">
                  <c:v>20-Mar</c:v>
                </c:pt>
                <c:pt idx="28">
                  <c:v>20-Apr</c:v>
                </c:pt>
                <c:pt idx="29">
                  <c:v>20-May</c:v>
                </c:pt>
                <c:pt idx="30">
                  <c:v>20-Jun</c:v>
                </c:pt>
                <c:pt idx="31">
                  <c:v>20-Jul</c:v>
                </c:pt>
                <c:pt idx="32">
                  <c:v>20-Aug</c:v>
                </c:pt>
                <c:pt idx="33">
                  <c:v>20-Sep</c:v>
                </c:pt>
                <c:pt idx="34">
                  <c:v>20-Oct</c:v>
                </c:pt>
                <c:pt idx="35">
                  <c:v>20-Nov</c:v>
                </c:pt>
              </c:strCache>
            </c:strRef>
          </c:cat>
          <c:val>
            <c:numRef>
              <c:f>'0.1'!$C$2:$C$42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0.5</c:v>
                </c:pt>
                <c:pt idx="13">
                  <c:v>548.45000000000005</c:v>
                </c:pt>
                <c:pt idx="14">
                  <c:v>493.60500000000008</c:v>
                </c:pt>
                <c:pt idx="15">
                  <c:v>444.24450000000007</c:v>
                </c:pt>
                <c:pt idx="16">
                  <c:v>399.82005000000009</c:v>
                </c:pt>
                <c:pt idx="17">
                  <c:v>511.83804500000008</c:v>
                </c:pt>
                <c:pt idx="18">
                  <c:v>760.75424050000015</c:v>
                </c:pt>
                <c:pt idx="19">
                  <c:v>784.77881645000014</c:v>
                </c:pt>
                <c:pt idx="20">
                  <c:v>1006.300934805</c:v>
                </c:pt>
                <c:pt idx="21">
                  <c:v>1205.6708413245001</c:v>
                </c:pt>
                <c:pt idx="22">
                  <c:v>1285.1037571920499</c:v>
                </c:pt>
                <c:pt idx="23">
                  <c:v>1356.5933814728451</c:v>
                </c:pt>
                <c:pt idx="24">
                  <c:v>1220.9340433255611</c:v>
                </c:pt>
                <c:pt idx="25">
                  <c:v>1098.8406389930051</c:v>
                </c:pt>
                <c:pt idx="26">
                  <c:v>1088.956575093704</c:v>
                </c:pt>
                <c:pt idx="27">
                  <c:v>1080.060917584334</c:v>
                </c:pt>
                <c:pt idx="28">
                  <c:v>1072.0548258259009</c:v>
                </c:pt>
                <c:pt idx="29">
                  <c:v>964.8493432433105</c:v>
                </c:pt>
                <c:pt idx="30">
                  <c:v>868.36440891897951</c:v>
                </c:pt>
                <c:pt idx="31">
                  <c:v>781.52796802708156</c:v>
                </c:pt>
                <c:pt idx="32">
                  <c:v>703.47517122437341</c:v>
                </c:pt>
                <c:pt idx="33">
                  <c:v>733.12765410193606</c:v>
                </c:pt>
                <c:pt idx="34">
                  <c:v>659.81488869174245</c:v>
                </c:pt>
                <c:pt idx="35">
                  <c:v>893.83339982256825</c:v>
                </c:pt>
                <c:pt idx="36">
                  <c:v>804.45010000000002</c:v>
                </c:pt>
                <c:pt idx="37">
                  <c:v>804.45010000000002</c:v>
                </c:pt>
                <c:pt idx="38">
                  <c:v>804.45010000000002</c:v>
                </c:pt>
                <c:pt idx="39">
                  <c:v>804.45010000000002</c:v>
                </c:pt>
                <c:pt idx="40">
                  <c:v>804.45010000000002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10-48A6-80DB-3A9E9FB34E07}"/>
            </c:ext>
          </c:extLst>
        </c:ser>
        <c:ser>
          <c:idx val="2"/>
          <c:order val="2"/>
          <c:tx>
            <c:strRef>
              <c:f>'0.1'!$D$1</c:f>
              <c:strCache>
                <c:ptCount val="1"/>
                <c:pt idx="0">
                  <c:v>cros_smoothed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'0.1'!$A$2:$A$42</c:f>
              <c:strCache>
                <c:ptCount val="36"/>
                <c:pt idx="0">
                  <c:v>17-Dec</c:v>
                </c:pt>
                <c:pt idx="1">
                  <c:v>18-Jan</c:v>
                </c:pt>
                <c:pt idx="2">
                  <c:v>18-Feb</c:v>
                </c:pt>
                <c:pt idx="3">
                  <c:v>18-Mar</c:v>
                </c:pt>
                <c:pt idx="4">
                  <c:v>18-Apr</c:v>
                </c:pt>
                <c:pt idx="5">
                  <c:v>18-May</c:v>
                </c:pt>
                <c:pt idx="6">
                  <c:v>18-Jun</c:v>
                </c:pt>
                <c:pt idx="7">
                  <c:v>18-Jul</c:v>
                </c:pt>
                <c:pt idx="8">
                  <c:v>18-Aug</c:v>
                </c:pt>
                <c:pt idx="9">
                  <c:v>18-Sep</c:v>
                </c:pt>
                <c:pt idx="10">
                  <c:v>18-Oct</c:v>
                </c:pt>
                <c:pt idx="11">
                  <c:v>18-Nov</c:v>
                </c:pt>
                <c:pt idx="12">
                  <c:v>18-Dec</c:v>
                </c:pt>
                <c:pt idx="13">
                  <c:v>19-Jan</c:v>
                </c:pt>
                <c:pt idx="14">
                  <c:v>19-Feb</c:v>
                </c:pt>
                <c:pt idx="15">
                  <c:v>19-Mar</c:v>
                </c:pt>
                <c:pt idx="16">
                  <c:v>19-Apr</c:v>
                </c:pt>
                <c:pt idx="17">
                  <c:v>19-May</c:v>
                </c:pt>
                <c:pt idx="18">
                  <c:v>19-Jun</c:v>
                </c:pt>
                <c:pt idx="19">
                  <c:v>19-Jul</c:v>
                </c:pt>
                <c:pt idx="20">
                  <c:v>19-Aug</c:v>
                </c:pt>
                <c:pt idx="21">
                  <c:v>19-Sep</c:v>
                </c:pt>
                <c:pt idx="22">
                  <c:v>19-Oct</c:v>
                </c:pt>
                <c:pt idx="23">
                  <c:v>19-Nov</c:v>
                </c:pt>
                <c:pt idx="24">
                  <c:v>19-Dec</c:v>
                </c:pt>
                <c:pt idx="25">
                  <c:v>20-Jan</c:v>
                </c:pt>
                <c:pt idx="26">
                  <c:v>20-Feb</c:v>
                </c:pt>
                <c:pt idx="27">
                  <c:v>20-Mar</c:v>
                </c:pt>
                <c:pt idx="28">
                  <c:v>20-Apr</c:v>
                </c:pt>
                <c:pt idx="29">
                  <c:v>20-May</c:v>
                </c:pt>
                <c:pt idx="30">
                  <c:v>20-Jun</c:v>
                </c:pt>
                <c:pt idx="31">
                  <c:v>20-Jul</c:v>
                </c:pt>
                <c:pt idx="32">
                  <c:v>20-Aug</c:v>
                </c:pt>
                <c:pt idx="33">
                  <c:v>20-Sep</c:v>
                </c:pt>
                <c:pt idx="34">
                  <c:v>20-Oct</c:v>
                </c:pt>
                <c:pt idx="35">
                  <c:v>20-Nov</c:v>
                </c:pt>
              </c:strCache>
            </c:strRef>
          </c:cat>
          <c:val>
            <c:numRef>
              <c:f>'0.1'!$D$2:$D$42</c:f>
              <c:numCache>
                <c:formatCode>General</c:formatCode>
                <c:ptCount val="41"/>
                <c:pt idx="12">
                  <c:v>421.92195390909211</c:v>
                </c:pt>
                <c:pt idx="13">
                  <c:v>557.14954360648824</c:v>
                </c:pt>
                <c:pt idx="14">
                  <c:v>557.14954360648824</c:v>
                </c:pt>
                <c:pt idx="15">
                  <c:v>557.14954360648824</c:v>
                </c:pt>
                <c:pt idx="16">
                  <c:v>557.14954360648824</c:v>
                </c:pt>
                <c:pt idx="17">
                  <c:v>538.33575499147412</c:v>
                </c:pt>
                <c:pt idx="18">
                  <c:v>608.90447500246023</c:v>
                </c:pt>
                <c:pt idx="19">
                  <c:v>621.00333120821699</c:v>
                </c:pt>
                <c:pt idx="20">
                  <c:v>699.86452308823561</c:v>
                </c:pt>
                <c:pt idx="21">
                  <c:v>781.57391099561971</c:v>
                </c:pt>
                <c:pt idx="22">
                  <c:v>827.84001426797727</c:v>
                </c:pt>
                <c:pt idx="23">
                  <c:v>875.29269372854833</c:v>
                </c:pt>
                <c:pt idx="24">
                  <c:v>875.29269372854833</c:v>
                </c:pt>
                <c:pt idx="25">
                  <c:v>875.29269372854833</c:v>
                </c:pt>
                <c:pt idx="26">
                  <c:v>810.85425648992452</c:v>
                </c:pt>
                <c:pt idx="27">
                  <c:v>818.83228036282014</c:v>
                </c:pt>
                <c:pt idx="28">
                  <c:v>826.94275080305295</c:v>
                </c:pt>
                <c:pt idx="29">
                  <c:v>826.94275080305295</c:v>
                </c:pt>
                <c:pt idx="30">
                  <c:v>826.94275080305295</c:v>
                </c:pt>
                <c:pt idx="31">
                  <c:v>826.94275080305295</c:v>
                </c:pt>
                <c:pt idx="32">
                  <c:v>689.75373700768</c:v>
                </c:pt>
                <c:pt idx="33">
                  <c:v>703.42495802826033</c:v>
                </c:pt>
                <c:pt idx="34">
                  <c:v>703.42495802826033</c:v>
                </c:pt>
                <c:pt idx="35">
                  <c:v>774.47146486779161</c:v>
                </c:pt>
                <c:pt idx="36">
                  <c:v>774.47149999999999</c:v>
                </c:pt>
                <c:pt idx="37">
                  <c:v>774.47149999999999</c:v>
                </c:pt>
                <c:pt idx="38">
                  <c:v>774.47149999999999</c:v>
                </c:pt>
                <c:pt idx="39">
                  <c:v>774.47149999999999</c:v>
                </c:pt>
                <c:pt idx="40">
                  <c:v>774.47149999999999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10-48A6-80DB-3A9E9FB34E07}"/>
            </c:ext>
          </c:extLst>
        </c:ser>
        <c:ser>
          <c:idx val="3"/>
          <c:order val="3"/>
          <c:tx>
            <c:strRef>
              <c:f>'0.1'!$E$1</c:f>
              <c:strCache>
                <c:ptCount val="1"/>
                <c:pt idx="0">
                  <c:v>SBA_smoothed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'0.1'!$A$2:$A$42</c:f>
              <c:strCache>
                <c:ptCount val="36"/>
                <c:pt idx="0">
                  <c:v>17-Dec</c:v>
                </c:pt>
                <c:pt idx="1">
                  <c:v>18-Jan</c:v>
                </c:pt>
                <c:pt idx="2">
                  <c:v>18-Feb</c:v>
                </c:pt>
                <c:pt idx="3">
                  <c:v>18-Mar</c:v>
                </c:pt>
                <c:pt idx="4">
                  <c:v>18-Apr</c:v>
                </c:pt>
                <c:pt idx="5">
                  <c:v>18-May</c:v>
                </c:pt>
                <c:pt idx="6">
                  <c:v>18-Jun</c:v>
                </c:pt>
                <c:pt idx="7">
                  <c:v>18-Jul</c:v>
                </c:pt>
                <c:pt idx="8">
                  <c:v>18-Aug</c:v>
                </c:pt>
                <c:pt idx="9">
                  <c:v>18-Sep</c:v>
                </c:pt>
                <c:pt idx="10">
                  <c:v>18-Oct</c:v>
                </c:pt>
                <c:pt idx="11">
                  <c:v>18-Nov</c:v>
                </c:pt>
                <c:pt idx="12">
                  <c:v>18-Dec</c:v>
                </c:pt>
                <c:pt idx="13">
                  <c:v>19-Jan</c:v>
                </c:pt>
                <c:pt idx="14">
                  <c:v>19-Feb</c:v>
                </c:pt>
                <c:pt idx="15">
                  <c:v>19-Mar</c:v>
                </c:pt>
                <c:pt idx="16">
                  <c:v>19-Apr</c:v>
                </c:pt>
                <c:pt idx="17">
                  <c:v>19-May</c:v>
                </c:pt>
                <c:pt idx="18">
                  <c:v>19-Jun</c:v>
                </c:pt>
                <c:pt idx="19">
                  <c:v>19-Jul</c:v>
                </c:pt>
                <c:pt idx="20">
                  <c:v>19-Aug</c:v>
                </c:pt>
                <c:pt idx="21">
                  <c:v>19-Sep</c:v>
                </c:pt>
                <c:pt idx="22">
                  <c:v>19-Oct</c:v>
                </c:pt>
                <c:pt idx="23">
                  <c:v>19-Nov</c:v>
                </c:pt>
                <c:pt idx="24">
                  <c:v>19-Dec</c:v>
                </c:pt>
                <c:pt idx="25">
                  <c:v>20-Jan</c:v>
                </c:pt>
                <c:pt idx="26">
                  <c:v>20-Feb</c:v>
                </c:pt>
                <c:pt idx="27">
                  <c:v>20-Mar</c:v>
                </c:pt>
                <c:pt idx="28">
                  <c:v>20-Apr</c:v>
                </c:pt>
                <c:pt idx="29">
                  <c:v>20-May</c:v>
                </c:pt>
                <c:pt idx="30">
                  <c:v>20-Jun</c:v>
                </c:pt>
                <c:pt idx="31">
                  <c:v>20-Jul</c:v>
                </c:pt>
                <c:pt idx="32">
                  <c:v>20-Aug</c:v>
                </c:pt>
                <c:pt idx="33">
                  <c:v>20-Sep</c:v>
                </c:pt>
                <c:pt idx="34">
                  <c:v>20-Oct</c:v>
                </c:pt>
                <c:pt idx="35">
                  <c:v>20-Nov</c:v>
                </c:pt>
              </c:strCache>
            </c:strRef>
          </c:cat>
          <c:val>
            <c:numRef>
              <c:f>'0.1'!$E$2:$E$42</c:f>
              <c:numCache>
                <c:formatCode>General</c:formatCode>
                <c:ptCount val="41"/>
                <c:pt idx="12">
                  <c:v>421.91850799434349</c:v>
                </c:pt>
                <c:pt idx="13">
                  <c:v>562.16245604034521</c:v>
                </c:pt>
                <c:pt idx="14">
                  <c:v>562.16245604034521</c:v>
                </c:pt>
                <c:pt idx="15">
                  <c:v>562.16245604034521</c:v>
                </c:pt>
                <c:pt idx="16">
                  <c:v>562.16245604034521</c:v>
                </c:pt>
                <c:pt idx="17">
                  <c:v>538.97457768610138</c:v>
                </c:pt>
                <c:pt idx="18">
                  <c:v>610.70559409713644</c:v>
                </c:pt>
                <c:pt idx="19">
                  <c:v>622.04402670632976</c:v>
                </c:pt>
                <c:pt idx="20">
                  <c:v>701.59326497167422</c:v>
                </c:pt>
                <c:pt idx="21">
                  <c:v>783.57308512940529</c:v>
                </c:pt>
                <c:pt idx="22">
                  <c:v>828.98236036947458</c:v>
                </c:pt>
                <c:pt idx="23">
                  <c:v>875.29204982069723</c:v>
                </c:pt>
                <c:pt idx="24">
                  <c:v>875.29204982069723</c:v>
                </c:pt>
                <c:pt idx="25">
                  <c:v>875.29204982069723</c:v>
                </c:pt>
                <c:pt idx="26">
                  <c:v>804.92014082202627</c:v>
                </c:pt>
                <c:pt idx="27">
                  <c:v>811.38736224988634</c:v>
                </c:pt>
                <c:pt idx="28">
                  <c:v>817.9288431540798</c:v>
                </c:pt>
                <c:pt idx="29">
                  <c:v>817.9288431540798</c:v>
                </c:pt>
                <c:pt idx="30">
                  <c:v>817.9288431540798</c:v>
                </c:pt>
                <c:pt idx="31">
                  <c:v>817.9288431540798</c:v>
                </c:pt>
                <c:pt idx="32">
                  <c:v>676.15815438302445</c:v>
                </c:pt>
                <c:pt idx="33">
                  <c:v>688.74063902231194</c:v>
                </c:pt>
                <c:pt idx="34">
                  <c:v>688.74063902231194</c:v>
                </c:pt>
                <c:pt idx="35">
                  <c:v>756.95271758621516</c:v>
                </c:pt>
                <c:pt idx="36">
                  <c:v>756.95271758621516</c:v>
                </c:pt>
                <c:pt idx="37">
                  <c:v>756.95271758621516</c:v>
                </c:pt>
                <c:pt idx="38">
                  <c:v>756.95271758621516</c:v>
                </c:pt>
                <c:pt idx="39">
                  <c:v>756.95271758621516</c:v>
                </c:pt>
                <c:pt idx="40">
                  <c:v>756.95271758621516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110-48A6-80DB-3A9E9FB34E07}"/>
            </c:ext>
          </c:extLst>
        </c:ser>
        <c:ser>
          <c:idx val="4"/>
          <c:order val="4"/>
          <c:tx>
            <c:strRef>
              <c:f>'0.1'!$F$1</c:f>
              <c:strCache>
                <c:ptCount val="1"/>
                <c:pt idx="0">
                  <c:v>SBJ_smoothed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'0.1'!$A$2:$A$42</c:f>
              <c:strCache>
                <c:ptCount val="36"/>
                <c:pt idx="0">
                  <c:v>17-Dec</c:v>
                </c:pt>
                <c:pt idx="1">
                  <c:v>18-Jan</c:v>
                </c:pt>
                <c:pt idx="2">
                  <c:v>18-Feb</c:v>
                </c:pt>
                <c:pt idx="3">
                  <c:v>18-Mar</c:v>
                </c:pt>
                <c:pt idx="4">
                  <c:v>18-Apr</c:v>
                </c:pt>
                <c:pt idx="5">
                  <c:v>18-May</c:v>
                </c:pt>
                <c:pt idx="6">
                  <c:v>18-Jun</c:v>
                </c:pt>
                <c:pt idx="7">
                  <c:v>18-Jul</c:v>
                </c:pt>
                <c:pt idx="8">
                  <c:v>18-Aug</c:v>
                </c:pt>
                <c:pt idx="9">
                  <c:v>18-Sep</c:v>
                </c:pt>
                <c:pt idx="10">
                  <c:v>18-Oct</c:v>
                </c:pt>
                <c:pt idx="11">
                  <c:v>18-Nov</c:v>
                </c:pt>
                <c:pt idx="12">
                  <c:v>18-Dec</c:v>
                </c:pt>
                <c:pt idx="13">
                  <c:v>19-Jan</c:v>
                </c:pt>
                <c:pt idx="14">
                  <c:v>19-Feb</c:v>
                </c:pt>
                <c:pt idx="15">
                  <c:v>19-Mar</c:v>
                </c:pt>
                <c:pt idx="16">
                  <c:v>19-Apr</c:v>
                </c:pt>
                <c:pt idx="17">
                  <c:v>19-May</c:v>
                </c:pt>
                <c:pt idx="18">
                  <c:v>19-Jun</c:v>
                </c:pt>
                <c:pt idx="19">
                  <c:v>19-Jul</c:v>
                </c:pt>
                <c:pt idx="20">
                  <c:v>19-Aug</c:v>
                </c:pt>
                <c:pt idx="21">
                  <c:v>19-Sep</c:v>
                </c:pt>
                <c:pt idx="22">
                  <c:v>19-Oct</c:v>
                </c:pt>
                <c:pt idx="23">
                  <c:v>19-Nov</c:v>
                </c:pt>
                <c:pt idx="24">
                  <c:v>19-Dec</c:v>
                </c:pt>
                <c:pt idx="25">
                  <c:v>20-Jan</c:v>
                </c:pt>
                <c:pt idx="26">
                  <c:v>20-Feb</c:v>
                </c:pt>
                <c:pt idx="27">
                  <c:v>20-Mar</c:v>
                </c:pt>
                <c:pt idx="28">
                  <c:v>20-Apr</c:v>
                </c:pt>
                <c:pt idx="29">
                  <c:v>20-May</c:v>
                </c:pt>
                <c:pt idx="30">
                  <c:v>20-Jun</c:v>
                </c:pt>
                <c:pt idx="31">
                  <c:v>20-Jul</c:v>
                </c:pt>
                <c:pt idx="32">
                  <c:v>20-Aug</c:v>
                </c:pt>
                <c:pt idx="33">
                  <c:v>20-Sep</c:v>
                </c:pt>
                <c:pt idx="34">
                  <c:v>20-Oct</c:v>
                </c:pt>
                <c:pt idx="35">
                  <c:v>20-Nov</c:v>
                </c:pt>
              </c:strCache>
            </c:strRef>
          </c:cat>
          <c:val>
            <c:numRef>
              <c:f>'0.1'!$F$2:$F$42</c:f>
              <c:numCache>
                <c:formatCode>General</c:formatCode>
                <c:ptCount val="41"/>
                <c:pt idx="12">
                  <c:v>421.92280809939558</c:v>
                </c:pt>
                <c:pt idx="13">
                  <c:v>562.45612196622142</c:v>
                </c:pt>
                <c:pt idx="14">
                  <c:v>562.45612196622142</c:v>
                </c:pt>
                <c:pt idx="15">
                  <c:v>562.45612196622142</c:v>
                </c:pt>
                <c:pt idx="16">
                  <c:v>562.45612196622142</c:v>
                </c:pt>
                <c:pt idx="17">
                  <c:v>539.01401076539366</c:v>
                </c:pt>
                <c:pt idx="18">
                  <c:v>610.8107242014878</c:v>
                </c:pt>
                <c:pt idx="19">
                  <c:v>622.10530749110842</c:v>
                </c:pt>
                <c:pt idx="20">
                  <c:v>701.69281006389463</c:v>
                </c:pt>
                <c:pt idx="21">
                  <c:v>783.68699065943997</c:v>
                </c:pt>
                <c:pt idx="22">
                  <c:v>829.04707438582773</c:v>
                </c:pt>
                <c:pt idx="23">
                  <c:v>875.29173924542749</c:v>
                </c:pt>
                <c:pt idx="24">
                  <c:v>875.29173924542749</c:v>
                </c:pt>
                <c:pt idx="25">
                  <c:v>875.29173924542749</c:v>
                </c:pt>
                <c:pt idx="26">
                  <c:v>804.58841372320433</c:v>
                </c:pt>
                <c:pt idx="27">
                  <c:v>810.97217510264068</c:v>
                </c:pt>
                <c:pt idx="28">
                  <c:v>817.42742312666576</c:v>
                </c:pt>
                <c:pt idx="29">
                  <c:v>817.42742312666576</c:v>
                </c:pt>
                <c:pt idx="30">
                  <c:v>817.42742312666576</c:v>
                </c:pt>
                <c:pt idx="31">
                  <c:v>817.42742312666576</c:v>
                </c:pt>
                <c:pt idx="32">
                  <c:v>675.40958448028948</c:v>
                </c:pt>
                <c:pt idx="33">
                  <c:v>687.93364717595739</c:v>
                </c:pt>
                <c:pt idx="34">
                  <c:v>687.93364717595739</c:v>
                </c:pt>
                <c:pt idx="35">
                  <c:v>755.99332939270596</c:v>
                </c:pt>
                <c:pt idx="36">
                  <c:v>755.99332939270596</c:v>
                </c:pt>
                <c:pt idx="37">
                  <c:v>755.99332939270596</c:v>
                </c:pt>
                <c:pt idx="38">
                  <c:v>755.99332939270596</c:v>
                </c:pt>
                <c:pt idx="39">
                  <c:v>755.99332939270596</c:v>
                </c:pt>
                <c:pt idx="40">
                  <c:v>755.99332939270596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110-48A6-80DB-3A9E9FB34E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1603424"/>
        <c:axId val="641603752"/>
      </c:lineChart>
      <c:catAx>
        <c:axId val="641603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603752"/>
        <c:crosses val="autoZero"/>
        <c:auto val="1"/>
        <c:lblAlgn val="ctr"/>
        <c:lblOffset val="100"/>
        <c:noMultiLvlLbl val="0"/>
      </c:catAx>
      <c:valAx>
        <c:axId val="641603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603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'0.15'!$B$1</c:f>
              <c:strCache>
                <c:ptCount val="1"/>
                <c:pt idx="0">
                  <c:v>BIP008013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'0.15'!$A$2:$A$42</c:f>
              <c:strCache>
                <c:ptCount val="36"/>
                <c:pt idx="0">
                  <c:v>17-Dec</c:v>
                </c:pt>
                <c:pt idx="1">
                  <c:v>18-Jan</c:v>
                </c:pt>
                <c:pt idx="2">
                  <c:v>18-Feb</c:v>
                </c:pt>
                <c:pt idx="3">
                  <c:v>18-Mar</c:v>
                </c:pt>
                <c:pt idx="4">
                  <c:v>18-Apr</c:v>
                </c:pt>
                <c:pt idx="5">
                  <c:v>18-May</c:v>
                </c:pt>
                <c:pt idx="6">
                  <c:v>18-Jun</c:v>
                </c:pt>
                <c:pt idx="7">
                  <c:v>18-Jul</c:v>
                </c:pt>
                <c:pt idx="8">
                  <c:v>18-Aug</c:v>
                </c:pt>
                <c:pt idx="9">
                  <c:v>18-Sep</c:v>
                </c:pt>
                <c:pt idx="10">
                  <c:v>18-Oct</c:v>
                </c:pt>
                <c:pt idx="11">
                  <c:v>18-Nov</c:v>
                </c:pt>
                <c:pt idx="12">
                  <c:v>18-Dec</c:v>
                </c:pt>
                <c:pt idx="13">
                  <c:v>19-Jan</c:v>
                </c:pt>
                <c:pt idx="14">
                  <c:v>19-Feb</c:v>
                </c:pt>
                <c:pt idx="15">
                  <c:v>19-Mar</c:v>
                </c:pt>
                <c:pt idx="16">
                  <c:v>19-Apr</c:v>
                </c:pt>
                <c:pt idx="17">
                  <c:v>19-May</c:v>
                </c:pt>
                <c:pt idx="18">
                  <c:v>19-Jun</c:v>
                </c:pt>
                <c:pt idx="19">
                  <c:v>19-Jul</c:v>
                </c:pt>
                <c:pt idx="20">
                  <c:v>19-Aug</c:v>
                </c:pt>
                <c:pt idx="21">
                  <c:v>19-Sep</c:v>
                </c:pt>
                <c:pt idx="22">
                  <c:v>19-Oct</c:v>
                </c:pt>
                <c:pt idx="23">
                  <c:v>19-Nov</c:v>
                </c:pt>
                <c:pt idx="24">
                  <c:v>19-Dec</c:v>
                </c:pt>
                <c:pt idx="25">
                  <c:v>20-Jan</c:v>
                </c:pt>
                <c:pt idx="26">
                  <c:v>20-Feb</c:v>
                </c:pt>
                <c:pt idx="27">
                  <c:v>20-Mar</c:v>
                </c:pt>
                <c:pt idx="28">
                  <c:v>20-Apr</c:v>
                </c:pt>
                <c:pt idx="29">
                  <c:v>20-May</c:v>
                </c:pt>
                <c:pt idx="30">
                  <c:v>20-Jun</c:v>
                </c:pt>
                <c:pt idx="31">
                  <c:v>20-Jul</c:v>
                </c:pt>
                <c:pt idx="32">
                  <c:v>20-Aug</c:v>
                </c:pt>
                <c:pt idx="33">
                  <c:v>20-Sep</c:v>
                </c:pt>
                <c:pt idx="34">
                  <c:v>20-Oct</c:v>
                </c:pt>
                <c:pt idx="35">
                  <c:v>20-Nov</c:v>
                </c:pt>
              </c:strCache>
            </c:strRef>
          </c:cat>
          <c:val>
            <c:numRef>
              <c:f>'0.15'!$B$2:$B$42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</c:v>
                </c:pt>
                <c:pt idx="12">
                  <c:v>5480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1520</c:v>
                </c:pt>
                <c:pt idx="17">
                  <c:v>3001</c:v>
                </c:pt>
                <c:pt idx="18">
                  <c:v>1001</c:v>
                </c:pt>
                <c:pt idx="19">
                  <c:v>3000</c:v>
                </c:pt>
                <c:pt idx="20">
                  <c:v>3000</c:v>
                </c:pt>
                <c:pt idx="21">
                  <c:v>2000</c:v>
                </c:pt>
                <c:pt idx="22">
                  <c:v>2000</c:v>
                </c:pt>
                <c:pt idx="23">
                  <c:v>0</c:v>
                </c:pt>
                <c:pt idx="24">
                  <c:v>0</c:v>
                </c:pt>
                <c:pt idx="25">
                  <c:v>1000</c:v>
                </c:pt>
                <c:pt idx="26">
                  <c:v>1000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1000</c:v>
                </c:pt>
                <c:pt idx="33">
                  <c:v>0</c:v>
                </c:pt>
                <c:pt idx="34">
                  <c:v>3000</c:v>
                </c:pt>
                <c:pt idx="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6E-46B4-9611-F83DE00719B7}"/>
            </c:ext>
          </c:extLst>
        </c:ser>
        <c:ser>
          <c:idx val="2"/>
          <c:order val="1"/>
          <c:tx>
            <c:strRef>
              <c:f>'0.15'!$C$1</c:f>
              <c:strCache>
                <c:ptCount val="1"/>
                <c:pt idx="0">
                  <c:v>SES_bip8013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'0.15'!$A$2:$A$42</c:f>
              <c:strCache>
                <c:ptCount val="36"/>
                <c:pt idx="0">
                  <c:v>17-Dec</c:v>
                </c:pt>
                <c:pt idx="1">
                  <c:v>18-Jan</c:v>
                </c:pt>
                <c:pt idx="2">
                  <c:v>18-Feb</c:v>
                </c:pt>
                <c:pt idx="3">
                  <c:v>18-Mar</c:v>
                </c:pt>
                <c:pt idx="4">
                  <c:v>18-Apr</c:v>
                </c:pt>
                <c:pt idx="5">
                  <c:v>18-May</c:v>
                </c:pt>
                <c:pt idx="6">
                  <c:v>18-Jun</c:v>
                </c:pt>
                <c:pt idx="7">
                  <c:v>18-Jul</c:v>
                </c:pt>
                <c:pt idx="8">
                  <c:v>18-Aug</c:v>
                </c:pt>
                <c:pt idx="9">
                  <c:v>18-Sep</c:v>
                </c:pt>
                <c:pt idx="10">
                  <c:v>18-Oct</c:v>
                </c:pt>
                <c:pt idx="11">
                  <c:v>18-Nov</c:v>
                </c:pt>
                <c:pt idx="12">
                  <c:v>18-Dec</c:v>
                </c:pt>
                <c:pt idx="13">
                  <c:v>19-Jan</c:v>
                </c:pt>
                <c:pt idx="14">
                  <c:v>19-Feb</c:v>
                </c:pt>
                <c:pt idx="15">
                  <c:v>19-Mar</c:v>
                </c:pt>
                <c:pt idx="16">
                  <c:v>19-Apr</c:v>
                </c:pt>
                <c:pt idx="17">
                  <c:v>19-May</c:v>
                </c:pt>
                <c:pt idx="18">
                  <c:v>19-Jun</c:v>
                </c:pt>
                <c:pt idx="19">
                  <c:v>19-Jul</c:v>
                </c:pt>
                <c:pt idx="20">
                  <c:v>19-Aug</c:v>
                </c:pt>
                <c:pt idx="21">
                  <c:v>19-Sep</c:v>
                </c:pt>
                <c:pt idx="22">
                  <c:v>19-Oct</c:v>
                </c:pt>
                <c:pt idx="23">
                  <c:v>19-Nov</c:v>
                </c:pt>
                <c:pt idx="24">
                  <c:v>19-Dec</c:v>
                </c:pt>
                <c:pt idx="25">
                  <c:v>20-Jan</c:v>
                </c:pt>
                <c:pt idx="26">
                  <c:v>20-Feb</c:v>
                </c:pt>
                <c:pt idx="27">
                  <c:v>20-Mar</c:v>
                </c:pt>
                <c:pt idx="28">
                  <c:v>20-Apr</c:v>
                </c:pt>
                <c:pt idx="29">
                  <c:v>20-May</c:v>
                </c:pt>
                <c:pt idx="30">
                  <c:v>20-Jun</c:v>
                </c:pt>
                <c:pt idx="31">
                  <c:v>20-Jul</c:v>
                </c:pt>
                <c:pt idx="32">
                  <c:v>20-Aug</c:v>
                </c:pt>
                <c:pt idx="33">
                  <c:v>20-Sep</c:v>
                </c:pt>
                <c:pt idx="34">
                  <c:v>20-Oct</c:v>
                </c:pt>
                <c:pt idx="35">
                  <c:v>20-Nov</c:v>
                </c:pt>
              </c:strCache>
            </c:strRef>
          </c:cat>
          <c:val>
            <c:numRef>
              <c:f>'0.15'!$C$2:$C$42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0.75</c:v>
                </c:pt>
                <c:pt idx="13">
                  <c:v>822.63750000000005</c:v>
                </c:pt>
                <c:pt idx="14">
                  <c:v>699.24187500000005</c:v>
                </c:pt>
                <c:pt idx="15">
                  <c:v>594.35559375000003</c:v>
                </c:pt>
                <c:pt idx="16">
                  <c:v>505.20225468749999</c:v>
                </c:pt>
                <c:pt idx="17">
                  <c:v>657.42191648437506</c:v>
                </c:pt>
                <c:pt idx="18">
                  <c:v>1008.958629011719</c:v>
                </c:pt>
                <c:pt idx="19">
                  <c:v>1007.764834659961</c:v>
                </c:pt>
                <c:pt idx="20">
                  <c:v>1306.6001094609669</c:v>
                </c:pt>
                <c:pt idx="21">
                  <c:v>1560.610093041822</c:v>
                </c:pt>
                <c:pt idx="22">
                  <c:v>1626.5185790855489</c:v>
                </c:pt>
                <c:pt idx="23">
                  <c:v>1682.5407922227159</c:v>
                </c:pt>
                <c:pt idx="24">
                  <c:v>1430.1596733893091</c:v>
                </c:pt>
                <c:pt idx="25">
                  <c:v>1215.6357223809121</c:v>
                </c:pt>
                <c:pt idx="26">
                  <c:v>1183.290364023776</c:v>
                </c:pt>
                <c:pt idx="27">
                  <c:v>1155.796809420209</c:v>
                </c:pt>
                <c:pt idx="28">
                  <c:v>1132.427288007178</c:v>
                </c:pt>
                <c:pt idx="29">
                  <c:v>962.56319480610114</c:v>
                </c:pt>
                <c:pt idx="30">
                  <c:v>818.17871558518596</c:v>
                </c:pt>
                <c:pt idx="31">
                  <c:v>695.45190824740803</c:v>
                </c:pt>
                <c:pt idx="32">
                  <c:v>591.28412201029676</c:v>
                </c:pt>
                <c:pt idx="33">
                  <c:v>652.59150370875227</c:v>
                </c:pt>
                <c:pt idx="34">
                  <c:v>554.70277815243946</c:v>
                </c:pt>
                <c:pt idx="35">
                  <c:v>921.49736142957352</c:v>
                </c:pt>
                <c:pt idx="36">
                  <c:v>783.27279999999996</c:v>
                </c:pt>
                <c:pt idx="37">
                  <c:v>783.27279999999996</c:v>
                </c:pt>
                <c:pt idx="38">
                  <c:v>783.27279999999996</c:v>
                </c:pt>
                <c:pt idx="39">
                  <c:v>783.27279999999996</c:v>
                </c:pt>
                <c:pt idx="40">
                  <c:v>783.27279999999996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6E-46B4-9611-F83DE00719B7}"/>
            </c:ext>
          </c:extLst>
        </c:ser>
        <c:ser>
          <c:idx val="3"/>
          <c:order val="2"/>
          <c:tx>
            <c:strRef>
              <c:f>'0.15'!$D$1</c:f>
              <c:strCache>
                <c:ptCount val="1"/>
                <c:pt idx="0">
                  <c:v>cros_smoothed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'0.15'!$A$2:$A$42</c:f>
              <c:strCache>
                <c:ptCount val="36"/>
                <c:pt idx="0">
                  <c:v>17-Dec</c:v>
                </c:pt>
                <c:pt idx="1">
                  <c:v>18-Jan</c:v>
                </c:pt>
                <c:pt idx="2">
                  <c:v>18-Feb</c:v>
                </c:pt>
                <c:pt idx="3">
                  <c:v>18-Mar</c:v>
                </c:pt>
                <c:pt idx="4">
                  <c:v>18-Apr</c:v>
                </c:pt>
                <c:pt idx="5">
                  <c:v>18-May</c:v>
                </c:pt>
                <c:pt idx="6">
                  <c:v>18-Jun</c:v>
                </c:pt>
                <c:pt idx="7">
                  <c:v>18-Jul</c:v>
                </c:pt>
                <c:pt idx="8">
                  <c:v>18-Aug</c:v>
                </c:pt>
                <c:pt idx="9">
                  <c:v>18-Sep</c:v>
                </c:pt>
                <c:pt idx="10">
                  <c:v>18-Oct</c:v>
                </c:pt>
                <c:pt idx="11">
                  <c:v>18-Nov</c:v>
                </c:pt>
                <c:pt idx="12">
                  <c:v>18-Dec</c:v>
                </c:pt>
                <c:pt idx="13">
                  <c:v>19-Jan</c:v>
                </c:pt>
                <c:pt idx="14">
                  <c:v>19-Feb</c:v>
                </c:pt>
                <c:pt idx="15">
                  <c:v>19-Mar</c:v>
                </c:pt>
                <c:pt idx="16">
                  <c:v>19-Apr</c:v>
                </c:pt>
                <c:pt idx="17">
                  <c:v>19-May</c:v>
                </c:pt>
                <c:pt idx="18">
                  <c:v>19-Jun</c:v>
                </c:pt>
                <c:pt idx="19">
                  <c:v>19-Jul</c:v>
                </c:pt>
                <c:pt idx="20">
                  <c:v>19-Aug</c:v>
                </c:pt>
                <c:pt idx="21">
                  <c:v>19-Sep</c:v>
                </c:pt>
                <c:pt idx="22">
                  <c:v>19-Oct</c:v>
                </c:pt>
                <c:pt idx="23">
                  <c:v>19-Nov</c:v>
                </c:pt>
                <c:pt idx="24">
                  <c:v>19-Dec</c:v>
                </c:pt>
                <c:pt idx="25">
                  <c:v>20-Jan</c:v>
                </c:pt>
                <c:pt idx="26">
                  <c:v>20-Feb</c:v>
                </c:pt>
                <c:pt idx="27">
                  <c:v>20-Mar</c:v>
                </c:pt>
                <c:pt idx="28">
                  <c:v>20-Apr</c:v>
                </c:pt>
                <c:pt idx="29">
                  <c:v>20-May</c:v>
                </c:pt>
                <c:pt idx="30">
                  <c:v>20-Jun</c:v>
                </c:pt>
                <c:pt idx="31">
                  <c:v>20-Jul</c:v>
                </c:pt>
                <c:pt idx="32">
                  <c:v>20-Aug</c:v>
                </c:pt>
                <c:pt idx="33">
                  <c:v>20-Sep</c:v>
                </c:pt>
                <c:pt idx="34">
                  <c:v>20-Oct</c:v>
                </c:pt>
                <c:pt idx="35">
                  <c:v>20-Nov</c:v>
                </c:pt>
              </c:strCache>
            </c:strRef>
          </c:cat>
          <c:val>
            <c:numRef>
              <c:f>'0.15'!$D$2:$D$42</c:f>
              <c:numCache>
                <c:formatCode>General</c:formatCode>
                <c:ptCount val="41"/>
                <c:pt idx="12">
                  <c:v>421.92154306073718</c:v>
                </c:pt>
                <c:pt idx="13">
                  <c:v>529.97103009856551</c:v>
                </c:pt>
                <c:pt idx="14">
                  <c:v>529.97103009856551</c:v>
                </c:pt>
                <c:pt idx="15">
                  <c:v>529.97103009856551</c:v>
                </c:pt>
                <c:pt idx="16">
                  <c:v>529.97103009856551</c:v>
                </c:pt>
                <c:pt idx="17">
                  <c:v>516.27214263329688</c:v>
                </c:pt>
                <c:pt idx="18">
                  <c:v>581.27974759871825</c:v>
                </c:pt>
                <c:pt idx="19">
                  <c:v>593.8129028334713</c:v>
                </c:pt>
                <c:pt idx="20">
                  <c:v>675.47413901672724</c:v>
                </c:pt>
                <c:pt idx="21">
                  <c:v>764.72226840579344</c:v>
                </c:pt>
                <c:pt idx="22">
                  <c:v>818.10781283980396</c:v>
                </c:pt>
                <c:pt idx="23">
                  <c:v>875.29249743959281</c:v>
                </c:pt>
                <c:pt idx="24">
                  <c:v>875.29249743959281</c:v>
                </c:pt>
                <c:pt idx="25">
                  <c:v>875.29249743959281</c:v>
                </c:pt>
                <c:pt idx="26">
                  <c:v>796.24279258799459</c:v>
                </c:pt>
                <c:pt idx="27">
                  <c:v>807.2670531596043</c:v>
                </c:pt>
                <c:pt idx="28">
                  <c:v>818.80088552942846</c:v>
                </c:pt>
                <c:pt idx="29">
                  <c:v>818.80088552942846</c:v>
                </c:pt>
                <c:pt idx="30">
                  <c:v>818.80088552942846</c:v>
                </c:pt>
                <c:pt idx="31">
                  <c:v>818.80088552942846</c:v>
                </c:pt>
                <c:pt idx="32">
                  <c:v>638.93608079795285</c:v>
                </c:pt>
                <c:pt idx="33">
                  <c:v>660.85442514606314</c:v>
                </c:pt>
                <c:pt idx="34">
                  <c:v>660.85442514606314</c:v>
                </c:pt>
                <c:pt idx="35">
                  <c:v>765.73341344859818</c:v>
                </c:pt>
                <c:pt idx="36">
                  <c:v>765.73341344859818</c:v>
                </c:pt>
                <c:pt idx="37">
                  <c:v>765.73341344859818</c:v>
                </c:pt>
                <c:pt idx="38">
                  <c:v>765.73341344859818</c:v>
                </c:pt>
                <c:pt idx="39">
                  <c:v>765.73341344859818</c:v>
                </c:pt>
                <c:pt idx="40">
                  <c:v>765.73341344859818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6E-46B4-9611-F83DE00719B7}"/>
            </c:ext>
          </c:extLst>
        </c:ser>
        <c:ser>
          <c:idx val="4"/>
          <c:order val="3"/>
          <c:tx>
            <c:strRef>
              <c:f>'0.15'!$E$1</c:f>
              <c:strCache>
                <c:ptCount val="1"/>
                <c:pt idx="0">
                  <c:v>SBA_smoothed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'0.15'!$A$2:$A$42</c:f>
              <c:strCache>
                <c:ptCount val="36"/>
                <c:pt idx="0">
                  <c:v>17-Dec</c:v>
                </c:pt>
                <c:pt idx="1">
                  <c:v>18-Jan</c:v>
                </c:pt>
                <c:pt idx="2">
                  <c:v>18-Feb</c:v>
                </c:pt>
                <c:pt idx="3">
                  <c:v>18-Mar</c:v>
                </c:pt>
                <c:pt idx="4">
                  <c:v>18-Apr</c:v>
                </c:pt>
                <c:pt idx="5">
                  <c:v>18-May</c:v>
                </c:pt>
                <c:pt idx="6">
                  <c:v>18-Jun</c:v>
                </c:pt>
                <c:pt idx="7">
                  <c:v>18-Jul</c:v>
                </c:pt>
                <c:pt idx="8">
                  <c:v>18-Aug</c:v>
                </c:pt>
                <c:pt idx="9">
                  <c:v>18-Sep</c:v>
                </c:pt>
                <c:pt idx="10">
                  <c:v>18-Oct</c:v>
                </c:pt>
                <c:pt idx="11">
                  <c:v>18-Nov</c:v>
                </c:pt>
                <c:pt idx="12">
                  <c:v>18-Dec</c:v>
                </c:pt>
                <c:pt idx="13">
                  <c:v>19-Jan</c:v>
                </c:pt>
                <c:pt idx="14">
                  <c:v>19-Feb</c:v>
                </c:pt>
                <c:pt idx="15">
                  <c:v>19-Mar</c:v>
                </c:pt>
                <c:pt idx="16">
                  <c:v>19-Apr</c:v>
                </c:pt>
                <c:pt idx="17">
                  <c:v>19-May</c:v>
                </c:pt>
                <c:pt idx="18">
                  <c:v>19-Jun</c:v>
                </c:pt>
                <c:pt idx="19">
                  <c:v>19-Jul</c:v>
                </c:pt>
                <c:pt idx="20">
                  <c:v>19-Aug</c:v>
                </c:pt>
                <c:pt idx="21">
                  <c:v>19-Sep</c:v>
                </c:pt>
                <c:pt idx="22">
                  <c:v>19-Oct</c:v>
                </c:pt>
                <c:pt idx="23">
                  <c:v>19-Nov</c:v>
                </c:pt>
                <c:pt idx="24">
                  <c:v>19-Dec</c:v>
                </c:pt>
                <c:pt idx="25">
                  <c:v>20-Jan</c:v>
                </c:pt>
                <c:pt idx="26">
                  <c:v>20-Feb</c:v>
                </c:pt>
                <c:pt idx="27">
                  <c:v>20-Mar</c:v>
                </c:pt>
                <c:pt idx="28">
                  <c:v>20-Apr</c:v>
                </c:pt>
                <c:pt idx="29">
                  <c:v>20-May</c:v>
                </c:pt>
                <c:pt idx="30">
                  <c:v>20-Jun</c:v>
                </c:pt>
                <c:pt idx="31">
                  <c:v>20-Jul</c:v>
                </c:pt>
                <c:pt idx="32">
                  <c:v>20-Aug</c:v>
                </c:pt>
                <c:pt idx="33">
                  <c:v>20-Sep</c:v>
                </c:pt>
                <c:pt idx="34">
                  <c:v>20-Oct</c:v>
                </c:pt>
                <c:pt idx="35">
                  <c:v>20-Nov</c:v>
                </c:pt>
              </c:strCache>
            </c:strRef>
          </c:cat>
          <c:val>
            <c:numRef>
              <c:f>'0.15'!$E$2:$E$42</c:f>
              <c:numCache>
                <c:formatCode>General</c:formatCode>
                <c:ptCount val="41"/>
                <c:pt idx="12">
                  <c:v>421.92228429803311</c:v>
                </c:pt>
                <c:pt idx="13">
                  <c:v>536.17089202098032</c:v>
                </c:pt>
                <c:pt idx="14">
                  <c:v>536.17089202098032</c:v>
                </c:pt>
                <c:pt idx="15">
                  <c:v>536.17089202098032</c:v>
                </c:pt>
                <c:pt idx="16">
                  <c:v>536.17089202098032</c:v>
                </c:pt>
                <c:pt idx="17">
                  <c:v>517.02104669896687</c:v>
                </c:pt>
                <c:pt idx="18">
                  <c:v>583.87668336314619</c:v>
                </c:pt>
                <c:pt idx="19">
                  <c:v>595.38585936260063</c:v>
                </c:pt>
                <c:pt idx="20">
                  <c:v>678.38186402691792</c:v>
                </c:pt>
                <c:pt idx="21">
                  <c:v>768.27895713196256</c:v>
                </c:pt>
                <c:pt idx="22">
                  <c:v>820.22468794096335</c:v>
                </c:pt>
                <c:pt idx="23">
                  <c:v>875.29155702596483</c:v>
                </c:pt>
                <c:pt idx="24">
                  <c:v>875.29155702596483</c:v>
                </c:pt>
                <c:pt idx="25">
                  <c:v>875.29155702596483</c:v>
                </c:pt>
                <c:pt idx="26">
                  <c:v>785.27620222632731</c:v>
                </c:pt>
                <c:pt idx="27">
                  <c:v>793.46582615948762</c:v>
                </c:pt>
                <c:pt idx="28">
                  <c:v>801.95085371689595</c:v>
                </c:pt>
                <c:pt idx="29">
                  <c:v>801.95085371689595</c:v>
                </c:pt>
                <c:pt idx="30">
                  <c:v>801.95085371689595</c:v>
                </c:pt>
                <c:pt idx="31">
                  <c:v>801.95085371689595</c:v>
                </c:pt>
                <c:pt idx="32">
                  <c:v>615.25073415178269</c:v>
                </c:pt>
                <c:pt idx="33">
                  <c:v>635.10628652299317</c:v>
                </c:pt>
                <c:pt idx="34">
                  <c:v>635.10628652299317</c:v>
                </c:pt>
                <c:pt idx="35">
                  <c:v>733.71547689804527</c:v>
                </c:pt>
                <c:pt idx="36">
                  <c:v>733.71547689804527</c:v>
                </c:pt>
                <c:pt idx="37">
                  <c:v>733.71547689804527</c:v>
                </c:pt>
                <c:pt idx="38">
                  <c:v>733.71547689804527</c:v>
                </c:pt>
                <c:pt idx="39">
                  <c:v>733.71547689804527</c:v>
                </c:pt>
                <c:pt idx="40">
                  <c:v>733.71547689804527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A6E-46B4-9611-F83DE00719B7}"/>
            </c:ext>
          </c:extLst>
        </c:ser>
        <c:ser>
          <c:idx val="5"/>
          <c:order val="4"/>
          <c:tx>
            <c:strRef>
              <c:f>'0.15'!$F$1</c:f>
              <c:strCache>
                <c:ptCount val="1"/>
                <c:pt idx="0">
                  <c:v>SBJ_smoothed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'0.15'!$A$2:$A$42</c:f>
              <c:strCache>
                <c:ptCount val="36"/>
                <c:pt idx="0">
                  <c:v>17-Dec</c:v>
                </c:pt>
                <c:pt idx="1">
                  <c:v>18-Jan</c:v>
                </c:pt>
                <c:pt idx="2">
                  <c:v>18-Feb</c:v>
                </c:pt>
                <c:pt idx="3">
                  <c:v>18-Mar</c:v>
                </c:pt>
                <c:pt idx="4">
                  <c:v>18-Apr</c:v>
                </c:pt>
                <c:pt idx="5">
                  <c:v>18-May</c:v>
                </c:pt>
                <c:pt idx="6">
                  <c:v>18-Jun</c:v>
                </c:pt>
                <c:pt idx="7">
                  <c:v>18-Jul</c:v>
                </c:pt>
                <c:pt idx="8">
                  <c:v>18-Aug</c:v>
                </c:pt>
                <c:pt idx="9">
                  <c:v>18-Sep</c:v>
                </c:pt>
                <c:pt idx="10">
                  <c:v>18-Oct</c:v>
                </c:pt>
                <c:pt idx="11">
                  <c:v>18-Nov</c:v>
                </c:pt>
                <c:pt idx="12">
                  <c:v>18-Dec</c:v>
                </c:pt>
                <c:pt idx="13">
                  <c:v>19-Jan</c:v>
                </c:pt>
                <c:pt idx="14">
                  <c:v>19-Feb</c:v>
                </c:pt>
                <c:pt idx="15">
                  <c:v>19-Mar</c:v>
                </c:pt>
                <c:pt idx="16">
                  <c:v>19-Apr</c:v>
                </c:pt>
                <c:pt idx="17">
                  <c:v>19-May</c:v>
                </c:pt>
                <c:pt idx="18">
                  <c:v>19-Jun</c:v>
                </c:pt>
                <c:pt idx="19">
                  <c:v>19-Jul</c:v>
                </c:pt>
                <c:pt idx="20">
                  <c:v>19-Aug</c:v>
                </c:pt>
                <c:pt idx="21">
                  <c:v>19-Sep</c:v>
                </c:pt>
                <c:pt idx="22">
                  <c:v>19-Oct</c:v>
                </c:pt>
                <c:pt idx="23">
                  <c:v>19-Nov</c:v>
                </c:pt>
                <c:pt idx="24">
                  <c:v>19-Dec</c:v>
                </c:pt>
                <c:pt idx="25">
                  <c:v>20-Jan</c:v>
                </c:pt>
                <c:pt idx="26">
                  <c:v>20-Feb</c:v>
                </c:pt>
                <c:pt idx="27">
                  <c:v>20-Mar</c:v>
                </c:pt>
                <c:pt idx="28">
                  <c:v>20-Apr</c:v>
                </c:pt>
                <c:pt idx="29">
                  <c:v>20-May</c:v>
                </c:pt>
                <c:pt idx="30">
                  <c:v>20-Jun</c:v>
                </c:pt>
                <c:pt idx="31">
                  <c:v>20-Jul</c:v>
                </c:pt>
                <c:pt idx="32">
                  <c:v>20-Aug</c:v>
                </c:pt>
                <c:pt idx="33">
                  <c:v>20-Sep</c:v>
                </c:pt>
                <c:pt idx="34">
                  <c:v>20-Oct</c:v>
                </c:pt>
                <c:pt idx="35">
                  <c:v>20-Nov</c:v>
                </c:pt>
              </c:strCache>
            </c:strRef>
          </c:cat>
          <c:val>
            <c:numRef>
              <c:f>'0.15'!$F$2:$F$42</c:f>
              <c:numCache>
                <c:formatCode>General</c:formatCode>
                <c:ptCount val="41"/>
                <c:pt idx="12">
                  <c:v>421.92203841959929</c:v>
                </c:pt>
                <c:pt idx="13">
                  <c:v>536.75643299766932</c:v>
                </c:pt>
                <c:pt idx="14">
                  <c:v>536.75643299766932</c:v>
                </c:pt>
                <c:pt idx="15">
                  <c:v>536.75643299766932</c:v>
                </c:pt>
                <c:pt idx="16">
                  <c:v>536.75643299766932</c:v>
                </c:pt>
                <c:pt idx="17">
                  <c:v>517.09057370644939</c:v>
                </c:pt>
                <c:pt idx="18">
                  <c:v>584.1173470268252</c:v>
                </c:pt>
                <c:pt idx="19">
                  <c:v>595.53098438612744</c:v>
                </c:pt>
                <c:pt idx="20">
                  <c:v>678.64903531827031</c:v>
                </c:pt>
                <c:pt idx="21">
                  <c:v>768.60417825471768</c:v>
                </c:pt>
                <c:pt idx="22">
                  <c:v>820.41727241494914</c:v>
                </c:pt>
                <c:pt idx="23">
                  <c:v>875.29164420794586</c:v>
                </c:pt>
                <c:pt idx="24">
                  <c:v>875.29164420794586</c:v>
                </c:pt>
                <c:pt idx="25">
                  <c:v>875.29164420794586</c:v>
                </c:pt>
                <c:pt idx="26">
                  <c:v>784.30140232534836</c:v>
                </c:pt>
                <c:pt idx="27">
                  <c:v>792.24540500257729</c:v>
                </c:pt>
                <c:pt idx="28">
                  <c:v>800.46885721361878</c:v>
                </c:pt>
                <c:pt idx="29">
                  <c:v>800.46885721361878</c:v>
                </c:pt>
                <c:pt idx="30">
                  <c:v>800.46885721361878</c:v>
                </c:pt>
                <c:pt idx="31">
                  <c:v>800.46885721361878</c:v>
                </c:pt>
                <c:pt idx="32">
                  <c:v>613.20552525315009</c:v>
                </c:pt>
                <c:pt idx="33">
                  <c:v>632.89170316918546</c:v>
                </c:pt>
                <c:pt idx="34">
                  <c:v>632.89170316918546</c:v>
                </c:pt>
                <c:pt idx="35">
                  <c:v>730.98243670120416</c:v>
                </c:pt>
                <c:pt idx="36">
                  <c:v>730.98243670120416</c:v>
                </c:pt>
                <c:pt idx="37">
                  <c:v>730.98243670120416</c:v>
                </c:pt>
                <c:pt idx="38">
                  <c:v>730.98243670120416</c:v>
                </c:pt>
                <c:pt idx="39">
                  <c:v>730.98243670120416</c:v>
                </c:pt>
                <c:pt idx="40">
                  <c:v>730.98243670120416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A6E-46B4-9611-F83DE00719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7839240"/>
        <c:axId val="677836616"/>
      </c:lineChart>
      <c:catAx>
        <c:axId val="677839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836616"/>
        <c:crosses val="autoZero"/>
        <c:auto val="1"/>
        <c:lblAlgn val="ctr"/>
        <c:lblOffset val="100"/>
        <c:noMultiLvlLbl val="0"/>
      </c:catAx>
      <c:valAx>
        <c:axId val="677836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839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'0.5'!$B$1</c:f>
              <c:strCache>
                <c:ptCount val="1"/>
                <c:pt idx="0">
                  <c:v>BIP008013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'0.5'!$A$2:$A$42</c:f>
              <c:strCache>
                <c:ptCount val="36"/>
                <c:pt idx="0">
                  <c:v>17-Dec</c:v>
                </c:pt>
                <c:pt idx="1">
                  <c:v>18-Jan</c:v>
                </c:pt>
                <c:pt idx="2">
                  <c:v>18-Feb</c:v>
                </c:pt>
                <c:pt idx="3">
                  <c:v>18-Mar</c:v>
                </c:pt>
                <c:pt idx="4">
                  <c:v>18-Apr</c:v>
                </c:pt>
                <c:pt idx="5">
                  <c:v>18-May</c:v>
                </c:pt>
                <c:pt idx="6">
                  <c:v>18-Jun</c:v>
                </c:pt>
                <c:pt idx="7">
                  <c:v>18-Jul</c:v>
                </c:pt>
                <c:pt idx="8">
                  <c:v>18-Aug</c:v>
                </c:pt>
                <c:pt idx="9">
                  <c:v>18-Sep</c:v>
                </c:pt>
                <c:pt idx="10">
                  <c:v>18-Oct</c:v>
                </c:pt>
                <c:pt idx="11">
                  <c:v>18-Nov</c:v>
                </c:pt>
                <c:pt idx="12">
                  <c:v>18-Dec</c:v>
                </c:pt>
                <c:pt idx="13">
                  <c:v>19-Jan</c:v>
                </c:pt>
                <c:pt idx="14">
                  <c:v>19-Feb</c:v>
                </c:pt>
                <c:pt idx="15">
                  <c:v>19-Mar</c:v>
                </c:pt>
                <c:pt idx="16">
                  <c:v>19-Apr</c:v>
                </c:pt>
                <c:pt idx="17">
                  <c:v>19-May</c:v>
                </c:pt>
                <c:pt idx="18">
                  <c:v>19-Jun</c:v>
                </c:pt>
                <c:pt idx="19">
                  <c:v>19-Jul</c:v>
                </c:pt>
                <c:pt idx="20">
                  <c:v>19-Aug</c:v>
                </c:pt>
                <c:pt idx="21">
                  <c:v>19-Sep</c:v>
                </c:pt>
                <c:pt idx="22">
                  <c:v>19-Oct</c:v>
                </c:pt>
                <c:pt idx="23">
                  <c:v>19-Nov</c:v>
                </c:pt>
                <c:pt idx="24">
                  <c:v>19-Dec</c:v>
                </c:pt>
                <c:pt idx="25">
                  <c:v>20-Jan</c:v>
                </c:pt>
                <c:pt idx="26">
                  <c:v>20-Feb</c:v>
                </c:pt>
                <c:pt idx="27">
                  <c:v>20-Mar</c:v>
                </c:pt>
                <c:pt idx="28">
                  <c:v>20-Apr</c:v>
                </c:pt>
                <c:pt idx="29">
                  <c:v>20-May</c:v>
                </c:pt>
                <c:pt idx="30">
                  <c:v>20-Jun</c:v>
                </c:pt>
                <c:pt idx="31">
                  <c:v>20-Jul</c:v>
                </c:pt>
                <c:pt idx="32">
                  <c:v>20-Aug</c:v>
                </c:pt>
                <c:pt idx="33">
                  <c:v>20-Sep</c:v>
                </c:pt>
                <c:pt idx="34">
                  <c:v>20-Oct</c:v>
                </c:pt>
                <c:pt idx="35">
                  <c:v>20-Nov</c:v>
                </c:pt>
              </c:strCache>
            </c:strRef>
          </c:cat>
          <c:val>
            <c:numRef>
              <c:f>'0.5'!$B$2:$B$42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</c:v>
                </c:pt>
                <c:pt idx="12">
                  <c:v>5480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1520</c:v>
                </c:pt>
                <c:pt idx="17">
                  <c:v>3001</c:v>
                </c:pt>
                <c:pt idx="18">
                  <c:v>1001</c:v>
                </c:pt>
                <c:pt idx="19">
                  <c:v>3000</c:v>
                </c:pt>
                <c:pt idx="20">
                  <c:v>3000</c:v>
                </c:pt>
                <c:pt idx="21">
                  <c:v>2000</c:v>
                </c:pt>
                <c:pt idx="22">
                  <c:v>2000</c:v>
                </c:pt>
                <c:pt idx="23">
                  <c:v>0</c:v>
                </c:pt>
                <c:pt idx="24">
                  <c:v>0</c:v>
                </c:pt>
                <c:pt idx="25">
                  <c:v>1000</c:v>
                </c:pt>
                <c:pt idx="26">
                  <c:v>1000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1000</c:v>
                </c:pt>
                <c:pt idx="33">
                  <c:v>0</c:v>
                </c:pt>
                <c:pt idx="34">
                  <c:v>3000</c:v>
                </c:pt>
                <c:pt idx="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89-4F2C-8C9D-40FC2BF38817}"/>
            </c:ext>
          </c:extLst>
        </c:ser>
        <c:ser>
          <c:idx val="2"/>
          <c:order val="1"/>
          <c:tx>
            <c:strRef>
              <c:f>'0.5'!$C$1</c:f>
              <c:strCache>
                <c:ptCount val="1"/>
                <c:pt idx="0">
                  <c:v>SES_bip8013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'0.5'!$A$2:$A$42</c:f>
              <c:strCache>
                <c:ptCount val="36"/>
                <c:pt idx="0">
                  <c:v>17-Dec</c:v>
                </c:pt>
                <c:pt idx="1">
                  <c:v>18-Jan</c:v>
                </c:pt>
                <c:pt idx="2">
                  <c:v>18-Feb</c:v>
                </c:pt>
                <c:pt idx="3">
                  <c:v>18-Mar</c:v>
                </c:pt>
                <c:pt idx="4">
                  <c:v>18-Apr</c:v>
                </c:pt>
                <c:pt idx="5">
                  <c:v>18-May</c:v>
                </c:pt>
                <c:pt idx="6">
                  <c:v>18-Jun</c:v>
                </c:pt>
                <c:pt idx="7">
                  <c:v>18-Jul</c:v>
                </c:pt>
                <c:pt idx="8">
                  <c:v>18-Aug</c:v>
                </c:pt>
                <c:pt idx="9">
                  <c:v>18-Sep</c:v>
                </c:pt>
                <c:pt idx="10">
                  <c:v>18-Oct</c:v>
                </c:pt>
                <c:pt idx="11">
                  <c:v>18-Nov</c:v>
                </c:pt>
                <c:pt idx="12">
                  <c:v>18-Dec</c:v>
                </c:pt>
                <c:pt idx="13">
                  <c:v>19-Jan</c:v>
                </c:pt>
                <c:pt idx="14">
                  <c:v>19-Feb</c:v>
                </c:pt>
                <c:pt idx="15">
                  <c:v>19-Mar</c:v>
                </c:pt>
                <c:pt idx="16">
                  <c:v>19-Apr</c:v>
                </c:pt>
                <c:pt idx="17">
                  <c:v>19-May</c:v>
                </c:pt>
                <c:pt idx="18">
                  <c:v>19-Jun</c:v>
                </c:pt>
                <c:pt idx="19">
                  <c:v>19-Jul</c:v>
                </c:pt>
                <c:pt idx="20">
                  <c:v>19-Aug</c:v>
                </c:pt>
                <c:pt idx="21">
                  <c:v>19-Sep</c:v>
                </c:pt>
                <c:pt idx="22">
                  <c:v>19-Oct</c:v>
                </c:pt>
                <c:pt idx="23">
                  <c:v>19-Nov</c:v>
                </c:pt>
                <c:pt idx="24">
                  <c:v>19-Dec</c:v>
                </c:pt>
                <c:pt idx="25">
                  <c:v>20-Jan</c:v>
                </c:pt>
                <c:pt idx="26">
                  <c:v>20-Feb</c:v>
                </c:pt>
                <c:pt idx="27">
                  <c:v>20-Mar</c:v>
                </c:pt>
                <c:pt idx="28">
                  <c:v>20-Apr</c:v>
                </c:pt>
                <c:pt idx="29">
                  <c:v>20-May</c:v>
                </c:pt>
                <c:pt idx="30">
                  <c:v>20-Jun</c:v>
                </c:pt>
                <c:pt idx="31">
                  <c:v>20-Jul</c:v>
                </c:pt>
                <c:pt idx="32">
                  <c:v>20-Aug</c:v>
                </c:pt>
                <c:pt idx="33">
                  <c:v>20-Sep</c:v>
                </c:pt>
                <c:pt idx="34">
                  <c:v>20-Oct</c:v>
                </c:pt>
                <c:pt idx="35">
                  <c:v>20-Nov</c:v>
                </c:pt>
              </c:strCache>
            </c:strRef>
          </c:cat>
          <c:val>
            <c:numRef>
              <c:f>'0.5'!$C$2:$C$42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2.5</c:v>
                </c:pt>
                <c:pt idx="13">
                  <c:v>2741.25</c:v>
                </c:pt>
                <c:pt idx="14">
                  <c:v>1370.625</c:v>
                </c:pt>
                <c:pt idx="15">
                  <c:v>685.3125</c:v>
                </c:pt>
                <c:pt idx="16">
                  <c:v>342.65625</c:v>
                </c:pt>
                <c:pt idx="17">
                  <c:v>931.328125</c:v>
                </c:pt>
                <c:pt idx="18">
                  <c:v>1966.1640625</c:v>
                </c:pt>
                <c:pt idx="19">
                  <c:v>1483.58203125</c:v>
                </c:pt>
                <c:pt idx="20">
                  <c:v>2241.791015625</c:v>
                </c:pt>
                <c:pt idx="21">
                  <c:v>2620.8955078125</c:v>
                </c:pt>
                <c:pt idx="22">
                  <c:v>2310.44775390625</c:v>
                </c:pt>
                <c:pt idx="23">
                  <c:v>2155.223876953125</c:v>
                </c:pt>
                <c:pt idx="24">
                  <c:v>1077.611938476563</c:v>
                </c:pt>
                <c:pt idx="25">
                  <c:v>538.80596923828125</c:v>
                </c:pt>
                <c:pt idx="26">
                  <c:v>769.40298461914063</c:v>
                </c:pt>
                <c:pt idx="27">
                  <c:v>884.70149230957031</c:v>
                </c:pt>
                <c:pt idx="28">
                  <c:v>942.35074615478516</c:v>
                </c:pt>
                <c:pt idx="29">
                  <c:v>471.17537307739258</c:v>
                </c:pt>
                <c:pt idx="30">
                  <c:v>235.58768653869629</c:v>
                </c:pt>
                <c:pt idx="31">
                  <c:v>117.7938432693481</c:v>
                </c:pt>
                <c:pt idx="32">
                  <c:v>59.396921634674072</c:v>
                </c:pt>
                <c:pt idx="33">
                  <c:v>529.69846081733704</c:v>
                </c:pt>
                <c:pt idx="34">
                  <c:v>264.84923040866852</c:v>
                </c:pt>
                <c:pt idx="35">
                  <c:v>1632.424615204334</c:v>
                </c:pt>
                <c:pt idx="36">
                  <c:v>816.21230000000003</c:v>
                </c:pt>
                <c:pt idx="37">
                  <c:v>816.21230000000003</c:v>
                </c:pt>
                <c:pt idx="38">
                  <c:v>816.21230000000003</c:v>
                </c:pt>
                <c:pt idx="39">
                  <c:v>816.21230000000003</c:v>
                </c:pt>
                <c:pt idx="40">
                  <c:v>816.21230000000003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89-4F2C-8C9D-40FC2BF38817}"/>
            </c:ext>
          </c:extLst>
        </c:ser>
        <c:ser>
          <c:idx val="3"/>
          <c:order val="2"/>
          <c:tx>
            <c:strRef>
              <c:f>'0.5'!$D$1</c:f>
              <c:strCache>
                <c:ptCount val="1"/>
                <c:pt idx="0">
                  <c:v>cros_smoothed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'0.5'!$A$2:$A$42</c:f>
              <c:strCache>
                <c:ptCount val="36"/>
                <c:pt idx="0">
                  <c:v>17-Dec</c:v>
                </c:pt>
                <c:pt idx="1">
                  <c:v>18-Jan</c:v>
                </c:pt>
                <c:pt idx="2">
                  <c:v>18-Feb</c:v>
                </c:pt>
                <c:pt idx="3">
                  <c:v>18-Mar</c:v>
                </c:pt>
                <c:pt idx="4">
                  <c:v>18-Apr</c:v>
                </c:pt>
                <c:pt idx="5">
                  <c:v>18-May</c:v>
                </c:pt>
                <c:pt idx="6">
                  <c:v>18-Jun</c:v>
                </c:pt>
                <c:pt idx="7">
                  <c:v>18-Jul</c:v>
                </c:pt>
                <c:pt idx="8">
                  <c:v>18-Aug</c:v>
                </c:pt>
                <c:pt idx="9">
                  <c:v>18-Sep</c:v>
                </c:pt>
                <c:pt idx="10">
                  <c:v>18-Oct</c:v>
                </c:pt>
                <c:pt idx="11">
                  <c:v>18-Nov</c:v>
                </c:pt>
                <c:pt idx="12">
                  <c:v>18-Dec</c:v>
                </c:pt>
                <c:pt idx="13">
                  <c:v>19-Jan</c:v>
                </c:pt>
                <c:pt idx="14">
                  <c:v>19-Feb</c:v>
                </c:pt>
                <c:pt idx="15">
                  <c:v>19-Mar</c:v>
                </c:pt>
                <c:pt idx="16">
                  <c:v>19-Apr</c:v>
                </c:pt>
                <c:pt idx="17">
                  <c:v>19-May</c:v>
                </c:pt>
                <c:pt idx="18">
                  <c:v>19-Jun</c:v>
                </c:pt>
                <c:pt idx="19">
                  <c:v>19-Jul</c:v>
                </c:pt>
                <c:pt idx="20">
                  <c:v>19-Aug</c:v>
                </c:pt>
                <c:pt idx="21">
                  <c:v>19-Sep</c:v>
                </c:pt>
                <c:pt idx="22">
                  <c:v>19-Oct</c:v>
                </c:pt>
                <c:pt idx="23">
                  <c:v>19-Nov</c:v>
                </c:pt>
                <c:pt idx="24">
                  <c:v>19-Dec</c:v>
                </c:pt>
                <c:pt idx="25">
                  <c:v>20-Jan</c:v>
                </c:pt>
                <c:pt idx="26">
                  <c:v>20-Feb</c:v>
                </c:pt>
                <c:pt idx="27">
                  <c:v>20-Mar</c:v>
                </c:pt>
                <c:pt idx="28">
                  <c:v>20-Apr</c:v>
                </c:pt>
                <c:pt idx="29">
                  <c:v>20-May</c:v>
                </c:pt>
                <c:pt idx="30">
                  <c:v>20-Jun</c:v>
                </c:pt>
                <c:pt idx="31">
                  <c:v>20-Jul</c:v>
                </c:pt>
                <c:pt idx="32">
                  <c:v>20-Aug</c:v>
                </c:pt>
                <c:pt idx="33">
                  <c:v>20-Sep</c:v>
                </c:pt>
                <c:pt idx="34">
                  <c:v>20-Oct</c:v>
                </c:pt>
                <c:pt idx="35">
                  <c:v>20-Nov</c:v>
                </c:pt>
              </c:strCache>
            </c:strRef>
          </c:cat>
          <c:val>
            <c:numRef>
              <c:f>'0.5'!$D$2:$D$42</c:f>
              <c:numCache>
                <c:formatCode>General</c:formatCode>
                <c:ptCount val="41"/>
                <c:pt idx="12">
                  <c:v>1.410722960439449E-4</c:v>
                </c:pt>
                <c:pt idx="13">
                  <c:v>421.53866556136143</c:v>
                </c:pt>
                <c:pt idx="14">
                  <c:v>421.53866556136143</c:v>
                </c:pt>
                <c:pt idx="15">
                  <c:v>421.53866556136143</c:v>
                </c:pt>
                <c:pt idx="16">
                  <c:v>421.53866556136143</c:v>
                </c:pt>
                <c:pt idx="17">
                  <c:v>405.71441029911313</c:v>
                </c:pt>
                <c:pt idx="18">
                  <c:v>820.96014245556</c:v>
                </c:pt>
                <c:pt idx="19">
                  <c:v>864.60617153721932</c:v>
                </c:pt>
                <c:pt idx="20">
                  <c:v>1561.877658116982</c:v>
                </c:pt>
                <c:pt idx="21">
                  <c:v>2130.0247721092142</c:v>
                </c:pt>
                <c:pt idx="22">
                  <c:v>2072.6345269670692</c:v>
                </c:pt>
                <c:pt idx="23">
                  <c:v>2038.578777775507</c:v>
                </c:pt>
                <c:pt idx="24">
                  <c:v>2038.578777775507</c:v>
                </c:pt>
                <c:pt idx="25">
                  <c:v>2038.578777775507</c:v>
                </c:pt>
                <c:pt idx="26">
                  <c:v>780.53026269872214</c:v>
                </c:pt>
                <c:pt idx="27">
                  <c:v>852.88602938445138</c:v>
                </c:pt>
                <c:pt idx="28">
                  <c:v>911.34342404621782</c:v>
                </c:pt>
                <c:pt idx="29">
                  <c:v>911.34342404621782</c:v>
                </c:pt>
                <c:pt idx="30">
                  <c:v>911.34342404621782</c:v>
                </c:pt>
                <c:pt idx="31">
                  <c:v>911.34342404621782</c:v>
                </c:pt>
                <c:pt idx="32">
                  <c:v>218.27282033519</c:v>
                </c:pt>
                <c:pt idx="33">
                  <c:v>433.67507586141409</c:v>
                </c:pt>
                <c:pt idx="34">
                  <c:v>433.67507586141409</c:v>
                </c:pt>
                <c:pt idx="35">
                  <c:v>992.75432826498115</c:v>
                </c:pt>
                <c:pt idx="36">
                  <c:v>992.75432826498115</c:v>
                </c:pt>
                <c:pt idx="37">
                  <c:v>992.75432826498115</c:v>
                </c:pt>
                <c:pt idx="38">
                  <c:v>992.75432826498115</c:v>
                </c:pt>
                <c:pt idx="39">
                  <c:v>992.75432826498115</c:v>
                </c:pt>
                <c:pt idx="40">
                  <c:v>992.75432826498115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E89-4F2C-8C9D-40FC2BF38817}"/>
            </c:ext>
          </c:extLst>
        </c:ser>
        <c:ser>
          <c:idx val="4"/>
          <c:order val="3"/>
          <c:tx>
            <c:strRef>
              <c:f>'0.5'!$E$1</c:f>
              <c:strCache>
                <c:ptCount val="1"/>
                <c:pt idx="0">
                  <c:v>SBA_smoothed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'0.5'!$A$2:$A$42</c:f>
              <c:strCache>
                <c:ptCount val="36"/>
                <c:pt idx="0">
                  <c:v>17-Dec</c:v>
                </c:pt>
                <c:pt idx="1">
                  <c:v>18-Jan</c:v>
                </c:pt>
                <c:pt idx="2">
                  <c:v>18-Feb</c:v>
                </c:pt>
                <c:pt idx="3">
                  <c:v>18-Mar</c:v>
                </c:pt>
                <c:pt idx="4">
                  <c:v>18-Apr</c:v>
                </c:pt>
                <c:pt idx="5">
                  <c:v>18-May</c:v>
                </c:pt>
                <c:pt idx="6">
                  <c:v>18-Jun</c:v>
                </c:pt>
                <c:pt idx="7">
                  <c:v>18-Jul</c:v>
                </c:pt>
                <c:pt idx="8">
                  <c:v>18-Aug</c:v>
                </c:pt>
                <c:pt idx="9">
                  <c:v>18-Sep</c:v>
                </c:pt>
                <c:pt idx="10">
                  <c:v>18-Oct</c:v>
                </c:pt>
                <c:pt idx="11">
                  <c:v>18-Nov</c:v>
                </c:pt>
                <c:pt idx="12">
                  <c:v>18-Dec</c:v>
                </c:pt>
                <c:pt idx="13">
                  <c:v>19-Jan</c:v>
                </c:pt>
                <c:pt idx="14">
                  <c:v>19-Feb</c:v>
                </c:pt>
                <c:pt idx="15">
                  <c:v>19-Mar</c:v>
                </c:pt>
                <c:pt idx="16">
                  <c:v>19-Apr</c:v>
                </c:pt>
                <c:pt idx="17">
                  <c:v>19-May</c:v>
                </c:pt>
                <c:pt idx="18">
                  <c:v>19-Jun</c:v>
                </c:pt>
                <c:pt idx="19">
                  <c:v>19-Jul</c:v>
                </c:pt>
                <c:pt idx="20">
                  <c:v>19-Aug</c:v>
                </c:pt>
                <c:pt idx="21">
                  <c:v>19-Sep</c:v>
                </c:pt>
                <c:pt idx="22">
                  <c:v>19-Oct</c:v>
                </c:pt>
                <c:pt idx="23">
                  <c:v>19-Nov</c:v>
                </c:pt>
                <c:pt idx="24">
                  <c:v>19-Dec</c:v>
                </c:pt>
                <c:pt idx="25">
                  <c:v>20-Jan</c:v>
                </c:pt>
                <c:pt idx="26">
                  <c:v>20-Feb</c:v>
                </c:pt>
                <c:pt idx="27">
                  <c:v>20-Mar</c:v>
                </c:pt>
                <c:pt idx="28">
                  <c:v>20-Apr</c:v>
                </c:pt>
                <c:pt idx="29">
                  <c:v>20-May</c:v>
                </c:pt>
                <c:pt idx="30">
                  <c:v>20-Jun</c:v>
                </c:pt>
                <c:pt idx="31">
                  <c:v>20-Jul</c:v>
                </c:pt>
                <c:pt idx="32">
                  <c:v>20-Aug</c:v>
                </c:pt>
                <c:pt idx="33">
                  <c:v>20-Sep</c:v>
                </c:pt>
                <c:pt idx="34">
                  <c:v>20-Oct</c:v>
                </c:pt>
                <c:pt idx="35">
                  <c:v>20-Nov</c:v>
                </c:pt>
              </c:strCache>
            </c:strRef>
          </c:cat>
          <c:val>
            <c:numRef>
              <c:f>'0.5'!$E$2:$E$42</c:f>
              <c:numCache>
                <c:formatCode>General</c:formatCode>
                <c:ptCount val="41"/>
                <c:pt idx="12">
                  <c:v>81.934949667690972</c:v>
                </c:pt>
                <c:pt idx="13">
                  <c:v>391.78612420178013</c:v>
                </c:pt>
                <c:pt idx="14">
                  <c:v>391.78612420178013</c:v>
                </c:pt>
                <c:pt idx="15">
                  <c:v>391.78612420178013</c:v>
                </c:pt>
                <c:pt idx="16">
                  <c:v>391.78612420178013</c:v>
                </c:pt>
                <c:pt idx="17">
                  <c:v>351.10569456769872</c:v>
                </c:pt>
                <c:pt idx="18">
                  <c:v>655.04879201456663</c:v>
                </c:pt>
                <c:pt idx="19">
                  <c:v>678.24908535553891</c:v>
                </c:pt>
                <c:pt idx="20">
                  <c:v>1191.473881200629</c:v>
                </c:pt>
                <c:pt idx="21">
                  <c:v>1609.6570428873299</c:v>
                </c:pt>
                <c:pt idx="22">
                  <c:v>1561.2566926877621</c:v>
                </c:pt>
                <c:pt idx="23">
                  <c:v>1532.535605932095</c:v>
                </c:pt>
                <c:pt idx="24">
                  <c:v>1532.535605932095</c:v>
                </c:pt>
                <c:pt idx="25">
                  <c:v>1532.535605932095</c:v>
                </c:pt>
                <c:pt idx="26">
                  <c:v>586.3421899633903</c:v>
                </c:pt>
                <c:pt idx="27">
                  <c:v>640.29763025753823</c:v>
                </c:pt>
                <c:pt idx="28">
                  <c:v>683.88910353927508</c:v>
                </c:pt>
                <c:pt idx="29">
                  <c:v>683.88910353927508</c:v>
                </c:pt>
                <c:pt idx="30">
                  <c:v>683.88910353927508</c:v>
                </c:pt>
                <c:pt idx="31">
                  <c:v>683.88910353927508</c:v>
                </c:pt>
                <c:pt idx="32">
                  <c:v>163.7959160046214</c:v>
                </c:pt>
                <c:pt idx="33">
                  <c:v>325.32245002137438</c:v>
                </c:pt>
                <c:pt idx="34">
                  <c:v>325.32245002137438</c:v>
                </c:pt>
                <c:pt idx="35">
                  <c:v>744.59721014635807</c:v>
                </c:pt>
                <c:pt idx="36">
                  <c:v>744.59721014635807</c:v>
                </c:pt>
                <c:pt idx="37">
                  <c:v>744.59721014635807</c:v>
                </c:pt>
                <c:pt idx="38">
                  <c:v>744.59721014635807</c:v>
                </c:pt>
                <c:pt idx="39">
                  <c:v>744.59721014635807</c:v>
                </c:pt>
                <c:pt idx="40">
                  <c:v>744.59721014635807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E89-4F2C-8C9D-40FC2BF38817}"/>
            </c:ext>
          </c:extLst>
        </c:ser>
        <c:ser>
          <c:idx val="5"/>
          <c:order val="4"/>
          <c:tx>
            <c:strRef>
              <c:f>'0.5'!$F$1</c:f>
              <c:strCache>
                <c:ptCount val="1"/>
                <c:pt idx="0">
                  <c:v>SBJ_smoothed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'0.5'!$A$2:$A$42</c:f>
              <c:strCache>
                <c:ptCount val="36"/>
                <c:pt idx="0">
                  <c:v>17-Dec</c:v>
                </c:pt>
                <c:pt idx="1">
                  <c:v>18-Jan</c:v>
                </c:pt>
                <c:pt idx="2">
                  <c:v>18-Feb</c:v>
                </c:pt>
                <c:pt idx="3">
                  <c:v>18-Mar</c:v>
                </c:pt>
                <c:pt idx="4">
                  <c:v>18-Apr</c:v>
                </c:pt>
                <c:pt idx="5">
                  <c:v>18-May</c:v>
                </c:pt>
                <c:pt idx="6">
                  <c:v>18-Jun</c:v>
                </c:pt>
                <c:pt idx="7">
                  <c:v>18-Jul</c:v>
                </c:pt>
                <c:pt idx="8">
                  <c:v>18-Aug</c:v>
                </c:pt>
                <c:pt idx="9">
                  <c:v>18-Sep</c:v>
                </c:pt>
                <c:pt idx="10">
                  <c:v>18-Oct</c:v>
                </c:pt>
                <c:pt idx="11">
                  <c:v>18-Nov</c:v>
                </c:pt>
                <c:pt idx="12">
                  <c:v>18-Dec</c:v>
                </c:pt>
                <c:pt idx="13">
                  <c:v>19-Jan</c:v>
                </c:pt>
                <c:pt idx="14">
                  <c:v>19-Feb</c:v>
                </c:pt>
                <c:pt idx="15">
                  <c:v>19-Mar</c:v>
                </c:pt>
                <c:pt idx="16">
                  <c:v>19-Apr</c:v>
                </c:pt>
                <c:pt idx="17">
                  <c:v>19-May</c:v>
                </c:pt>
                <c:pt idx="18">
                  <c:v>19-Jun</c:v>
                </c:pt>
                <c:pt idx="19">
                  <c:v>19-Jul</c:v>
                </c:pt>
                <c:pt idx="20">
                  <c:v>19-Aug</c:v>
                </c:pt>
                <c:pt idx="21">
                  <c:v>19-Sep</c:v>
                </c:pt>
                <c:pt idx="22">
                  <c:v>19-Oct</c:v>
                </c:pt>
                <c:pt idx="23">
                  <c:v>19-Nov</c:v>
                </c:pt>
                <c:pt idx="24">
                  <c:v>19-Dec</c:v>
                </c:pt>
                <c:pt idx="25">
                  <c:v>20-Jan</c:v>
                </c:pt>
                <c:pt idx="26">
                  <c:v>20-Feb</c:v>
                </c:pt>
                <c:pt idx="27">
                  <c:v>20-Mar</c:v>
                </c:pt>
                <c:pt idx="28">
                  <c:v>20-Apr</c:v>
                </c:pt>
                <c:pt idx="29">
                  <c:v>20-May</c:v>
                </c:pt>
                <c:pt idx="30">
                  <c:v>20-Jun</c:v>
                </c:pt>
                <c:pt idx="31">
                  <c:v>20-Jul</c:v>
                </c:pt>
                <c:pt idx="32">
                  <c:v>20-Aug</c:v>
                </c:pt>
                <c:pt idx="33">
                  <c:v>20-Sep</c:v>
                </c:pt>
                <c:pt idx="34">
                  <c:v>20-Oct</c:v>
                </c:pt>
                <c:pt idx="35">
                  <c:v>20-Nov</c:v>
                </c:pt>
              </c:strCache>
            </c:strRef>
          </c:cat>
          <c:val>
            <c:numRef>
              <c:f>'0.5'!$F$2:$F$42</c:f>
              <c:numCache>
                <c:formatCode>General</c:formatCode>
                <c:ptCount val="41"/>
                <c:pt idx="12">
                  <c:v>119.9900276592078</c:v>
                </c:pt>
                <c:pt idx="13">
                  <c:v>391.78566888051381</c:v>
                </c:pt>
                <c:pt idx="14">
                  <c:v>391.78566888051381</c:v>
                </c:pt>
                <c:pt idx="15">
                  <c:v>391.78566888051381</c:v>
                </c:pt>
                <c:pt idx="16">
                  <c:v>391.78566888051381</c:v>
                </c:pt>
                <c:pt idx="17">
                  <c:v>339.04192172629922</c:v>
                </c:pt>
                <c:pt idx="18">
                  <c:v>604.90188209848827</c:v>
                </c:pt>
                <c:pt idx="19">
                  <c:v>620.03677941850651</c:v>
                </c:pt>
                <c:pt idx="20">
                  <c:v>1070.6370157323049</c:v>
                </c:pt>
                <c:pt idx="21">
                  <c:v>1437.7927631071921</c:v>
                </c:pt>
                <c:pt idx="22">
                  <c:v>1391.686531999258</c:v>
                </c:pt>
                <c:pt idx="23">
                  <c:v>1364.3267904890799</c:v>
                </c:pt>
                <c:pt idx="24">
                  <c:v>1364.3267904890799</c:v>
                </c:pt>
                <c:pt idx="25">
                  <c:v>1364.3267904890799</c:v>
                </c:pt>
                <c:pt idx="26">
                  <c:v>521.73667663453796</c:v>
                </c:pt>
                <c:pt idx="27">
                  <c:v>569.51784527701022</c:v>
                </c:pt>
                <c:pt idx="28">
                  <c:v>608.12102459687753</c:v>
                </c:pt>
                <c:pt idx="29">
                  <c:v>608.12102459687753</c:v>
                </c:pt>
                <c:pt idx="30">
                  <c:v>608.12102459687753</c:v>
                </c:pt>
                <c:pt idx="31">
                  <c:v>608.12102459687753</c:v>
                </c:pt>
                <c:pt idx="32">
                  <c:v>145.6489194603115</c:v>
                </c:pt>
                <c:pt idx="33">
                  <c:v>289.21358091831252</c:v>
                </c:pt>
                <c:pt idx="34">
                  <c:v>289.21358091831252</c:v>
                </c:pt>
                <c:pt idx="35">
                  <c:v>661.88229640603311</c:v>
                </c:pt>
                <c:pt idx="36">
                  <c:v>661.88229640603311</c:v>
                </c:pt>
                <c:pt idx="37">
                  <c:v>661.88229640603311</c:v>
                </c:pt>
                <c:pt idx="38">
                  <c:v>661.88229640603311</c:v>
                </c:pt>
                <c:pt idx="39">
                  <c:v>661.88229640603311</c:v>
                </c:pt>
                <c:pt idx="40">
                  <c:v>661.88229640603311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E89-4F2C-8C9D-40FC2BF388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0314928"/>
        <c:axId val="630319192"/>
      </c:lineChart>
      <c:catAx>
        <c:axId val="630314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319192"/>
        <c:crosses val="autoZero"/>
        <c:auto val="1"/>
        <c:lblAlgn val="ctr"/>
        <c:lblOffset val="100"/>
        <c:noMultiLvlLbl val="0"/>
      </c:catAx>
      <c:valAx>
        <c:axId val="630319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314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Optimal!$B$1</c:f>
              <c:strCache>
                <c:ptCount val="1"/>
                <c:pt idx="0">
                  <c:v>BIP008013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Optimal!$A$2:$A$37</c:f>
              <c:strCache>
                <c:ptCount val="36"/>
                <c:pt idx="0">
                  <c:v>17-Dec</c:v>
                </c:pt>
                <c:pt idx="1">
                  <c:v>18-Jan</c:v>
                </c:pt>
                <c:pt idx="2">
                  <c:v>18-Feb</c:v>
                </c:pt>
                <c:pt idx="3">
                  <c:v>18-Mar</c:v>
                </c:pt>
                <c:pt idx="4">
                  <c:v>18-Apr</c:v>
                </c:pt>
                <c:pt idx="5">
                  <c:v>18-May</c:v>
                </c:pt>
                <c:pt idx="6">
                  <c:v>18-Jun</c:v>
                </c:pt>
                <c:pt idx="7">
                  <c:v>18-Jul</c:v>
                </c:pt>
                <c:pt idx="8">
                  <c:v>18-Aug</c:v>
                </c:pt>
                <c:pt idx="9">
                  <c:v>18-Sep</c:v>
                </c:pt>
                <c:pt idx="10">
                  <c:v>18-Oct</c:v>
                </c:pt>
                <c:pt idx="11">
                  <c:v>18-Nov</c:v>
                </c:pt>
                <c:pt idx="12">
                  <c:v>18-Dec</c:v>
                </c:pt>
                <c:pt idx="13">
                  <c:v>19-Jan</c:v>
                </c:pt>
                <c:pt idx="14">
                  <c:v>19-Feb</c:v>
                </c:pt>
                <c:pt idx="15">
                  <c:v>19-Mar</c:v>
                </c:pt>
                <c:pt idx="16">
                  <c:v>19-Apr</c:v>
                </c:pt>
                <c:pt idx="17">
                  <c:v>19-May</c:v>
                </c:pt>
                <c:pt idx="18">
                  <c:v>19-Jun</c:v>
                </c:pt>
                <c:pt idx="19">
                  <c:v>19-Jul</c:v>
                </c:pt>
                <c:pt idx="20">
                  <c:v>19-Aug</c:v>
                </c:pt>
                <c:pt idx="21">
                  <c:v>19-Sep</c:v>
                </c:pt>
                <c:pt idx="22">
                  <c:v>19-Oct</c:v>
                </c:pt>
                <c:pt idx="23">
                  <c:v>19-Nov</c:v>
                </c:pt>
                <c:pt idx="24">
                  <c:v>19-Dec</c:v>
                </c:pt>
                <c:pt idx="25">
                  <c:v>20-Jan</c:v>
                </c:pt>
                <c:pt idx="26">
                  <c:v>20-Feb</c:v>
                </c:pt>
                <c:pt idx="27">
                  <c:v>20-Mar</c:v>
                </c:pt>
                <c:pt idx="28">
                  <c:v>20-Apr</c:v>
                </c:pt>
                <c:pt idx="29">
                  <c:v>20-May</c:v>
                </c:pt>
                <c:pt idx="30">
                  <c:v>20-Jun</c:v>
                </c:pt>
                <c:pt idx="31">
                  <c:v>20-Jul</c:v>
                </c:pt>
                <c:pt idx="32">
                  <c:v>20-Aug</c:v>
                </c:pt>
                <c:pt idx="33">
                  <c:v>20-Sep</c:v>
                </c:pt>
                <c:pt idx="34">
                  <c:v>20-Oct</c:v>
                </c:pt>
                <c:pt idx="35">
                  <c:v>20-Nov</c:v>
                </c:pt>
              </c:strCache>
            </c:strRef>
          </c:cat>
          <c:val>
            <c:numRef>
              <c:f>Optimal!$B$2:$B$42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</c:v>
                </c:pt>
                <c:pt idx="12">
                  <c:v>5480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1520</c:v>
                </c:pt>
                <c:pt idx="17">
                  <c:v>3001</c:v>
                </c:pt>
                <c:pt idx="18">
                  <c:v>1001</c:v>
                </c:pt>
                <c:pt idx="19">
                  <c:v>3000</c:v>
                </c:pt>
                <c:pt idx="20">
                  <c:v>3000</c:v>
                </c:pt>
                <c:pt idx="21">
                  <c:v>2000</c:v>
                </c:pt>
                <c:pt idx="22">
                  <c:v>2000</c:v>
                </c:pt>
                <c:pt idx="23">
                  <c:v>0</c:v>
                </c:pt>
                <c:pt idx="24">
                  <c:v>0</c:v>
                </c:pt>
                <c:pt idx="25">
                  <c:v>1000</c:v>
                </c:pt>
                <c:pt idx="26">
                  <c:v>1000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1000</c:v>
                </c:pt>
                <c:pt idx="33">
                  <c:v>0</c:v>
                </c:pt>
                <c:pt idx="34">
                  <c:v>3000</c:v>
                </c:pt>
                <c:pt idx="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65-46C9-A8DB-C9E6226C8053}"/>
            </c:ext>
          </c:extLst>
        </c:ser>
        <c:ser>
          <c:idx val="2"/>
          <c:order val="1"/>
          <c:tx>
            <c:strRef>
              <c:f>Optimal!$C$1</c:f>
              <c:strCache>
                <c:ptCount val="1"/>
                <c:pt idx="0">
                  <c:v>SES_bip8013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Optimal!$A$2:$A$37</c:f>
              <c:strCache>
                <c:ptCount val="36"/>
                <c:pt idx="0">
                  <c:v>17-Dec</c:v>
                </c:pt>
                <c:pt idx="1">
                  <c:v>18-Jan</c:v>
                </c:pt>
                <c:pt idx="2">
                  <c:v>18-Feb</c:v>
                </c:pt>
                <c:pt idx="3">
                  <c:v>18-Mar</c:v>
                </c:pt>
                <c:pt idx="4">
                  <c:v>18-Apr</c:v>
                </c:pt>
                <c:pt idx="5">
                  <c:v>18-May</c:v>
                </c:pt>
                <c:pt idx="6">
                  <c:v>18-Jun</c:v>
                </c:pt>
                <c:pt idx="7">
                  <c:v>18-Jul</c:v>
                </c:pt>
                <c:pt idx="8">
                  <c:v>18-Aug</c:v>
                </c:pt>
                <c:pt idx="9">
                  <c:v>18-Sep</c:v>
                </c:pt>
                <c:pt idx="10">
                  <c:v>18-Oct</c:v>
                </c:pt>
                <c:pt idx="11">
                  <c:v>18-Nov</c:v>
                </c:pt>
                <c:pt idx="12">
                  <c:v>18-Dec</c:v>
                </c:pt>
                <c:pt idx="13">
                  <c:v>19-Jan</c:v>
                </c:pt>
                <c:pt idx="14">
                  <c:v>19-Feb</c:v>
                </c:pt>
                <c:pt idx="15">
                  <c:v>19-Mar</c:v>
                </c:pt>
                <c:pt idx="16">
                  <c:v>19-Apr</c:v>
                </c:pt>
                <c:pt idx="17">
                  <c:v>19-May</c:v>
                </c:pt>
                <c:pt idx="18">
                  <c:v>19-Jun</c:v>
                </c:pt>
                <c:pt idx="19">
                  <c:v>19-Jul</c:v>
                </c:pt>
                <c:pt idx="20">
                  <c:v>19-Aug</c:v>
                </c:pt>
                <c:pt idx="21">
                  <c:v>19-Sep</c:v>
                </c:pt>
                <c:pt idx="22">
                  <c:v>19-Oct</c:v>
                </c:pt>
                <c:pt idx="23">
                  <c:v>19-Nov</c:v>
                </c:pt>
                <c:pt idx="24">
                  <c:v>19-Dec</c:v>
                </c:pt>
                <c:pt idx="25">
                  <c:v>20-Jan</c:v>
                </c:pt>
                <c:pt idx="26">
                  <c:v>20-Feb</c:v>
                </c:pt>
                <c:pt idx="27">
                  <c:v>20-Mar</c:v>
                </c:pt>
                <c:pt idx="28">
                  <c:v>20-Apr</c:v>
                </c:pt>
                <c:pt idx="29">
                  <c:v>20-May</c:v>
                </c:pt>
                <c:pt idx="30">
                  <c:v>20-Jun</c:v>
                </c:pt>
                <c:pt idx="31">
                  <c:v>20-Jul</c:v>
                </c:pt>
                <c:pt idx="32">
                  <c:v>20-Aug</c:v>
                </c:pt>
                <c:pt idx="33">
                  <c:v>20-Sep</c:v>
                </c:pt>
                <c:pt idx="34">
                  <c:v>20-Oct</c:v>
                </c:pt>
                <c:pt idx="35">
                  <c:v>20-Nov</c:v>
                </c:pt>
              </c:strCache>
            </c:strRef>
          </c:cat>
          <c:val>
            <c:numRef>
              <c:f>Optimal!$C$2:$C$42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0.91364177347734898</c:v>
                </c:pt>
                <c:pt idx="13">
                  <c:v>1002.098077246603</c:v>
                </c:pt>
                <c:pt idx="14">
                  <c:v>818.98634434783776</c:v>
                </c:pt>
                <c:pt idx="15">
                  <c:v>669.33431712709989</c:v>
                </c:pt>
                <c:pt idx="16">
                  <c:v>547.02795861724917</c:v>
                </c:pt>
                <c:pt idx="17">
                  <c:v>724.81753890381174</c:v>
                </c:pt>
                <c:pt idx="18">
                  <c:v>1140.740615006604</c:v>
                </c:pt>
                <c:pt idx="19">
                  <c:v>1115.206042342314</c:v>
                </c:pt>
                <c:pt idx="20">
                  <c:v>1459.6113411650661</c:v>
                </c:pt>
                <c:pt idx="21">
                  <c:v>1741.084026385535</c:v>
                </c:pt>
                <c:pt idx="22">
                  <c:v>1788.395316248482</c:v>
                </c:pt>
                <c:pt idx="23">
                  <c:v>1827.061491956252</c:v>
                </c:pt>
                <c:pt idx="24">
                  <c:v>1493.205551603636</c:v>
                </c:pt>
                <c:pt idx="25">
                  <c:v>1220.354557936962</c:v>
                </c:pt>
                <c:pt idx="26">
                  <c:v>1180.0895321154931</c:v>
                </c:pt>
                <c:pt idx="27">
                  <c:v>1147.182068214152</c:v>
                </c:pt>
                <c:pt idx="28">
                  <c:v>1120.287731048704</c:v>
                </c:pt>
                <c:pt idx="29">
                  <c:v>915.57939716865314</c:v>
                </c:pt>
                <c:pt idx="30">
                  <c:v>748.27708033095507</c:v>
                </c:pt>
                <c:pt idx="31">
                  <c:v>611.54564058574977</c:v>
                </c:pt>
                <c:pt idx="32">
                  <c:v>499.98164021502407</c:v>
                </c:pt>
                <c:pt idx="33">
                  <c:v>591.34917241606024</c:v>
                </c:pt>
                <c:pt idx="34">
                  <c:v>483.2929110899459</c:v>
                </c:pt>
                <c:pt idx="35">
                  <c:v>943.16665669690542</c:v>
                </c:pt>
                <c:pt idx="36">
                  <c:v>770.82339999999999</c:v>
                </c:pt>
                <c:pt idx="37">
                  <c:v>770.82339999999999</c:v>
                </c:pt>
                <c:pt idx="38">
                  <c:v>770.82339999999999</c:v>
                </c:pt>
                <c:pt idx="39">
                  <c:v>770.82339999999999</c:v>
                </c:pt>
                <c:pt idx="40">
                  <c:v>770.82339999999999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65-46C9-A8DB-C9E6226C8053}"/>
            </c:ext>
          </c:extLst>
        </c:ser>
        <c:ser>
          <c:idx val="3"/>
          <c:order val="2"/>
          <c:tx>
            <c:strRef>
              <c:f>Optimal!$D$1</c:f>
              <c:strCache>
                <c:ptCount val="1"/>
                <c:pt idx="0">
                  <c:v>cros_smoothed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Optimal!$A$2:$A$37</c:f>
              <c:strCache>
                <c:ptCount val="36"/>
                <c:pt idx="0">
                  <c:v>17-Dec</c:v>
                </c:pt>
                <c:pt idx="1">
                  <c:v>18-Jan</c:v>
                </c:pt>
                <c:pt idx="2">
                  <c:v>18-Feb</c:v>
                </c:pt>
                <c:pt idx="3">
                  <c:v>18-Mar</c:v>
                </c:pt>
                <c:pt idx="4">
                  <c:v>18-Apr</c:v>
                </c:pt>
                <c:pt idx="5">
                  <c:v>18-May</c:v>
                </c:pt>
                <c:pt idx="6">
                  <c:v>18-Jun</c:v>
                </c:pt>
                <c:pt idx="7">
                  <c:v>18-Jul</c:v>
                </c:pt>
                <c:pt idx="8">
                  <c:v>18-Aug</c:v>
                </c:pt>
                <c:pt idx="9">
                  <c:v>18-Sep</c:v>
                </c:pt>
                <c:pt idx="10">
                  <c:v>18-Oct</c:v>
                </c:pt>
                <c:pt idx="11">
                  <c:v>18-Nov</c:v>
                </c:pt>
                <c:pt idx="12">
                  <c:v>18-Dec</c:v>
                </c:pt>
                <c:pt idx="13">
                  <c:v>19-Jan</c:v>
                </c:pt>
                <c:pt idx="14">
                  <c:v>19-Feb</c:v>
                </c:pt>
                <c:pt idx="15">
                  <c:v>19-Mar</c:v>
                </c:pt>
                <c:pt idx="16">
                  <c:v>19-Apr</c:v>
                </c:pt>
                <c:pt idx="17">
                  <c:v>19-May</c:v>
                </c:pt>
                <c:pt idx="18">
                  <c:v>19-Jun</c:v>
                </c:pt>
                <c:pt idx="19">
                  <c:v>19-Jul</c:v>
                </c:pt>
                <c:pt idx="20">
                  <c:v>19-Aug</c:v>
                </c:pt>
                <c:pt idx="21">
                  <c:v>19-Sep</c:v>
                </c:pt>
                <c:pt idx="22">
                  <c:v>19-Oct</c:v>
                </c:pt>
                <c:pt idx="23">
                  <c:v>19-Nov</c:v>
                </c:pt>
                <c:pt idx="24">
                  <c:v>19-Dec</c:v>
                </c:pt>
                <c:pt idx="25">
                  <c:v>20-Jan</c:v>
                </c:pt>
                <c:pt idx="26">
                  <c:v>20-Feb</c:v>
                </c:pt>
                <c:pt idx="27">
                  <c:v>20-Mar</c:v>
                </c:pt>
                <c:pt idx="28">
                  <c:v>20-Apr</c:v>
                </c:pt>
                <c:pt idx="29">
                  <c:v>20-May</c:v>
                </c:pt>
                <c:pt idx="30">
                  <c:v>20-Jun</c:v>
                </c:pt>
                <c:pt idx="31">
                  <c:v>20-Jul</c:v>
                </c:pt>
                <c:pt idx="32">
                  <c:v>20-Aug</c:v>
                </c:pt>
                <c:pt idx="33">
                  <c:v>20-Sep</c:v>
                </c:pt>
                <c:pt idx="34">
                  <c:v>20-Oct</c:v>
                </c:pt>
                <c:pt idx="35">
                  <c:v>20-Nov</c:v>
                </c:pt>
              </c:strCache>
            </c:strRef>
          </c:cat>
          <c:val>
            <c:numRef>
              <c:f>Optimal!$D$2:$D$42</c:f>
              <c:numCache>
                <c:formatCode>General</c:formatCode>
                <c:ptCount val="41"/>
                <c:pt idx="12">
                  <c:v>7.0390355313700477</c:v>
                </c:pt>
                <c:pt idx="13">
                  <c:v>391.7845163802329</c:v>
                </c:pt>
                <c:pt idx="14">
                  <c:v>391.7845163802329</c:v>
                </c:pt>
                <c:pt idx="15">
                  <c:v>391.7845163802329</c:v>
                </c:pt>
                <c:pt idx="16">
                  <c:v>391.7845163802329</c:v>
                </c:pt>
                <c:pt idx="17">
                  <c:v>449.6611730731496</c:v>
                </c:pt>
                <c:pt idx="18">
                  <c:v>604.54264934720868</c:v>
                </c:pt>
                <c:pt idx="19">
                  <c:v>599.30514788984749</c:v>
                </c:pt>
                <c:pt idx="20">
                  <c:v>735.39492505549185</c:v>
                </c:pt>
                <c:pt idx="21">
                  <c:v>854.45458552704838</c:v>
                </c:pt>
                <c:pt idx="22">
                  <c:v>888.24219051780005</c:v>
                </c:pt>
                <c:pt idx="23">
                  <c:v>917.8039489390402</c:v>
                </c:pt>
                <c:pt idx="24">
                  <c:v>917.8039489390402</c:v>
                </c:pt>
                <c:pt idx="25">
                  <c:v>917.8039489390402</c:v>
                </c:pt>
                <c:pt idx="26">
                  <c:v>873.23317564841886</c:v>
                </c:pt>
                <c:pt idx="27">
                  <c:v>834.2971299046385</c:v>
                </c:pt>
                <c:pt idx="28">
                  <c:v>800.23689383535611</c:v>
                </c:pt>
                <c:pt idx="29">
                  <c:v>800.23689383535611</c:v>
                </c:pt>
                <c:pt idx="30">
                  <c:v>800.23689383535611</c:v>
                </c:pt>
                <c:pt idx="31">
                  <c:v>800.23689383535611</c:v>
                </c:pt>
                <c:pt idx="32">
                  <c:v>700.06423036877686</c:v>
                </c:pt>
                <c:pt idx="33">
                  <c:v>682.80377170345491</c:v>
                </c:pt>
                <c:pt idx="34">
                  <c:v>682.80377170345491</c:v>
                </c:pt>
                <c:pt idx="35">
                  <c:v>808.42846188941371</c:v>
                </c:pt>
                <c:pt idx="36">
                  <c:v>808.42846188941371</c:v>
                </c:pt>
                <c:pt idx="37">
                  <c:v>808.42846188941371</c:v>
                </c:pt>
                <c:pt idx="38">
                  <c:v>808.42846188941371</c:v>
                </c:pt>
                <c:pt idx="39">
                  <c:v>808.42846188941371</c:v>
                </c:pt>
                <c:pt idx="40">
                  <c:v>808.42846188941371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65-46C9-A8DB-C9E6226C8053}"/>
            </c:ext>
          </c:extLst>
        </c:ser>
        <c:ser>
          <c:idx val="4"/>
          <c:order val="3"/>
          <c:tx>
            <c:strRef>
              <c:f>Optimal!$E$1</c:f>
              <c:strCache>
                <c:ptCount val="1"/>
                <c:pt idx="0">
                  <c:v>SBA_smoothed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Optimal!$A$2:$A$37</c:f>
              <c:strCache>
                <c:ptCount val="36"/>
                <c:pt idx="0">
                  <c:v>17-Dec</c:v>
                </c:pt>
                <c:pt idx="1">
                  <c:v>18-Jan</c:v>
                </c:pt>
                <c:pt idx="2">
                  <c:v>18-Feb</c:v>
                </c:pt>
                <c:pt idx="3">
                  <c:v>18-Mar</c:v>
                </c:pt>
                <c:pt idx="4">
                  <c:v>18-Apr</c:v>
                </c:pt>
                <c:pt idx="5">
                  <c:v>18-May</c:v>
                </c:pt>
                <c:pt idx="6">
                  <c:v>18-Jun</c:v>
                </c:pt>
                <c:pt idx="7">
                  <c:v>18-Jul</c:v>
                </c:pt>
                <c:pt idx="8">
                  <c:v>18-Aug</c:v>
                </c:pt>
                <c:pt idx="9">
                  <c:v>18-Sep</c:v>
                </c:pt>
                <c:pt idx="10">
                  <c:v>18-Oct</c:v>
                </c:pt>
                <c:pt idx="11">
                  <c:v>18-Nov</c:v>
                </c:pt>
                <c:pt idx="12">
                  <c:v>18-Dec</c:v>
                </c:pt>
                <c:pt idx="13">
                  <c:v>19-Jan</c:v>
                </c:pt>
                <c:pt idx="14">
                  <c:v>19-Feb</c:v>
                </c:pt>
                <c:pt idx="15">
                  <c:v>19-Mar</c:v>
                </c:pt>
                <c:pt idx="16">
                  <c:v>19-Apr</c:v>
                </c:pt>
                <c:pt idx="17">
                  <c:v>19-May</c:v>
                </c:pt>
                <c:pt idx="18">
                  <c:v>19-Jun</c:v>
                </c:pt>
                <c:pt idx="19">
                  <c:v>19-Jul</c:v>
                </c:pt>
                <c:pt idx="20">
                  <c:v>19-Aug</c:v>
                </c:pt>
                <c:pt idx="21">
                  <c:v>19-Sep</c:v>
                </c:pt>
                <c:pt idx="22">
                  <c:v>19-Oct</c:v>
                </c:pt>
                <c:pt idx="23">
                  <c:v>19-Nov</c:v>
                </c:pt>
                <c:pt idx="24">
                  <c:v>19-Dec</c:v>
                </c:pt>
                <c:pt idx="25">
                  <c:v>20-Jan</c:v>
                </c:pt>
                <c:pt idx="26">
                  <c:v>20-Feb</c:v>
                </c:pt>
                <c:pt idx="27">
                  <c:v>20-Mar</c:v>
                </c:pt>
                <c:pt idx="28">
                  <c:v>20-Apr</c:v>
                </c:pt>
                <c:pt idx="29">
                  <c:v>20-May</c:v>
                </c:pt>
                <c:pt idx="30">
                  <c:v>20-Jun</c:v>
                </c:pt>
                <c:pt idx="31">
                  <c:v>20-Jul</c:v>
                </c:pt>
                <c:pt idx="32">
                  <c:v>20-Aug</c:v>
                </c:pt>
                <c:pt idx="33">
                  <c:v>20-Sep</c:v>
                </c:pt>
                <c:pt idx="34">
                  <c:v>20-Oct</c:v>
                </c:pt>
                <c:pt idx="35">
                  <c:v>20-Nov</c:v>
                </c:pt>
              </c:strCache>
            </c:strRef>
          </c:cat>
          <c:val>
            <c:numRef>
              <c:f>Optimal!$E$2:$E$42</c:f>
              <c:numCache>
                <c:formatCode>General</c:formatCode>
                <c:ptCount val="41"/>
                <c:pt idx="12">
                  <c:v>2.9640684256436982</c:v>
                </c:pt>
                <c:pt idx="13">
                  <c:v>391.77942116153412</c:v>
                </c:pt>
                <c:pt idx="14">
                  <c:v>391.77942116153412</c:v>
                </c:pt>
                <c:pt idx="15">
                  <c:v>391.77942116153412</c:v>
                </c:pt>
                <c:pt idx="16">
                  <c:v>391.77942116153412</c:v>
                </c:pt>
                <c:pt idx="17">
                  <c:v>450.13098474685052</c:v>
                </c:pt>
                <c:pt idx="18">
                  <c:v>606.27617391879767</c:v>
                </c:pt>
                <c:pt idx="19">
                  <c:v>600.6130926372465</c:v>
                </c:pt>
                <c:pt idx="20">
                  <c:v>737.6363017085813</c:v>
                </c:pt>
                <c:pt idx="21">
                  <c:v>857.3124385130144</c:v>
                </c:pt>
                <c:pt idx="22">
                  <c:v>890.81744949712322</c:v>
                </c:pt>
                <c:pt idx="23">
                  <c:v>920.08074337870232</c:v>
                </c:pt>
                <c:pt idx="24">
                  <c:v>920.08074337870232</c:v>
                </c:pt>
                <c:pt idx="25">
                  <c:v>920.08074337870232</c:v>
                </c:pt>
                <c:pt idx="26">
                  <c:v>874.61910431547153</c:v>
                </c:pt>
                <c:pt idx="27">
                  <c:v>834.91291491336335</c:v>
                </c:pt>
                <c:pt idx="28">
                  <c:v>800.23351166028647</c:v>
                </c:pt>
                <c:pt idx="29">
                  <c:v>800.23351166028647</c:v>
                </c:pt>
                <c:pt idx="30">
                  <c:v>800.23351166028647</c:v>
                </c:pt>
                <c:pt idx="31">
                  <c:v>800.23351166028647</c:v>
                </c:pt>
                <c:pt idx="32">
                  <c:v>698.99530458829997</c:v>
                </c:pt>
                <c:pt idx="33">
                  <c:v>681.52300637009637</c:v>
                </c:pt>
                <c:pt idx="34">
                  <c:v>681.52300637009637</c:v>
                </c:pt>
                <c:pt idx="35">
                  <c:v>808.3030516381441</c:v>
                </c:pt>
                <c:pt idx="36">
                  <c:v>808.3030516381441</c:v>
                </c:pt>
                <c:pt idx="37">
                  <c:v>808.3030516381441</c:v>
                </c:pt>
                <c:pt idx="38">
                  <c:v>808.3030516381441</c:v>
                </c:pt>
                <c:pt idx="39">
                  <c:v>808.3030516381441</c:v>
                </c:pt>
                <c:pt idx="40">
                  <c:v>808.3030516381441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265-46C9-A8DB-C9E6226C8053}"/>
            </c:ext>
          </c:extLst>
        </c:ser>
        <c:ser>
          <c:idx val="5"/>
          <c:order val="4"/>
          <c:tx>
            <c:strRef>
              <c:f>Optimal!$F$1</c:f>
              <c:strCache>
                <c:ptCount val="1"/>
                <c:pt idx="0">
                  <c:v>SBJ_smoothed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Optimal!$A$2:$A$37</c:f>
              <c:strCache>
                <c:ptCount val="36"/>
                <c:pt idx="0">
                  <c:v>17-Dec</c:v>
                </c:pt>
                <c:pt idx="1">
                  <c:v>18-Jan</c:v>
                </c:pt>
                <c:pt idx="2">
                  <c:v>18-Feb</c:v>
                </c:pt>
                <c:pt idx="3">
                  <c:v>18-Mar</c:v>
                </c:pt>
                <c:pt idx="4">
                  <c:v>18-Apr</c:v>
                </c:pt>
                <c:pt idx="5">
                  <c:v>18-May</c:v>
                </c:pt>
                <c:pt idx="6">
                  <c:v>18-Jun</c:v>
                </c:pt>
                <c:pt idx="7">
                  <c:v>18-Jul</c:v>
                </c:pt>
                <c:pt idx="8">
                  <c:v>18-Aug</c:v>
                </c:pt>
                <c:pt idx="9">
                  <c:v>18-Sep</c:v>
                </c:pt>
                <c:pt idx="10">
                  <c:v>18-Oct</c:v>
                </c:pt>
                <c:pt idx="11">
                  <c:v>18-Nov</c:v>
                </c:pt>
                <c:pt idx="12">
                  <c:v>18-Dec</c:v>
                </c:pt>
                <c:pt idx="13">
                  <c:v>19-Jan</c:v>
                </c:pt>
                <c:pt idx="14">
                  <c:v>19-Feb</c:v>
                </c:pt>
                <c:pt idx="15">
                  <c:v>19-Mar</c:v>
                </c:pt>
                <c:pt idx="16">
                  <c:v>19-Apr</c:v>
                </c:pt>
                <c:pt idx="17">
                  <c:v>19-May</c:v>
                </c:pt>
                <c:pt idx="18">
                  <c:v>19-Jun</c:v>
                </c:pt>
                <c:pt idx="19">
                  <c:v>19-Jul</c:v>
                </c:pt>
                <c:pt idx="20">
                  <c:v>19-Aug</c:v>
                </c:pt>
                <c:pt idx="21">
                  <c:v>19-Sep</c:v>
                </c:pt>
                <c:pt idx="22">
                  <c:v>19-Oct</c:v>
                </c:pt>
                <c:pt idx="23">
                  <c:v>19-Nov</c:v>
                </c:pt>
                <c:pt idx="24">
                  <c:v>19-Dec</c:v>
                </c:pt>
                <c:pt idx="25">
                  <c:v>20-Jan</c:v>
                </c:pt>
                <c:pt idx="26">
                  <c:v>20-Feb</c:v>
                </c:pt>
                <c:pt idx="27">
                  <c:v>20-Mar</c:v>
                </c:pt>
                <c:pt idx="28">
                  <c:v>20-Apr</c:v>
                </c:pt>
                <c:pt idx="29">
                  <c:v>20-May</c:v>
                </c:pt>
                <c:pt idx="30">
                  <c:v>20-Jun</c:v>
                </c:pt>
                <c:pt idx="31">
                  <c:v>20-Jul</c:v>
                </c:pt>
                <c:pt idx="32">
                  <c:v>20-Aug</c:v>
                </c:pt>
                <c:pt idx="33">
                  <c:v>20-Sep</c:v>
                </c:pt>
                <c:pt idx="34">
                  <c:v>20-Oct</c:v>
                </c:pt>
                <c:pt idx="35">
                  <c:v>20-Nov</c:v>
                </c:pt>
              </c:strCache>
            </c:strRef>
          </c:cat>
          <c:val>
            <c:numRef>
              <c:f>Optimal!$F$2:$F$42</c:f>
              <c:numCache>
                <c:formatCode>General</c:formatCode>
                <c:ptCount val="41"/>
                <c:pt idx="12">
                  <c:v>7.9929540719006038</c:v>
                </c:pt>
                <c:pt idx="13">
                  <c:v>373.31068543967979</c:v>
                </c:pt>
                <c:pt idx="14">
                  <c:v>373.31068543967979</c:v>
                </c:pt>
                <c:pt idx="15">
                  <c:v>373.31068543967979</c:v>
                </c:pt>
                <c:pt idx="16">
                  <c:v>373.31068543967979</c:v>
                </c:pt>
                <c:pt idx="17">
                  <c:v>431.50487013600741</c:v>
                </c:pt>
                <c:pt idx="18">
                  <c:v>581.91495336323362</c:v>
                </c:pt>
                <c:pt idx="19">
                  <c:v>581.17510674638845</c:v>
                </c:pt>
                <c:pt idx="20">
                  <c:v>714.12114312377184</c:v>
                </c:pt>
                <c:pt idx="21">
                  <c:v>831.61393495666937</c:v>
                </c:pt>
                <c:pt idx="22">
                  <c:v>868.61636054628775</c:v>
                </c:pt>
                <c:pt idx="23">
                  <c:v>901.31773690780869</c:v>
                </c:pt>
                <c:pt idx="24">
                  <c:v>901.31773690780869</c:v>
                </c:pt>
                <c:pt idx="25">
                  <c:v>901.31773690780869</c:v>
                </c:pt>
                <c:pt idx="26">
                  <c:v>863.3846247076134</c:v>
                </c:pt>
                <c:pt idx="27">
                  <c:v>829.86076110861302</c:v>
                </c:pt>
                <c:pt idx="28">
                  <c:v>800.23361081817757</c:v>
                </c:pt>
                <c:pt idx="29">
                  <c:v>800.23361081817757</c:v>
                </c:pt>
                <c:pt idx="30">
                  <c:v>800.23361081817757</c:v>
                </c:pt>
                <c:pt idx="31">
                  <c:v>800.23361081817757</c:v>
                </c:pt>
                <c:pt idx="32">
                  <c:v>707.28368016980642</c:v>
                </c:pt>
                <c:pt idx="33">
                  <c:v>691.90451883846242</c:v>
                </c:pt>
                <c:pt idx="34">
                  <c:v>691.90451883846242</c:v>
                </c:pt>
                <c:pt idx="35">
                  <c:v>811.97969712959537</c:v>
                </c:pt>
                <c:pt idx="36">
                  <c:v>811.97969712959537</c:v>
                </c:pt>
                <c:pt idx="37">
                  <c:v>811.97969712959537</c:v>
                </c:pt>
                <c:pt idx="38">
                  <c:v>811.97969712959537</c:v>
                </c:pt>
                <c:pt idx="39">
                  <c:v>811.97969712959537</c:v>
                </c:pt>
                <c:pt idx="40">
                  <c:v>811.97969712959537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265-46C9-A8DB-C9E6226C80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8307336"/>
        <c:axId val="448300120"/>
      </c:lineChart>
      <c:catAx>
        <c:axId val="448307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300120"/>
        <c:crosses val="autoZero"/>
        <c:auto val="1"/>
        <c:lblAlgn val="ctr"/>
        <c:lblOffset val="100"/>
        <c:noMultiLvlLbl val="0"/>
      </c:catAx>
      <c:valAx>
        <c:axId val="448300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307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'Agregate-Disaggregate'!$B$1</c:f>
              <c:strCache>
                <c:ptCount val="1"/>
                <c:pt idx="0">
                  <c:v>BIP008013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'Agregate-Disaggregate'!$A$2:$A$37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'Agregate-Disaggregate'!$B$2:$B$37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</c:v>
                </c:pt>
                <c:pt idx="12">
                  <c:v>5480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1520</c:v>
                </c:pt>
                <c:pt idx="17">
                  <c:v>3001</c:v>
                </c:pt>
                <c:pt idx="18">
                  <c:v>1001</c:v>
                </c:pt>
                <c:pt idx="19">
                  <c:v>3000</c:v>
                </c:pt>
                <c:pt idx="20">
                  <c:v>3000</c:v>
                </c:pt>
                <c:pt idx="21">
                  <c:v>2000</c:v>
                </c:pt>
                <c:pt idx="22">
                  <c:v>2000</c:v>
                </c:pt>
                <c:pt idx="23">
                  <c:v>0</c:v>
                </c:pt>
                <c:pt idx="24">
                  <c:v>0</c:v>
                </c:pt>
                <c:pt idx="25">
                  <c:v>1000</c:v>
                </c:pt>
                <c:pt idx="26">
                  <c:v>1000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1000</c:v>
                </c:pt>
                <c:pt idx="33">
                  <c:v>0</c:v>
                </c:pt>
                <c:pt idx="34">
                  <c:v>3000</c:v>
                </c:pt>
                <c:pt idx="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13-4839-90E8-70941C1EFA73}"/>
            </c:ext>
          </c:extLst>
        </c:ser>
        <c:ser>
          <c:idx val="1"/>
          <c:order val="1"/>
          <c:tx>
            <c:strRef>
              <c:f>'Agregate-Disaggregate'!$C$1</c:f>
              <c:strCache>
                <c:ptCount val="1"/>
                <c:pt idx="0">
                  <c:v>ADIDA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'Agregate-Disaggregate'!$A$2:$A$37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'Agregate-Disaggregate'!$C$2:$C$42</c:f>
              <c:numCache>
                <c:formatCode>General</c:formatCode>
                <c:ptCount val="41"/>
                <c:pt idx="12">
                  <c:v>2.46225</c:v>
                </c:pt>
                <c:pt idx="13">
                  <c:v>2.46225</c:v>
                </c:pt>
                <c:pt idx="14">
                  <c:v>342.81500999999997</c:v>
                </c:pt>
                <c:pt idx="15">
                  <c:v>342.81500999999997</c:v>
                </c:pt>
                <c:pt idx="16">
                  <c:v>342.81500999999997</c:v>
                </c:pt>
                <c:pt idx="17">
                  <c:v>342.81500999999997</c:v>
                </c:pt>
                <c:pt idx="18">
                  <c:v>574.11078999999995</c:v>
                </c:pt>
                <c:pt idx="19">
                  <c:v>574.11078999999995</c:v>
                </c:pt>
                <c:pt idx="20">
                  <c:v>739.48312999999996</c:v>
                </c:pt>
                <c:pt idx="21">
                  <c:v>739.48312999999996</c:v>
                </c:pt>
                <c:pt idx="22">
                  <c:v>942.94813999999997</c:v>
                </c:pt>
                <c:pt idx="23">
                  <c:v>942.94813999999997</c:v>
                </c:pt>
                <c:pt idx="24">
                  <c:v>930.34172999999998</c:v>
                </c:pt>
                <c:pt idx="25">
                  <c:v>930.34172999999998</c:v>
                </c:pt>
                <c:pt idx="26">
                  <c:v>857.39283999999998</c:v>
                </c:pt>
                <c:pt idx="27">
                  <c:v>857.39283999999998</c:v>
                </c:pt>
                <c:pt idx="28">
                  <c:v>857.21244000000002</c:v>
                </c:pt>
                <c:pt idx="29">
                  <c:v>857.21244000000002</c:v>
                </c:pt>
                <c:pt idx="30">
                  <c:v>857.21244000000002</c:v>
                </c:pt>
                <c:pt idx="31">
                  <c:v>857.21244000000002</c:v>
                </c:pt>
                <c:pt idx="32">
                  <c:v>732.77353000000005</c:v>
                </c:pt>
                <c:pt idx="33">
                  <c:v>732.77353000000005</c:v>
                </c:pt>
                <c:pt idx="34">
                  <c:v>688.51932999999997</c:v>
                </c:pt>
                <c:pt idx="35">
                  <c:v>688.51932999999997</c:v>
                </c:pt>
                <c:pt idx="36">
                  <c:v>775.0394</c:v>
                </c:pt>
                <c:pt idx="37">
                  <c:v>775.0394</c:v>
                </c:pt>
                <c:pt idx="38">
                  <c:v>775.0394</c:v>
                </c:pt>
                <c:pt idx="39">
                  <c:v>775.0394</c:v>
                </c:pt>
                <c:pt idx="40">
                  <c:v>775.0394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13-4839-90E8-70941C1EFA73}"/>
            </c:ext>
          </c:extLst>
        </c:ser>
        <c:ser>
          <c:idx val="2"/>
          <c:order val="2"/>
          <c:tx>
            <c:strRef>
              <c:f>'Agregate-Disaggregate'!$D$1</c:f>
              <c:strCache>
                <c:ptCount val="1"/>
                <c:pt idx="0">
                  <c:v>MAPA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'Agregate-Disaggregate'!$D$2:$D$42</c:f>
              <c:numCache>
                <c:formatCode>General</c:formatCode>
                <c:ptCount val="41"/>
                <c:pt idx="18">
                  <c:v>670.23779999999999</c:v>
                </c:pt>
                <c:pt idx="19">
                  <c:v>669.61069999999995</c:v>
                </c:pt>
                <c:pt idx="20">
                  <c:v>753.97990000000004</c:v>
                </c:pt>
                <c:pt idx="21">
                  <c:v>812.25459999999998</c:v>
                </c:pt>
                <c:pt idx="22">
                  <c:v>838.58609999999999</c:v>
                </c:pt>
                <c:pt idx="23">
                  <c:v>841.83900000000006</c:v>
                </c:pt>
                <c:pt idx="24">
                  <c:v>906.18910000000005</c:v>
                </c:pt>
                <c:pt idx="25">
                  <c:v>906.18910000000005</c:v>
                </c:pt>
                <c:pt idx="26">
                  <c:v>890.87120000000004</c:v>
                </c:pt>
                <c:pt idx="27">
                  <c:v>878.75450000000001</c:v>
                </c:pt>
                <c:pt idx="28">
                  <c:v>847.20479999999998</c:v>
                </c:pt>
                <c:pt idx="29">
                  <c:v>847.20489999999995</c:v>
                </c:pt>
                <c:pt idx="30">
                  <c:v>821.02499999999998</c:v>
                </c:pt>
                <c:pt idx="31">
                  <c:v>814.29639999999995</c:v>
                </c:pt>
                <c:pt idx="32">
                  <c:v>748.32669999999996</c:v>
                </c:pt>
                <c:pt idx="33">
                  <c:v>736.02880000000005</c:v>
                </c:pt>
                <c:pt idx="34">
                  <c:v>731.11170000000004</c:v>
                </c:pt>
                <c:pt idx="35">
                  <c:v>745.19230000000005</c:v>
                </c:pt>
                <c:pt idx="36">
                  <c:v>769.88390000000004</c:v>
                </c:pt>
                <c:pt idx="37">
                  <c:v>769.88390000000004</c:v>
                </c:pt>
                <c:pt idx="38">
                  <c:v>769.88390000000004</c:v>
                </c:pt>
                <c:pt idx="39">
                  <c:v>769.88390000000004</c:v>
                </c:pt>
                <c:pt idx="40">
                  <c:v>769.88390000000004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13-4839-90E8-70941C1EFA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9212048"/>
        <c:axId val="529213032"/>
      </c:lineChart>
      <c:catAx>
        <c:axId val="529212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213032"/>
        <c:crosses val="autoZero"/>
        <c:auto val="1"/>
        <c:lblAlgn val="ctr"/>
        <c:lblOffset val="100"/>
        <c:noMultiLvlLbl val="0"/>
      </c:catAx>
      <c:valAx>
        <c:axId val="529213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212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Level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Sheet3!$C$1</c:f>
              <c:strCache>
                <c:ptCount val="1"/>
                <c:pt idx="0">
                  <c:v>Aggr. 2 level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Sheet3!$C$2:$C$37</c:f>
              <c:numCache>
                <c:formatCode>General</c:formatCode>
                <c:ptCount val="36"/>
                <c:pt idx="1">
                  <c:v>0</c:v>
                </c:pt>
                <c:pt idx="3">
                  <c:v>0</c:v>
                </c:pt>
                <c:pt idx="5">
                  <c:v>0</c:v>
                </c:pt>
                <c:pt idx="7">
                  <c:v>0</c:v>
                </c:pt>
                <c:pt idx="9">
                  <c:v>0</c:v>
                </c:pt>
                <c:pt idx="11">
                  <c:v>5</c:v>
                </c:pt>
                <c:pt idx="13">
                  <c:v>5480</c:v>
                </c:pt>
                <c:pt idx="15">
                  <c:v>0</c:v>
                </c:pt>
                <c:pt idx="17">
                  <c:v>4521</c:v>
                </c:pt>
                <c:pt idx="19">
                  <c:v>4001</c:v>
                </c:pt>
                <c:pt idx="21">
                  <c:v>5000</c:v>
                </c:pt>
                <c:pt idx="23">
                  <c:v>2000</c:v>
                </c:pt>
                <c:pt idx="25">
                  <c:v>1000</c:v>
                </c:pt>
                <c:pt idx="27">
                  <c:v>2000</c:v>
                </c:pt>
                <c:pt idx="29">
                  <c:v>0</c:v>
                </c:pt>
                <c:pt idx="31">
                  <c:v>1</c:v>
                </c:pt>
                <c:pt idx="33">
                  <c:v>1000</c:v>
                </c:pt>
                <c:pt idx="35">
                  <c:v>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2E-4AAE-A654-18249041AE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80207488"/>
        <c:axId val="480208472"/>
      </c:barChart>
      <c:lineChart>
        <c:grouping val="standar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BIP008013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Sheet3!$A$2:$A$37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Sheet3!$B$2:$B$37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</c:v>
                </c:pt>
                <c:pt idx="12">
                  <c:v>5480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1520</c:v>
                </c:pt>
                <c:pt idx="17">
                  <c:v>3001</c:v>
                </c:pt>
                <c:pt idx="18">
                  <c:v>1001</c:v>
                </c:pt>
                <c:pt idx="19">
                  <c:v>3000</c:v>
                </c:pt>
                <c:pt idx="20">
                  <c:v>3000</c:v>
                </c:pt>
                <c:pt idx="21">
                  <c:v>2000</c:v>
                </c:pt>
                <c:pt idx="22">
                  <c:v>2000</c:v>
                </c:pt>
                <c:pt idx="23">
                  <c:v>0</c:v>
                </c:pt>
                <c:pt idx="24">
                  <c:v>0</c:v>
                </c:pt>
                <c:pt idx="25">
                  <c:v>1000</c:v>
                </c:pt>
                <c:pt idx="26">
                  <c:v>1000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1000</c:v>
                </c:pt>
                <c:pt idx="33">
                  <c:v>0</c:v>
                </c:pt>
                <c:pt idx="34">
                  <c:v>3000</c:v>
                </c:pt>
                <c:pt idx="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2E-4AAE-A654-18249041AE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0207488"/>
        <c:axId val="480208472"/>
      </c:lineChart>
      <c:catAx>
        <c:axId val="480207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208472"/>
        <c:crosses val="autoZero"/>
        <c:auto val="1"/>
        <c:lblAlgn val="ctr"/>
        <c:lblOffset val="100"/>
        <c:noMultiLvlLbl val="0"/>
      </c:catAx>
      <c:valAx>
        <c:axId val="480208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207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Level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Sheet3!$D$1</c:f>
              <c:strCache>
                <c:ptCount val="1"/>
                <c:pt idx="0">
                  <c:v>Aggr. 3 level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Sheet3!$D$2:$D$37</c:f>
              <c:numCache>
                <c:formatCode>General</c:formatCode>
                <c:ptCount val="36"/>
                <c:pt idx="2">
                  <c:v>0</c:v>
                </c:pt>
                <c:pt idx="5">
                  <c:v>0</c:v>
                </c:pt>
                <c:pt idx="8">
                  <c:v>0</c:v>
                </c:pt>
                <c:pt idx="11">
                  <c:v>5</c:v>
                </c:pt>
                <c:pt idx="14">
                  <c:v>5480</c:v>
                </c:pt>
                <c:pt idx="17">
                  <c:v>4521</c:v>
                </c:pt>
                <c:pt idx="20">
                  <c:v>7001</c:v>
                </c:pt>
                <c:pt idx="23">
                  <c:v>4000</c:v>
                </c:pt>
                <c:pt idx="26">
                  <c:v>2000</c:v>
                </c:pt>
                <c:pt idx="29">
                  <c:v>1000</c:v>
                </c:pt>
                <c:pt idx="32">
                  <c:v>1001</c:v>
                </c:pt>
                <c:pt idx="35">
                  <c:v>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BC-476C-8835-47D0E35959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75117624"/>
        <c:axId val="375110408"/>
      </c:barChart>
      <c:lineChart>
        <c:grouping val="standar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BIP008013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Sheet3!$A$2:$A$37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Sheet3!$B$2:$B$37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</c:v>
                </c:pt>
                <c:pt idx="12">
                  <c:v>5480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1520</c:v>
                </c:pt>
                <c:pt idx="17">
                  <c:v>3001</c:v>
                </c:pt>
                <c:pt idx="18">
                  <c:v>1001</c:v>
                </c:pt>
                <c:pt idx="19">
                  <c:v>3000</c:v>
                </c:pt>
                <c:pt idx="20">
                  <c:v>3000</c:v>
                </c:pt>
                <c:pt idx="21">
                  <c:v>2000</c:v>
                </c:pt>
                <c:pt idx="22">
                  <c:v>2000</c:v>
                </c:pt>
                <c:pt idx="23">
                  <c:v>0</c:v>
                </c:pt>
                <c:pt idx="24">
                  <c:v>0</c:v>
                </c:pt>
                <c:pt idx="25">
                  <c:v>1000</c:v>
                </c:pt>
                <c:pt idx="26">
                  <c:v>1000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1000</c:v>
                </c:pt>
                <c:pt idx="33">
                  <c:v>0</c:v>
                </c:pt>
                <c:pt idx="34">
                  <c:v>3000</c:v>
                </c:pt>
                <c:pt idx="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BC-476C-8835-47D0E35959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5117624"/>
        <c:axId val="375110408"/>
      </c:lineChart>
      <c:catAx>
        <c:axId val="37511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110408"/>
        <c:crosses val="autoZero"/>
        <c:auto val="1"/>
        <c:lblAlgn val="ctr"/>
        <c:lblOffset val="100"/>
        <c:noMultiLvlLbl val="0"/>
      </c:catAx>
      <c:valAx>
        <c:axId val="375110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117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Level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Sheet3!$E$1</c:f>
              <c:strCache>
                <c:ptCount val="1"/>
                <c:pt idx="0">
                  <c:v>Aggr. 4 level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Sheet3!$E$2:$E$37</c:f>
              <c:numCache>
                <c:formatCode>General</c:formatCode>
                <c:ptCount val="36"/>
                <c:pt idx="3">
                  <c:v>0</c:v>
                </c:pt>
                <c:pt idx="7">
                  <c:v>0</c:v>
                </c:pt>
                <c:pt idx="11">
                  <c:v>5</c:v>
                </c:pt>
                <c:pt idx="15">
                  <c:v>5480</c:v>
                </c:pt>
                <c:pt idx="19">
                  <c:v>8522</c:v>
                </c:pt>
                <c:pt idx="23">
                  <c:v>7000</c:v>
                </c:pt>
                <c:pt idx="27">
                  <c:v>3000</c:v>
                </c:pt>
                <c:pt idx="31">
                  <c:v>1</c:v>
                </c:pt>
                <c:pt idx="35">
                  <c:v>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1C-453D-AA78-0A409BECF0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25196824"/>
        <c:axId val="525194200"/>
      </c:barChart>
      <c:lineChart>
        <c:grouping val="standar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BIP008013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Sheet3!$A$2:$A$37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Sheet3!$B$2:$B$37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</c:v>
                </c:pt>
                <c:pt idx="12">
                  <c:v>5480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1520</c:v>
                </c:pt>
                <c:pt idx="17">
                  <c:v>3001</c:v>
                </c:pt>
                <c:pt idx="18">
                  <c:v>1001</c:v>
                </c:pt>
                <c:pt idx="19">
                  <c:v>3000</c:v>
                </c:pt>
                <c:pt idx="20">
                  <c:v>3000</c:v>
                </c:pt>
                <c:pt idx="21">
                  <c:v>2000</c:v>
                </c:pt>
                <c:pt idx="22">
                  <c:v>2000</c:v>
                </c:pt>
                <c:pt idx="23">
                  <c:v>0</c:v>
                </c:pt>
                <c:pt idx="24">
                  <c:v>0</c:v>
                </c:pt>
                <c:pt idx="25">
                  <c:v>1000</c:v>
                </c:pt>
                <c:pt idx="26">
                  <c:v>1000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1000</c:v>
                </c:pt>
                <c:pt idx="33">
                  <c:v>0</c:v>
                </c:pt>
                <c:pt idx="34">
                  <c:v>3000</c:v>
                </c:pt>
                <c:pt idx="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1C-453D-AA78-0A409BECF0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5196824"/>
        <c:axId val="525194200"/>
      </c:lineChart>
      <c:catAx>
        <c:axId val="525196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194200"/>
        <c:crosses val="autoZero"/>
        <c:auto val="1"/>
        <c:lblAlgn val="ctr"/>
        <c:lblOffset val="100"/>
        <c:noMultiLvlLbl val="0"/>
      </c:catAx>
      <c:valAx>
        <c:axId val="52519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196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4.xml"/><Relationship Id="rId3" Type="http://schemas.openxmlformats.org/officeDocument/2006/relationships/chart" Target="../charts/chart9.xml"/><Relationship Id="rId7" Type="http://schemas.openxmlformats.org/officeDocument/2006/relationships/chart" Target="../charts/chart13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657225</xdr:colOff>
      <xdr:row>1</xdr:row>
      <xdr:rowOff>28574</xdr:rowOff>
    </xdr:from>
    <xdr:to>
      <xdr:col>9</xdr:col>
      <xdr:colOff>200025</xdr:colOff>
      <xdr:row>19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209550</xdr:colOff>
      <xdr:row>1</xdr:row>
      <xdr:rowOff>0</xdr:rowOff>
    </xdr:from>
    <xdr:to>
      <xdr:col>23</xdr:col>
      <xdr:colOff>561976</xdr:colOff>
      <xdr:row>26</xdr:row>
      <xdr:rowOff>104776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342899</xdr:colOff>
      <xdr:row>1</xdr:row>
      <xdr:rowOff>19050</xdr:rowOff>
    </xdr:from>
    <xdr:to>
      <xdr:col>24</xdr:col>
      <xdr:colOff>352424</xdr:colOff>
      <xdr:row>27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314325</xdr:colOff>
      <xdr:row>1</xdr:row>
      <xdr:rowOff>0</xdr:rowOff>
    </xdr:from>
    <xdr:to>
      <xdr:col>24</xdr:col>
      <xdr:colOff>123825</xdr:colOff>
      <xdr:row>30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0</xdr:row>
      <xdr:rowOff>57150</xdr:rowOff>
    </xdr:from>
    <xdr:to>
      <xdr:col>24</xdr:col>
      <xdr:colOff>142874</xdr:colOff>
      <xdr:row>27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85725</xdr:colOff>
      <xdr:row>1</xdr:row>
      <xdr:rowOff>171450</xdr:rowOff>
    </xdr:from>
    <xdr:to>
      <xdr:col>14</xdr:col>
      <xdr:colOff>71438</xdr:colOff>
      <xdr:row>20</xdr:row>
      <xdr:rowOff>95250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528637</xdr:colOff>
      <xdr:row>0</xdr:row>
      <xdr:rowOff>0</xdr:rowOff>
    </xdr:from>
    <xdr:to>
      <xdr:col>18</xdr:col>
      <xdr:colOff>223837</xdr:colOff>
      <xdr:row>14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490537</xdr:colOff>
      <xdr:row>15</xdr:row>
      <xdr:rowOff>9525</xdr:rowOff>
    </xdr:from>
    <xdr:to>
      <xdr:col>18</xdr:col>
      <xdr:colOff>185737</xdr:colOff>
      <xdr:row>29</xdr:row>
      <xdr:rowOff>85725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538162</xdr:colOff>
      <xdr:row>30</xdr:row>
      <xdr:rowOff>133350</xdr:rowOff>
    </xdr:from>
    <xdr:to>
      <xdr:col>18</xdr:col>
      <xdr:colOff>233362</xdr:colOff>
      <xdr:row>45</xdr:row>
      <xdr:rowOff>19050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42862</xdr:colOff>
      <xdr:row>46</xdr:row>
      <xdr:rowOff>152400</xdr:rowOff>
    </xdr:from>
    <xdr:to>
      <xdr:col>18</xdr:col>
      <xdr:colOff>347662</xdr:colOff>
      <xdr:row>61</xdr:row>
      <xdr:rowOff>38100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280987</xdr:colOff>
      <xdr:row>0</xdr:row>
      <xdr:rowOff>28575</xdr:rowOff>
    </xdr:from>
    <xdr:to>
      <xdr:col>25</xdr:col>
      <xdr:colOff>585787</xdr:colOff>
      <xdr:row>13</xdr:row>
      <xdr:rowOff>104775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280987</xdr:colOff>
      <xdr:row>15</xdr:row>
      <xdr:rowOff>38100</xdr:rowOff>
    </xdr:from>
    <xdr:to>
      <xdr:col>25</xdr:col>
      <xdr:colOff>585787</xdr:colOff>
      <xdr:row>29</xdr:row>
      <xdr:rowOff>114300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461962</xdr:colOff>
      <xdr:row>30</xdr:row>
      <xdr:rowOff>142875</xdr:rowOff>
    </xdr:from>
    <xdr:to>
      <xdr:col>26</xdr:col>
      <xdr:colOff>157162</xdr:colOff>
      <xdr:row>45</xdr:row>
      <xdr:rowOff>28575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604837</xdr:colOff>
      <xdr:row>46</xdr:row>
      <xdr:rowOff>161925</xdr:rowOff>
    </xdr:from>
    <xdr:to>
      <xdr:col>26</xdr:col>
      <xdr:colOff>300037</xdr:colOff>
      <xdr:row>61</xdr:row>
      <xdr:rowOff>47625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65"/>
  <sheetViews>
    <sheetView tabSelected="1" topLeftCell="G1" workbookViewId="0">
      <selection activeCell="AB3" sqref="AB3:AD11"/>
    </sheetView>
  </sheetViews>
  <sheetFormatPr defaultColWidth="8.85546875" defaultRowHeight="15" x14ac:dyDescent="0.25"/>
  <cols>
    <col min="3" max="9" width="12.7109375" customWidth="1"/>
    <col min="10" max="10" width="12.7109375" bestFit="1" customWidth="1"/>
    <col min="16" max="16" width="11.28515625" customWidth="1"/>
    <col min="18" max="18" width="13.85546875" customWidth="1"/>
    <col min="27" max="28" width="11.42578125" bestFit="1" customWidth="1"/>
  </cols>
  <sheetData>
    <row r="1" spans="1:30" s="1" customFormat="1" x14ac:dyDescent="0.25">
      <c r="A1" s="1" t="s">
        <v>0</v>
      </c>
      <c r="B1" s="1" t="s">
        <v>62</v>
      </c>
    </row>
    <row r="2" spans="1:30" x14ac:dyDescent="0.25">
      <c r="A2" t="s">
        <v>8</v>
      </c>
      <c r="B2">
        <v>0</v>
      </c>
      <c r="M2">
        <v>0.1</v>
      </c>
      <c r="S2">
        <v>0.15</v>
      </c>
    </row>
    <row r="3" spans="1:30" x14ac:dyDescent="0.25">
      <c r="A3" t="s">
        <v>9</v>
      </c>
      <c r="B3">
        <v>0</v>
      </c>
      <c r="L3" t="s">
        <v>49</v>
      </c>
      <c r="M3" t="s">
        <v>50</v>
      </c>
      <c r="N3" t="s">
        <v>51</v>
      </c>
      <c r="O3" t="s">
        <v>52</v>
      </c>
      <c r="S3" t="s">
        <v>49</v>
      </c>
      <c r="T3" t="s">
        <v>50</v>
      </c>
      <c r="U3" t="s">
        <v>51</v>
      </c>
      <c r="V3" t="s">
        <v>52</v>
      </c>
      <c r="Y3" t="s">
        <v>104</v>
      </c>
      <c r="Z3" t="s">
        <v>105</v>
      </c>
      <c r="AC3" t="s">
        <v>120</v>
      </c>
      <c r="AD3" t="s">
        <v>105</v>
      </c>
    </row>
    <row r="4" spans="1:30" x14ac:dyDescent="0.25">
      <c r="A4" t="s">
        <v>10</v>
      </c>
      <c r="B4">
        <v>0</v>
      </c>
      <c r="K4" t="s">
        <v>53</v>
      </c>
      <c r="L4" s="2">
        <v>223.45830000000001</v>
      </c>
      <c r="M4" s="2">
        <v>301.12630000000001</v>
      </c>
      <c r="N4" s="2">
        <v>303.39080000000001</v>
      </c>
      <c r="O4" s="2">
        <v>303.51330000000002</v>
      </c>
      <c r="R4" t="s">
        <v>53</v>
      </c>
      <c r="S4" s="2">
        <v>145.0505</v>
      </c>
      <c r="T4" s="2">
        <v>313.34879999999998</v>
      </c>
      <c r="U4" s="2">
        <v>317.8229</v>
      </c>
      <c r="V4" s="2">
        <v>318.20479999999998</v>
      </c>
      <c r="X4" t="s">
        <v>53</v>
      </c>
      <c r="Y4" s="2">
        <v>340.88409999999999</v>
      </c>
      <c r="Z4" s="2">
        <v>376.36380000000003</v>
      </c>
      <c r="AB4" t="s">
        <v>53</v>
      </c>
      <c r="AC4" s="2">
        <v>117.1781</v>
      </c>
      <c r="AD4" s="2">
        <v>376.36380000000003</v>
      </c>
    </row>
    <row r="5" spans="1:30" x14ac:dyDescent="0.25">
      <c r="A5" t="s">
        <v>11</v>
      </c>
      <c r="B5">
        <v>0</v>
      </c>
      <c r="K5" t="s">
        <v>54</v>
      </c>
      <c r="L5" s="2">
        <v>759.26070000000004</v>
      </c>
      <c r="M5" s="2">
        <v>757.05420000000004</v>
      </c>
      <c r="N5" s="2">
        <v>756.36189999999999</v>
      </c>
      <c r="O5" s="2">
        <v>756.32380000000001</v>
      </c>
      <c r="R5" t="s">
        <v>54</v>
      </c>
      <c r="S5" s="2">
        <v>754.6798</v>
      </c>
      <c r="T5" s="2">
        <v>760.08709999999996</v>
      </c>
      <c r="U5" s="2">
        <v>758.64080000000001</v>
      </c>
      <c r="V5" s="2">
        <v>758.51610000000005</v>
      </c>
      <c r="X5" t="s">
        <v>54</v>
      </c>
      <c r="Y5" s="2">
        <v>752.57989999999995</v>
      </c>
      <c r="Z5" s="2">
        <v>740.6961</v>
      </c>
      <c r="AB5" t="s">
        <v>54</v>
      </c>
      <c r="AC5" s="2">
        <v>752.0258</v>
      </c>
      <c r="AD5" s="2">
        <v>740.6961</v>
      </c>
    </row>
    <row r="6" spans="1:30" x14ac:dyDescent="0.25">
      <c r="A6" t="s">
        <v>12</v>
      </c>
      <c r="B6">
        <v>0</v>
      </c>
      <c r="K6" t="s">
        <v>55</v>
      </c>
      <c r="L6" s="2">
        <v>1312.3209999999999</v>
      </c>
      <c r="M6" s="2">
        <v>1272.4095</v>
      </c>
      <c r="N6" s="2">
        <v>1271.94</v>
      </c>
      <c r="O6" s="2">
        <v>1271.9137000000001</v>
      </c>
      <c r="R6" t="s">
        <v>55</v>
      </c>
      <c r="S6" s="2">
        <v>1301.6587</v>
      </c>
      <c r="T6" s="2">
        <v>1278.0686000000001</v>
      </c>
      <c r="U6" s="2">
        <v>1277.2547999999999</v>
      </c>
      <c r="V6" s="2">
        <v>1277.1859999999999</v>
      </c>
      <c r="X6" t="s">
        <v>55</v>
      </c>
      <c r="Y6" s="2">
        <v>1330.5878</v>
      </c>
      <c r="Z6" s="2">
        <v>1347.1755000000001</v>
      </c>
      <c r="AB6" t="s">
        <v>55</v>
      </c>
      <c r="AC6" s="2">
        <v>1300.0769</v>
      </c>
      <c r="AD6" s="2">
        <v>1347.1755000000001</v>
      </c>
    </row>
    <row r="7" spans="1:30" x14ac:dyDescent="0.25">
      <c r="A7" t="s">
        <v>13</v>
      </c>
      <c r="B7">
        <v>0</v>
      </c>
      <c r="K7" t="s">
        <v>58</v>
      </c>
      <c r="L7" s="2">
        <f>L6-L5</f>
        <v>553.06029999999987</v>
      </c>
      <c r="M7" s="2">
        <f>M6-M5</f>
        <v>515.35529999999994</v>
      </c>
      <c r="N7" s="2">
        <f>N6-N5</f>
        <v>515.57810000000006</v>
      </c>
      <c r="O7" s="2">
        <f>O6-O5</f>
        <v>515.58990000000006</v>
      </c>
      <c r="R7" t="s">
        <v>58</v>
      </c>
      <c r="S7" s="2">
        <f>S6-S5</f>
        <v>546.97889999999995</v>
      </c>
      <c r="T7" s="2">
        <f>T6-T5</f>
        <v>517.9815000000001</v>
      </c>
      <c r="U7" s="2">
        <f>U6-U5</f>
        <v>518.61399999999992</v>
      </c>
      <c r="V7" s="2">
        <f>V6-V5</f>
        <v>518.66989999999987</v>
      </c>
      <c r="X7" t="s">
        <v>58</v>
      </c>
      <c r="Y7" s="2">
        <f>Y6-Y5</f>
        <v>578.00790000000006</v>
      </c>
      <c r="Z7" s="2">
        <f>Z6-Z5</f>
        <v>606.47940000000006</v>
      </c>
      <c r="AB7" t="s">
        <v>58</v>
      </c>
      <c r="AC7" s="2">
        <f>AC6-AC5</f>
        <v>548.05110000000002</v>
      </c>
      <c r="AD7" s="2">
        <f>AD6-AD5</f>
        <v>606.47940000000006</v>
      </c>
    </row>
    <row r="8" spans="1:30" ht="15" customHeight="1" x14ac:dyDescent="0.25">
      <c r="A8" t="s">
        <v>14</v>
      </c>
      <c r="B8">
        <v>0</v>
      </c>
      <c r="K8" s="12" t="s">
        <v>56</v>
      </c>
      <c r="L8" s="12"/>
      <c r="M8" s="12"/>
      <c r="N8" s="12"/>
      <c r="O8" s="12"/>
      <c r="R8" s="12" t="s">
        <v>56</v>
      </c>
      <c r="S8" s="12"/>
      <c r="T8" s="12"/>
      <c r="U8" s="12"/>
      <c r="V8" s="12"/>
      <c r="X8" s="12" t="s">
        <v>56</v>
      </c>
      <c r="Y8" s="12"/>
      <c r="Z8" s="12"/>
      <c r="AB8" s="12" t="s">
        <v>56</v>
      </c>
      <c r="AC8" s="12"/>
      <c r="AD8" s="12"/>
    </row>
    <row r="9" spans="1:30" x14ac:dyDescent="0.25">
      <c r="A9" t="s">
        <v>15</v>
      </c>
      <c r="B9">
        <v>0</v>
      </c>
      <c r="K9" s="4" t="s">
        <v>49</v>
      </c>
      <c r="L9" s="5"/>
      <c r="M9" s="5">
        <f>(M6-L6)/L6</f>
        <v>-3.0412909646344098E-2</v>
      </c>
      <c r="N9" s="5">
        <f>(N6-L6)/L6</f>
        <v>-3.0770672724127604E-2</v>
      </c>
      <c r="O9" s="5">
        <f>(O6-L6)/L6</f>
        <v>-3.0790713552552959E-2</v>
      </c>
      <c r="R9" s="4" t="s">
        <v>49</v>
      </c>
      <c r="S9" s="5"/>
      <c r="T9" s="5">
        <f>(T6-S6)/S6</f>
        <v>-1.8123107078683448E-2</v>
      </c>
      <c r="U9" s="5">
        <f>(U6-S6)/S6</f>
        <v>-1.8748309368654029E-2</v>
      </c>
      <c r="V9" s="5">
        <f>(V6-S6)/S6</f>
        <v>-1.8801165005849867E-2</v>
      </c>
      <c r="X9" s="4" t="s">
        <v>104</v>
      </c>
      <c r="Y9" s="5"/>
      <c r="Z9" s="5">
        <f>(Z6-Y6)/Y6</f>
        <v>1.2466445280799991E-2</v>
      </c>
      <c r="AB9" t="s">
        <v>100</v>
      </c>
      <c r="AC9" s="5"/>
      <c r="AD9" s="5">
        <f>(AD6-AC6)/AC6</f>
        <v>3.6227549308813986E-2</v>
      </c>
    </row>
    <row r="10" spans="1:30" x14ac:dyDescent="0.25">
      <c r="A10" t="s">
        <v>16</v>
      </c>
      <c r="B10">
        <v>0</v>
      </c>
      <c r="K10" s="4" t="s">
        <v>50</v>
      </c>
      <c r="L10" s="5"/>
      <c r="M10" s="5"/>
      <c r="N10" s="5">
        <f>(N6-M6)/M6</f>
        <v>-3.6898498478667868E-4</v>
      </c>
      <c r="O10" s="5">
        <f>(O6-M6)/M6</f>
        <v>-3.896544312188155E-4</v>
      </c>
      <c r="R10" s="4" t="s">
        <v>50</v>
      </c>
      <c r="S10" s="5"/>
      <c r="T10" s="5"/>
      <c r="U10" s="5">
        <f>(U6-T6)/T6</f>
        <v>-6.3674203403489321E-4</v>
      </c>
      <c r="V10" s="5">
        <f>(V6-T6)/T6</f>
        <v>-6.9057326030867088E-4</v>
      </c>
      <c r="X10" s="13" t="s">
        <v>57</v>
      </c>
      <c r="Y10" s="13"/>
      <c r="Z10" s="13"/>
      <c r="AB10" s="13" t="s">
        <v>57</v>
      </c>
      <c r="AC10" s="13"/>
      <c r="AD10" s="13"/>
    </row>
    <row r="11" spans="1:30" ht="15" customHeight="1" x14ac:dyDescent="0.25">
      <c r="A11" t="s">
        <v>17</v>
      </c>
      <c r="B11">
        <v>0</v>
      </c>
      <c r="K11" s="4" t="s">
        <v>51</v>
      </c>
      <c r="L11" s="5"/>
      <c r="M11" s="5"/>
      <c r="N11" s="5"/>
      <c r="O11" s="5">
        <f>(O6-N6)/N6</f>
        <v>-2.067707596269635E-5</v>
      </c>
      <c r="R11" s="4" t="s">
        <v>51</v>
      </c>
      <c r="S11" s="5"/>
      <c r="T11" s="5"/>
      <c r="U11" s="5"/>
      <c r="V11" s="5">
        <f>(V6-U6)/U6</f>
        <v>-5.3865524717550633E-5</v>
      </c>
      <c r="X11" s="4" t="s">
        <v>104</v>
      </c>
      <c r="Y11" s="4"/>
      <c r="Z11" s="5">
        <f>(Z5-Y5)/Y5</f>
        <v>-1.5790748596926321E-2</v>
      </c>
      <c r="AB11" t="s">
        <v>100</v>
      </c>
      <c r="AC11" s="4"/>
      <c r="AD11" s="5">
        <f>(AD5-AC5)/AC5</f>
        <v>-1.5065573548141569E-2</v>
      </c>
    </row>
    <row r="12" spans="1:30" x14ac:dyDescent="0.25">
      <c r="A12" t="s">
        <v>18</v>
      </c>
      <c r="B12">
        <v>0</v>
      </c>
      <c r="K12" s="13" t="s">
        <v>57</v>
      </c>
      <c r="L12" s="13"/>
      <c r="M12" s="13"/>
      <c r="N12" s="13"/>
      <c r="O12" s="13"/>
      <c r="R12" s="13" t="s">
        <v>57</v>
      </c>
      <c r="S12" s="13"/>
      <c r="T12" s="13"/>
      <c r="U12" s="13"/>
      <c r="V12" s="13"/>
    </row>
    <row r="13" spans="1:30" ht="15" customHeight="1" x14ac:dyDescent="0.25">
      <c r="A13" t="s">
        <v>19</v>
      </c>
      <c r="B13">
        <v>5</v>
      </c>
      <c r="K13" s="4" t="s">
        <v>49</v>
      </c>
      <c r="L13" s="4"/>
      <c r="M13" s="5">
        <f>(M5-L5)/L5</f>
        <v>-2.9061164366863783E-3</v>
      </c>
      <c r="N13" s="5">
        <f>(N5-L5)/L5</f>
        <v>-3.8179244625726723E-3</v>
      </c>
      <c r="O13" s="5">
        <f>(O5-L5)/L5</f>
        <v>-3.8681048551571771E-3</v>
      </c>
      <c r="R13" s="4" t="s">
        <v>49</v>
      </c>
      <c r="S13" s="4"/>
      <c r="T13" s="5">
        <f>(T5-S5)/S5</f>
        <v>7.1650254849804692E-3</v>
      </c>
      <c r="U13" s="5">
        <f>(U5-S5)/S5</f>
        <v>5.2485835714696652E-3</v>
      </c>
      <c r="V13" s="5">
        <f>(V5-S5)/S5</f>
        <v>5.0833479311358952E-3</v>
      </c>
      <c r="X13" s="4"/>
      <c r="Y13" s="5"/>
      <c r="Z13" s="4"/>
    </row>
    <row r="14" spans="1:30" x14ac:dyDescent="0.25">
      <c r="A14" t="s">
        <v>20</v>
      </c>
      <c r="B14">
        <v>5480</v>
      </c>
      <c r="K14" s="4" t="s">
        <v>50</v>
      </c>
      <c r="L14" s="5"/>
      <c r="M14" s="4"/>
      <c r="N14" s="5">
        <f>(N5-M5)/M5</f>
        <v>-9.1446556930804379E-4</v>
      </c>
      <c r="O14" s="5">
        <f>(O5-M5)/M5</f>
        <v>-9.6479221699058198E-4</v>
      </c>
      <c r="R14" s="4" t="s">
        <v>50</v>
      </c>
      <c r="S14" s="5"/>
      <c r="T14" s="4"/>
      <c r="U14" s="5">
        <f>(U5-T5)/T5</f>
        <v>-1.9028082439498724E-3</v>
      </c>
      <c r="V14" s="5">
        <f>(V5-T5)/T5</f>
        <v>-2.0668683891621274E-3</v>
      </c>
    </row>
    <row r="15" spans="1:30" x14ac:dyDescent="0.25">
      <c r="A15" t="s">
        <v>21</v>
      </c>
      <c r="B15">
        <v>0</v>
      </c>
      <c r="K15" s="4" t="s">
        <v>51</v>
      </c>
      <c r="L15" s="5"/>
      <c r="M15" s="5"/>
      <c r="N15" s="4"/>
      <c r="O15" s="5">
        <f>(O5-N5)/N5</f>
        <v>-5.0372711793105669E-5</v>
      </c>
      <c r="R15" s="4" t="s">
        <v>51</v>
      </c>
      <c r="S15" s="5"/>
      <c r="T15" s="5"/>
      <c r="U15" s="4"/>
      <c r="V15" s="5">
        <f>(V5-U5)/U5</f>
        <v>-1.6437291535066612E-4</v>
      </c>
    </row>
    <row r="16" spans="1:30" x14ac:dyDescent="0.25">
      <c r="A16" t="s">
        <v>22</v>
      </c>
      <c r="B16">
        <v>0</v>
      </c>
    </row>
    <row r="17" spans="1:28" x14ac:dyDescent="0.25">
      <c r="A17" t="s">
        <v>23</v>
      </c>
      <c r="B17">
        <v>0</v>
      </c>
      <c r="K17" s="4"/>
      <c r="L17" s="5"/>
      <c r="M17" s="5"/>
      <c r="N17" s="5"/>
      <c r="O17" s="4"/>
      <c r="R17" s="4"/>
      <c r="S17" s="5"/>
      <c r="T17" s="5"/>
      <c r="U17" s="5"/>
      <c r="V17" s="4"/>
    </row>
    <row r="18" spans="1:28" x14ac:dyDescent="0.25">
      <c r="A18" t="s">
        <v>24</v>
      </c>
      <c r="B18">
        <v>1520</v>
      </c>
      <c r="L18" s="2"/>
      <c r="M18" s="2"/>
      <c r="N18" s="2"/>
      <c r="O18" s="2"/>
      <c r="S18" s="2"/>
      <c r="T18" s="2"/>
      <c r="U18" s="2"/>
      <c r="V18" s="2"/>
    </row>
    <row r="19" spans="1:28" x14ac:dyDescent="0.25">
      <c r="A19" t="s">
        <v>25</v>
      </c>
      <c r="B19">
        <v>3001</v>
      </c>
      <c r="M19">
        <v>0.5</v>
      </c>
      <c r="U19" s="3"/>
      <c r="V19" s="3"/>
    </row>
    <row r="20" spans="1:28" x14ac:dyDescent="0.25">
      <c r="A20" t="s">
        <v>26</v>
      </c>
      <c r="B20">
        <v>1001</v>
      </c>
      <c r="L20" t="s">
        <v>49</v>
      </c>
      <c r="M20" t="s">
        <v>50</v>
      </c>
      <c r="N20" t="s">
        <v>51</v>
      </c>
      <c r="O20" t="s">
        <v>52</v>
      </c>
      <c r="S20" t="s">
        <v>49</v>
      </c>
      <c r="T20" t="s">
        <v>50</v>
      </c>
      <c r="U20" t="s">
        <v>51</v>
      </c>
      <c r="V20" t="s">
        <v>52</v>
      </c>
      <c r="Y20" t="s">
        <v>100</v>
      </c>
      <c r="Z20" t="s">
        <v>101</v>
      </c>
      <c r="AA20" t="s">
        <v>119</v>
      </c>
      <c r="AB20" t="s">
        <v>120</v>
      </c>
    </row>
    <row r="21" spans="1:28" x14ac:dyDescent="0.25">
      <c r="A21" t="s">
        <v>27</v>
      </c>
      <c r="B21">
        <v>3000</v>
      </c>
      <c r="K21" t="s">
        <v>53</v>
      </c>
      <c r="L21" s="2">
        <v>45.345129999999997</v>
      </c>
      <c r="M21" s="2">
        <v>138.559</v>
      </c>
      <c r="N21" s="2">
        <v>283.00799999999998</v>
      </c>
      <c r="O21" s="2">
        <v>329.14150000000001</v>
      </c>
      <c r="S21">
        <v>0.1827</v>
      </c>
      <c r="T21">
        <v>0.1252019</v>
      </c>
      <c r="U21">
        <v>0.1265995</v>
      </c>
      <c r="V21">
        <v>0.16236999999999999</v>
      </c>
      <c r="X21" t="s">
        <v>53</v>
      </c>
      <c r="Y21" s="2">
        <v>303.51330000000002</v>
      </c>
      <c r="Z21" s="2">
        <v>145.0505</v>
      </c>
      <c r="AA21" s="2">
        <v>329.14150000000001</v>
      </c>
      <c r="AB21" s="2">
        <v>117.1781</v>
      </c>
    </row>
    <row r="22" spans="1:28" x14ac:dyDescent="0.25">
      <c r="A22" t="s">
        <v>28</v>
      </c>
      <c r="B22">
        <v>3000</v>
      </c>
      <c r="K22" t="s">
        <v>54</v>
      </c>
      <c r="L22" s="2">
        <v>815.04297999999994</v>
      </c>
      <c r="M22" s="2">
        <v>785.99310000000003</v>
      </c>
      <c r="N22" s="2">
        <v>759.53250000000003</v>
      </c>
      <c r="O22" s="2">
        <v>754.19240000000002</v>
      </c>
      <c r="R22" t="s">
        <v>53</v>
      </c>
      <c r="S22" s="2">
        <v>117.1781</v>
      </c>
      <c r="T22" s="2">
        <v>326.70089999999999</v>
      </c>
      <c r="U22" s="2">
        <v>326.36329999999998</v>
      </c>
      <c r="V22" s="2">
        <v>333.1003</v>
      </c>
      <c r="X22" t="s">
        <v>54</v>
      </c>
      <c r="Y22" s="2">
        <v>756.32380000000001</v>
      </c>
      <c r="Z22" s="2">
        <v>754.6798</v>
      </c>
      <c r="AA22" s="2">
        <v>754.19240000000002</v>
      </c>
      <c r="AB22" s="2">
        <v>752.0258</v>
      </c>
    </row>
    <row r="23" spans="1:28" x14ac:dyDescent="0.25">
      <c r="A23" t="s">
        <v>29</v>
      </c>
      <c r="B23">
        <v>2000</v>
      </c>
      <c r="K23" t="s">
        <v>55</v>
      </c>
      <c r="L23" s="2">
        <v>1378.39498</v>
      </c>
      <c r="M23" s="2">
        <v>1357.4843000000001</v>
      </c>
      <c r="N23" s="2">
        <v>1319.5591999999999</v>
      </c>
      <c r="O23" s="2">
        <v>1313.6713</v>
      </c>
      <c r="R23" t="s">
        <v>54</v>
      </c>
      <c r="S23" s="2">
        <v>752.0258</v>
      </c>
      <c r="T23" s="2">
        <v>754.59760000000006</v>
      </c>
      <c r="U23" s="2">
        <v>754.43330000000003</v>
      </c>
      <c r="V23" s="2">
        <v>756.7885</v>
      </c>
      <c r="X23" t="s">
        <v>55</v>
      </c>
      <c r="Y23" s="2">
        <v>1271.9137000000001</v>
      </c>
      <c r="Z23" s="2">
        <v>1301.6587</v>
      </c>
      <c r="AA23" s="2">
        <v>1313.6713</v>
      </c>
      <c r="AB23" s="2">
        <v>1300.0769</v>
      </c>
    </row>
    <row r="24" spans="1:28" x14ac:dyDescent="0.25">
      <c r="A24" t="s">
        <v>30</v>
      </c>
      <c r="B24">
        <v>2000</v>
      </c>
      <c r="K24" t="s">
        <v>58</v>
      </c>
      <c r="L24" s="2">
        <f>L23-L22</f>
        <v>563.35200000000009</v>
      </c>
      <c r="M24" s="2">
        <f>M23-M22</f>
        <v>571.49120000000005</v>
      </c>
      <c r="N24" s="2">
        <f>N23-N22</f>
        <v>560.02669999999989</v>
      </c>
      <c r="O24" s="2">
        <f>O23-O22</f>
        <v>559.47889999999995</v>
      </c>
      <c r="R24" t="s">
        <v>55</v>
      </c>
      <c r="S24" s="2">
        <v>1300.0769</v>
      </c>
      <c r="T24" s="2">
        <v>1319.3778</v>
      </c>
      <c r="U24" s="2">
        <v>1319.6328000000001</v>
      </c>
      <c r="V24" s="2">
        <v>1322.5387000000001</v>
      </c>
      <c r="X24" t="s">
        <v>58</v>
      </c>
      <c r="Y24" s="2">
        <f>Y23-Y22</f>
        <v>515.58990000000006</v>
      </c>
      <c r="Z24" s="2">
        <f>Z23-Z22</f>
        <v>546.97889999999995</v>
      </c>
      <c r="AA24" s="2">
        <f>AA23-AA22</f>
        <v>559.47889999999995</v>
      </c>
      <c r="AB24" s="2">
        <f>AB23-AB22</f>
        <v>548.05110000000002</v>
      </c>
    </row>
    <row r="25" spans="1:28" ht="15" customHeight="1" x14ac:dyDescent="0.25">
      <c r="A25" t="s">
        <v>31</v>
      </c>
      <c r="B25">
        <v>0</v>
      </c>
      <c r="K25" s="12" t="s">
        <v>56</v>
      </c>
      <c r="L25" s="12"/>
      <c r="M25" s="12"/>
      <c r="N25" s="12"/>
      <c r="O25" s="12"/>
      <c r="R25" t="s">
        <v>58</v>
      </c>
      <c r="S25" s="2">
        <f>S24-S23</f>
        <v>548.05110000000002</v>
      </c>
      <c r="T25" s="2">
        <f>T24-T23</f>
        <v>564.78019999999992</v>
      </c>
      <c r="U25" s="2">
        <f>U24-U23</f>
        <v>565.19950000000006</v>
      </c>
      <c r="V25" s="2">
        <f>V24-V23</f>
        <v>565.75020000000006</v>
      </c>
      <c r="X25" s="12" t="s">
        <v>56</v>
      </c>
      <c r="Y25" s="12"/>
      <c r="Z25" s="12"/>
      <c r="AA25" s="12"/>
      <c r="AB25" s="12"/>
    </row>
    <row r="26" spans="1:28" ht="15" customHeight="1" x14ac:dyDescent="0.25">
      <c r="A26" t="s">
        <v>32</v>
      </c>
      <c r="B26">
        <v>0</v>
      </c>
      <c r="K26" s="4" t="s">
        <v>49</v>
      </c>
      <c r="L26" s="5"/>
      <c r="M26" s="5">
        <f>(M23-L23)/L23</f>
        <v>-1.5170310617352913E-2</v>
      </c>
      <c r="N26" s="5">
        <f>(N23-L23)/L23</f>
        <v>-4.268426746591903E-2</v>
      </c>
      <c r="O26" s="5">
        <f>(O23-L23)/L23</f>
        <v>-4.695582974337302E-2</v>
      </c>
      <c r="R26" s="12" t="s">
        <v>56</v>
      </c>
      <c r="S26" s="12"/>
      <c r="T26" s="12"/>
      <c r="U26" s="12"/>
      <c r="V26" s="12"/>
      <c r="X26" t="s">
        <v>100</v>
      </c>
      <c r="Y26" s="5"/>
      <c r="Z26" s="5">
        <f>(Z23-Y23)/Y23</f>
        <v>2.33860206081591E-2</v>
      </c>
      <c r="AA26" s="5">
        <f>(AA23-Y23)/Y23</f>
        <v>3.28305293039928E-2</v>
      </c>
      <c r="AB26" s="5">
        <f>(AB23-Y23)/Y23</f>
        <v>2.2142382773296616E-2</v>
      </c>
    </row>
    <row r="27" spans="1:28" x14ac:dyDescent="0.25">
      <c r="A27" t="s">
        <v>33</v>
      </c>
      <c r="B27">
        <v>1000</v>
      </c>
      <c r="K27" s="4" t="s">
        <v>50</v>
      </c>
      <c r="L27" s="5"/>
      <c r="M27" s="5"/>
      <c r="N27" s="5">
        <f>(N23-M23)/M23</f>
        <v>-2.7937781674528504E-2</v>
      </c>
      <c r="O27" s="5">
        <f>(O23-M23)/M23</f>
        <v>-3.2275143071636335E-2</v>
      </c>
      <c r="R27" s="4" t="s">
        <v>49</v>
      </c>
      <c r="S27" s="5"/>
      <c r="T27" s="5">
        <f>(T24-S24)/S24</f>
        <v>1.4845967957741542E-2</v>
      </c>
      <c r="U27" s="5">
        <f>(U24-S24)/S24</f>
        <v>1.5042110201327371E-2</v>
      </c>
      <c r="V27" s="5">
        <f>(V24-S24)/S24</f>
        <v>1.7277285674408983E-2</v>
      </c>
      <c r="X27" t="s">
        <v>101</v>
      </c>
      <c r="Y27" s="5"/>
      <c r="Z27" s="5"/>
      <c r="AA27" s="5">
        <f>(AA23-Z23)/Z23</f>
        <v>9.2286864444573839E-3</v>
      </c>
      <c r="AB27" s="5">
        <f>(AB23-Z23)/Z23</f>
        <v>-1.2152187051797296E-3</v>
      </c>
    </row>
    <row r="28" spans="1:28" x14ac:dyDescent="0.25">
      <c r="A28" t="s">
        <v>34</v>
      </c>
      <c r="B28">
        <v>1000</v>
      </c>
      <c r="K28" s="4" t="s">
        <v>51</v>
      </c>
      <c r="L28" s="5"/>
      <c r="M28" s="5"/>
      <c r="N28" s="5"/>
      <c r="O28" s="5">
        <f>(O23-N23)/N23</f>
        <v>-4.4620203474008179E-3</v>
      </c>
      <c r="R28" s="4" t="s">
        <v>50</v>
      </c>
      <c r="S28" s="5"/>
      <c r="T28" s="5"/>
      <c r="U28" s="5">
        <f>(U24-T24)/T24</f>
        <v>1.932729200082866E-4</v>
      </c>
      <c r="V28" s="5">
        <f>(V24-T24)/T24</f>
        <v>2.3957504817801872E-3</v>
      </c>
      <c r="X28" t="s">
        <v>119</v>
      </c>
      <c r="Y28" s="5"/>
      <c r="Z28" s="5"/>
      <c r="AA28" s="5"/>
      <c r="AB28" s="5">
        <f>(AB23-AA23)/AA23</f>
        <v>-1.034840298330332E-2</v>
      </c>
    </row>
    <row r="29" spans="1:28" x14ac:dyDescent="0.25">
      <c r="A29" t="s">
        <v>35</v>
      </c>
      <c r="B29">
        <v>1000</v>
      </c>
      <c r="K29" s="13" t="s">
        <v>57</v>
      </c>
      <c r="L29" s="13"/>
      <c r="M29" s="13"/>
      <c r="N29" s="13"/>
      <c r="O29" s="13"/>
      <c r="R29" s="4" t="s">
        <v>51</v>
      </c>
      <c r="S29" s="5"/>
      <c r="T29" s="5"/>
      <c r="U29" s="5"/>
      <c r="V29" s="5">
        <f>(V24-U24)/U24</f>
        <v>2.2020519647586614E-3</v>
      </c>
      <c r="X29" s="13" t="s">
        <v>57</v>
      </c>
      <c r="Y29" s="13"/>
      <c r="Z29" s="13"/>
      <c r="AA29" s="13"/>
      <c r="AB29" s="13"/>
    </row>
    <row r="30" spans="1:28" ht="15" customHeight="1" x14ac:dyDescent="0.25">
      <c r="A30" t="s">
        <v>36</v>
      </c>
      <c r="B30">
        <v>0</v>
      </c>
      <c r="K30" s="4" t="s">
        <v>49</v>
      </c>
      <c r="L30" s="4"/>
      <c r="M30" s="5">
        <f>(M22-L22)/L22</f>
        <v>-3.564214490872606E-2</v>
      </c>
      <c r="N30" s="5">
        <f>(N22-L22)/L22</f>
        <v>-6.8107426678283789E-2</v>
      </c>
      <c r="O30" s="5">
        <f>(O22-L22)/L22</f>
        <v>-7.4659351093361886E-2</v>
      </c>
      <c r="R30" s="13" t="s">
        <v>57</v>
      </c>
      <c r="S30" s="13"/>
      <c r="T30" s="13"/>
      <c r="U30" s="13"/>
      <c r="V30" s="13"/>
      <c r="X30" t="s">
        <v>100</v>
      </c>
      <c r="Y30" s="4"/>
      <c r="Z30" s="5">
        <f>(Z22-Y22)/Y22</f>
        <v>-2.1736721758590771E-3</v>
      </c>
      <c r="AA30" s="5">
        <f>(AA22-Y22)/Y22</f>
        <v>-2.8181051554902609E-3</v>
      </c>
      <c r="AB30" s="5">
        <f>(AB22-Y22)/Y22</f>
        <v>-5.6827512237483495E-3</v>
      </c>
    </row>
    <row r="31" spans="1:28" ht="15" customHeight="1" x14ac:dyDescent="0.25">
      <c r="A31" t="s">
        <v>37</v>
      </c>
      <c r="B31">
        <v>0</v>
      </c>
      <c r="K31" s="4" t="s">
        <v>50</v>
      </c>
      <c r="L31" s="5"/>
      <c r="M31" s="4"/>
      <c r="N31" s="5">
        <f>(N22-M22)/M22</f>
        <v>-3.3665181030215152E-2</v>
      </c>
      <c r="O31" s="5">
        <f>(O22-M22)/M22</f>
        <v>-4.0459261029136266E-2</v>
      </c>
      <c r="R31" s="4" t="s">
        <v>49</v>
      </c>
      <c r="S31" s="4"/>
      <c r="T31" s="5">
        <f>(T23-S23)/S23</f>
        <v>3.4198294792546387E-3</v>
      </c>
      <c r="U31" s="5">
        <f>(U23-S23)/S23</f>
        <v>3.2013529323063482E-3</v>
      </c>
      <c r="V31" s="5">
        <f>(V23-S23)/S23</f>
        <v>6.3331603782742496E-3</v>
      </c>
      <c r="X31" t="s">
        <v>101</v>
      </c>
      <c r="Y31" s="5"/>
      <c r="Z31" s="4"/>
      <c r="AA31" s="5">
        <f>(AA22-Z22)/Z22</f>
        <v>-6.458368171507699E-4</v>
      </c>
      <c r="AB31" s="5">
        <f>(AB22-Z22)/Z22</f>
        <v>-3.5167232513709738E-3</v>
      </c>
    </row>
    <row r="32" spans="1:28" x14ac:dyDescent="0.25">
      <c r="A32" t="s">
        <v>38</v>
      </c>
      <c r="B32">
        <v>0</v>
      </c>
      <c r="K32" s="4" t="s">
        <v>51</v>
      </c>
      <c r="L32" s="5"/>
      <c r="M32" s="5"/>
      <c r="N32" s="4"/>
      <c r="O32" s="5">
        <f>(O22-N22)/N22</f>
        <v>-7.0307722184370074E-3</v>
      </c>
      <c r="R32" s="4" t="s">
        <v>50</v>
      </c>
      <c r="S32" s="5"/>
      <c r="T32" s="4"/>
      <c r="U32" s="5">
        <f>(U23-T23)/T23</f>
        <v>-2.1773194083843578E-4</v>
      </c>
      <c r="V32" s="5">
        <f>(V23-T23)/T23</f>
        <v>2.9034017600903343E-3</v>
      </c>
      <c r="X32" t="s">
        <v>119</v>
      </c>
      <c r="Y32" s="5"/>
      <c r="Z32" s="5"/>
      <c r="AA32" s="4"/>
      <c r="AB32" s="5">
        <f>(AB22-AA22)/AA22</f>
        <v>-2.8727417566127909E-3</v>
      </c>
    </row>
    <row r="33" spans="1:22" x14ac:dyDescent="0.25">
      <c r="A33" t="s">
        <v>39</v>
      </c>
      <c r="B33">
        <v>1</v>
      </c>
      <c r="K33" s="4"/>
      <c r="L33" s="5"/>
      <c r="M33" s="5"/>
      <c r="N33" s="4"/>
      <c r="O33" s="5"/>
      <c r="R33" s="4" t="s">
        <v>51</v>
      </c>
      <c r="S33" s="5"/>
      <c r="T33" s="5"/>
      <c r="U33" s="4"/>
      <c r="V33" s="5">
        <f>(V23-U23)/U23</f>
        <v>3.1218134194235169E-3</v>
      </c>
    </row>
    <row r="34" spans="1:22" x14ac:dyDescent="0.25">
      <c r="A34" t="s">
        <v>40</v>
      </c>
      <c r="B34">
        <v>1000</v>
      </c>
      <c r="K34" s="4"/>
      <c r="L34" s="5"/>
      <c r="M34" s="5"/>
      <c r="N34" s="5"/>
      <c r="O34" s="4"/>
      <c r="R34" s="4"/>
      <c r="S34" s="5"/>
      <c r="T34" s="5"/>
      <c r="U34" s="5"/>
      <c r="V34" s="5"/>
    </row>
    <row r="35" spans="1:22" x14ac:dyDescent="0.25">
      <c r="A35" t="s">
        <v>41</v>
      </c>
      <c r="B35">
        <v>0</v>
      </c>
    </row>
    <row r="36" spans="1:22" x14ac:dyDescent="0.25">
      <c r="A36" t="s">
        <v>42</v>
      </c>
      <c r="B36">
        <v>3000</v>
      </c>
    </row>
    <row r="37" spans="1:22" ht="15" customHeight="1" x14ac:dyDescent="0.25">
      <c r="A37" t="s">
        <v>43</v>
      </c>
      <c r="B37">
        <v>0</v>
      </c>
    </row>
    <row r="38" spans="1:22" x14ac:dyDescent="0.25">
      <c r="A38" t="s">
        <v>44</v>
      </c>
    </row>
    <row r="39" spans="1:22" x14ac:dyDescent="0.25">
      <c r="A39" t="s">
        <v>45</v>
      </c>
      <c r="R39" s="4"/>
      <c r="S39" s="5"/>
      <c r="T39" s="5"/>
      <c r="U39" s="5"/>
      <c r="V39" s="5"/>
    </row>
    <row r="40" spans="1:22" ht="15" customHeight="1" x14ac:dyDescent="0.25">
      <c r="A40" t="s">
        <v>46</v>
      </c>
      <c r="R40" s="4"/>
      <c r="S40" s="5"/>
      <c r="T40" s="5"/>
      <c r="U40" s="5"/>
      <c r="V40" s="5"/>
    </row>
    <row r="41" spans="1:22" x14ac:dyDescent="0.25">
      <c r="A41" t="s">
        <v>47</v>
      </c>
      <c r="R41" s="4"/>
      <c r="S41" s="5"/>
      <c r="T41" s="5"/>
      <c r="U41" s="5"/>
      <c r="V41" s="5"/>
    </row>
    <row r="42" spans="1:22" x14ac:dyDescent="0.25">
      <c r="A42" t="s">
        <v>48</v>
      </c>
      <c r="R42" s="4"/>
      <c r="S42" s="5"/>
      <c r="T42" s="5"/>
      <c r="U42" s="5"/>
      <c r="V42" s="5"/>
    </row>
    <row r="43" spans="1:22" x14ac:dyDescent="0.25">
      <c r="R43" s="4"/>
      <c r="S43" s="5"/>
      <c r="T43" s="5"/>
      <c r="U43" s="5"/>
      <c r="V43" s="5"/>
    </row>
    <row r="62" ht="15" customHeight="1" x14ac:dyDescent="0.25"/>
    <row r="65" ht="15" customHeight="1" x14ac:dyDescent="0.25"/>
  </sheetData>
  <mergeCells count="14">
    <mergeCell ref="R30:V30"/>
    <mergeCell ref="K8:O8"/>
    <mergeCell ref="R8:V8"/>
    <mergeCell ref="R12:V12"/>
    <mergeCell ref="K12:O12"/>
    <mergeCell ref="X8:Z8"/>
    <mergeCell ref="K25:O25"/>
    <mergeCell ref="K29:O29"/>
    <mergeCell ref="R26:V26"/>
    <mergeCell ref="X25:AB25"/>
    <mergeCell ref="X29:AB29"/>
    <mergeCell ref="X10:Z10"/>
    <mergeCell ref="AB8:AD8"/>
    <mergeCell ref="AB10:AD10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3"/>
  <sheetViews>
    <sheetView topLeftCell="A9" workbookViewId="0">
      <selection activeCell="B40" sqref="B40"/>
    </sheetView>
  </sheetViews>
  <sheetFormatPr defaultColWidth="8.85546875" defaultRowHeight="15" x14ac:dyDescent="0.25"/>
  <cols>
    <col min="1" max="2" width="9.85546875" bestFit="1" customWidth="1"/>
    <col min="3" max="3" width="12" bestFit="1" customWidth="1"/>
    <col min="4" max="4" width="14.7109375" bestFit="1" customWidth="1"/>
    <col min="5" max="5" width="14.5703125" bestFit="1" customWidth="1"/>
    <col min="6" max="6" width="14" bestFit="1" customWidth="1"/>
    <col min="7" max="10" width="12.7109375" bestFit="1" customWidth="1"/>
  </cols>
  <sheetData>
    <row r="1" spans="1:10" s="1" customFormat="1" x14ac:dyDescent="0.25">
      <c r="A1" s="1" t="s">
        <v>0</v>
      </c>
      <c r="B1" s="1" t="s">
        <v>62</v>
      </c>
      <c r="C1" s="1" t="s">
        <v>63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</row>
    <row r="2" spans="1:10" x14ac:dyDescent="0.25">
      <c r="A2" t="s">
        <v>64</v>
      </c>
      <c r="B2">
        <v>0</v>
      </c>
      <c r="C2">
        <v>0</v>
      </c>
      <c r="G2">
        <v>0</v>
      </c>
      <c r="H2">
        <v>0</v>
      </c>
      <c r="I2">
        <v>0</v>
      </c>
      <c r="J2">
        <v>0</v>
      </c>
    </row>
    <row r="3" spans="1:10" x14ac:dyDescent="0.25">
      <c r="A3" t="s">
        <v>65</v>
      </c>
      <c r="B3">
        <v>0</v>
      </c>
      <c r="C3">
        <v>0</v>
      </c>
      <c r="G3">
        <v>0</v>
      </c>
      <c r="H3">
        <v>0</v>
      </c>
      <c r="I3">
        <v>0</v>
      </c>
      <c r="J3">
        <v>0</v>
      </c>
    </row>
    <row r="4" spans="1:10" x14ac:dyDescent="0.25">
      <c r="A4" t="s">
        <v>66</v>
      </c>
      <c r="B4">
        <v>0</v>
      </c>
      <c r="C4">
        <v>0</v>
      </c>
      <c r="G4">
        <v>0</v>
      </c>
      <c r="H4">
        <v>0</v>
      </c>
      <c r="I4">
        <v>0</v>
      </c>
      <c r="J4">
        <v>0</v>
      </c>
    </row>
    <row r="5" spans="1:10" x14ac:dyDescent="0.25">
      <c r="A5" t="s">
        <v>67</v>
      </c>
      <c r="B5">
        <v>0</v>
      </c>
      <c r="C5">
        <v>0</v>
      </c>
      <c r="G5">
        <v>0</v>
      </c>
      <c r="H5">
        <v>0</v>
      </c>
      <c r="I5">
        <v>0</v>
      </c>
      <c r="J5">
        <v>0</v>
      </c>
    </row>
    <row r="6" spans="1:10" x14ac:dyDescent="0.25">
      <c r="A6" t="s">
        <v>68</v>
      </c>
      <c r="B6">
        <v>0</v>
      </c>
      <c r="C6">
        <v>0</v>
      </c>
      <c r="G6">
        <v>0</v>
      </c>
      <c r="H6">
        <v>0</v>
      </c>
      <c r="I6">
        <v>0</v>
      </c>
      <c r="J6">
        <v>0</v>
      </c>
    </row>
    <row r="7" spans="1:10" x14ac:dyDescent="0.25">
      <c r="A7" t="s">
        <v>69</v>
      </c>
      <c r="B7">
        <v>0</v>
      </c>
      <c r="C7">
        <v>0</v>
      </c>
      <c r="G7">
        <v>0</v>
      </c>
      <c r="H7">
        <v>0</v>
      </c>
      <c r="I7">
        <v>0</v>
      </c>
      <c r="J7">
        <v>0</v>
      </c>
    </row>
    <row r="8" spans="1:10" x14ac:dyDescent="0.25">
      <c r="A8" t="s">
        <v>70</v>
      </c>
      <c r="B8">
        <v>0</v>
      </c>
      <c r="C8">
        <v>0</v>
      </c>
      <c r="G8">
        <v>0</v>
      </c>
      <c r="H8">
        <v>0</v>
      </c>
      <c r="I8">
        <v>0</v>
      </c>
      <c r="J8">
        <v>0</v>
      </c>
    </row>
    <row r="9" spans="1:10" x14ac:dyDescent="0.25">
      <c r="A9" t="s">
        <v>71</v>
      </c>
      <c r="B9">
        <v>0</v>
      </c>
      <c r="C9">
        <v>0</v>
      </c>
      <c r="G9">
        <v>0</v>
      </c>
      <c r="H9">
        <v>0</v>
      </c>
      <c r="I9">
        <v>0</v>
      </c>
      <c r="J9">
        <v>0</v>
      </c>
    </row>
    <row r="10" spans="1:10" x14ac:dyDescent="0.25">
      <c r="A10" t="s">
        <v>72</v>
      </c>
      <c r="B10">
        <v>0</v>
      </c>
      <c r="C10">
        <v>0</v>
      </c>
      <c r="G10">
        <v>0</v>
      </c>
      <c r="H10">
        <v>0</v>
      </c>
      <c r="I10">
        <v>0</v>
      </c>
      <c r="J10">
        <v>0</v>
      </c>
    </row>
    <row r="11" spans="1:10" x14ac:dyDescent="0.25">
      <c r="A11" t="s">
        <v>73</v>
      </c>
      <c r="B11">
        <v>0</v>
      </c>
      <c r="C11">
        <v>0</v>
      </c>
      <c r="G11">
        <v>0</v>
      </c>
      <c r="H11">
        <v>0</v>
      </c>
      <c r="I11">
        <v>0</v>
      </c>
      <c r="J11">
        <v>0</v>
      </c>
    </row>
    <row r="12" spans="1:10" x14ac:dyDescent="0.25">
      <c r="A12" t="s">
        <v>74</v>
      </c>
      <c r="B12">
        <v>0</v>
      </c>
      <c r="C12">
        <v>0</v>
      </c>
      <c r="G12">
        <v>0</v>
      </c>
      <c r="H12">
        <v>0</v>
      </c>
      <c r="I12">
        <v>0</v>
      </c>
      <c r="J12">
        <v>0</v>
      </c>
    </row>
    <row r="13" spans="1:10" x14ac:dyDescent="0.25">
      <c r="A13" t="s">
        <v>75</v>
      </c>
      <c r="B13">
        <v>5</v>
      </c>
      <c r="C13">
        <v>0</v>
      </c>
      <c r="G13">
        <v>0</v>
      </c>
      <c r="H13">
        <v>0</v>
      </c>
      <c r="I13">
        <v>0</v>
      </c>
      <c r="J13">
        <v>5</v>
      </c>
    </row>
    <row r="14" spans="1:10" x14ac:dyDescent="0.25">
      <c r="A14" t="s">
        <v>76</v>
      </c>
      <c r="B14">
        <v>5480</v>
      </c>
      <c r="C14">
        <v>0.5</v>
      </c>
      <c r="D14">
        <v>421.92195390909211</v>
      </c>
      <c r="E14">
        <v>421.91850799434349</v>
      </c>
      <c r="F14">
        <v>421.92280809939558</v>
      </c>
      <c r="G14">
        <v>5058.0780460909082</v>
      </c>
      <c r="H14">
        <v>5058.0814920056564</v>
      </c>
      <c r="I14">
        <v>5058.0771919006047</v>
      </c>
      <c r="J14">
        <v>5479.5</v>
      </c>
    </row>
    <row r="15" spans="1:10" x14ac:dyDescent="0.25">
      <c r="A15" t="s">
        <v>77</v>
      </c>
      <c r="B15">
        <v>0</v>
      </c>
      <c r="C15">
        <v>548.45000000000005</v>
      </c>
      <c r="D15">
        <v>557.14954360648824</v>
      </c>
      <c r="E15">
        <v>562.16245604034521</v>
      </c>
      <c r="F15">
        <v>562.45612196622142</v>
      </c>
      <c r="G15">
        <v>-557.14954360648824</v>
      </c>
      <c r="H15">
        <v>-562.16245604034521</v>
      </c>
      <c r="I15">
        <v>-562.45612196622142</v>
      </c>
      <c r="J15">
        <v>-548.45000000000005</v>
      </c>
    </row>
    <row r="16" spans="1:10" x14ac:dyDescent="0.25">
      <c r="A16" t="s">
        <v>78</v>
      </c>
      <c r="B16">
        <v>0</v>
      </c>
      <c r="C16">
        <v>493.60500000000008</v>
      </c>
      <c r="D16">
        <v>557.14954360648824</v>
      </c>
      <c r="E16">
        <v>562.16245604034521</v>
      </c>
      <c r="F16">
        <v>562.45612196622142</v>
      </c>
      <c r="G16">
        <v>-557.14954360648824</v>
      </c>
      <c r="H16">
        <v>-562.16245604034521</v>
      </c>
      <c r="I16">
        <v>-562.45612196622142</v>
      </c>
      <c r="J16">
        <v>-493.60500000000008</v>
      </c>
    </row>
    <row r="17" spans="1:18" x14ac:dyDescent="0.25">
      <c r="A17" t="s">
        <v>79</v>
      </c>
      <c r="B17">
        <v>0</v>
      </c>
      <c r="C17">
        <v>444.24450000000007</v>
      </c>
      <c r="D17">
        <v>557.14954360648824</v>
      </c>
      <c r="E17">
        <v>562.16245604034521</v>
      </c>
      <c r="F17">
        <v>562.45612196622142</v>
      </c>
      <c r="G17">
        <v>-557.14954360648824</v>
      </c>
      <c r="H17">
        <v>-562.16245604034521</v>
      </c>
      <c r="I17">
        <v>-562.45612196622142</v>
      </c>
      <c r="J17">
        <v>-444.24450000000007</v>
      </c>
    </row>
    <row r="18" spans="1:18" x14ac:dyDescent="0.25">
      <c r="A18" t="s">
        <v>80</v>
      </c>
      <c r="B18">
        <v>1520</v>
      </c>
      <c r="C18">
        <v>399.82005000000009</v>
      </c>
      <c r="D18">
        <v>557.14954360648824</v>
      </c>
      <c r="E18">
        <v>562.16245604034521</v>
      </c>
      <c r="F18">
        <v>562.45612196622142</v>
      </c>
      <c r="G18">
        <v>962.85045639351176</v>
      </c>
      <c r="H18">
        <v>957.83754395965479</v>
      </c>
      <c r="I18">
        <v>957.54387803377858</v>
      </c>
      <c r="J18">
        <v>1120.17995</v>
      </c>
    </row>
    <row r="19" spans="1:18" x14ac:dyDescent="0.25">
      <c r="A19" t="s">
        <v>81</v>
      </c>
      <c r="B19">
        <v>3001</v>
      </c>
      <c r="C19">
        <v>511.83804500000008</v>
      </c>
      <c r="D19">
        <v>538.33575499147412</v>
      </c>
      <c r="E19">
        <v>538.97457768610138</v>
      </c>
      <c r="F19">
        <v>539.01401076539366</v>
      </c>
      <c r="G19">
        <v>2462.664245008526</v>
      </c>
      <c r="H19">
        <v>2462.0254223138991</v>
      </c>
      <c r="I19">
        <v>2461.9859892346062</v>
      </c>
      <c r="J19">
        <v>2489.161955</v>
      </c>
    </row>
    <row r="20" spans="1:18" x14ac:dyDescent="0.25">
      <c r="A20" t="s">
        <v>82</v>
      </c>
      <c r="B20">
        <v>1001</v>
      </c>
      <c r="C20">
        <v>760.75424050000015</v>
      </c>
      <c r="D20">
        <v>608.90447500246023</v>
      </c>
      <c r="E20">
        <v>610.70559409713644</v>
      </c>
      <c r="F20">
        <v>610.8107242014878</v>
      </c>
      <c r="G20">
        <v>392.09552499753983</v>
      </c>
      <c r="H20">
        <v>390.29440590286362</v>
      </c>
      <c r="I20">
        <v>390.1892757985122</v>
      </c>
      <c r="J20">
        <v>240.24575949999991</v>
      </c>
    </row>
    <row r="21" spans="1:18" x14ac:dyDescent="0.25">
      <c r="A21" t="s">
        <v>83</v>
      </c>
      <c r="B21">
        <v>3000</v>
      </c>
      <c r="C21">
        <v>784.77881645000014</v>
      </c>
      <c r="D21">
        <v>621.00333120821699</v>
      </c>
      <c r="E21">
        <v>622.04402670632976</v>
      </c>
      <c r="F21">
        <v>622.10530749110842</v>
      </c>
      <c r="G21">
        <v>2378.9966687917831</v>
      </c>
      <c r="H21">
        <v>2377.9559732936709</v>
      </c>
      <c r="I21">
        <v>2377.8946925088921</v>
      </c>
      <c r="J21">
        <v>2215.2211835500002</v>
      </c>
    </row>
    <row r="22" spans="1:18" x14ac:dyDescent="0.25">
      <c r="A22" t="s">
        <v>84</v>
      </c>
      <c r="B22">
        <v>3000</v>
      </c>
      <c r="C22">
        <v>1006.300934805</v>
      </c>
      <c r="D22">
        <v>699.86452308823561</v>
      </c>
      <c r="E22">
        <v>701.59326497167422</v>
      </c>
      <c r="F22">
        <v>701.69281006389463</v>
      </c>
      <c r="G22">
        <v>2300.1354769117638</v>
      </c>
      <c r="H22">
        <v>2298.4067350283258</v>
      </c>
      <c r="I22">
        <v>2298.3071899361048</v>
      </c>
      <c r="J22">
        <v>1993.699065195</v>
      </c>
    </row>
    <row r="23" spans="1:18" x14ac:dyDescent="0.25">
      <c r="A23" t="s">
        <v>85</v>
      </c>
      <c r="B23">
        <v>2000</v>
      </c>
      <c r="C23">
        <v>1205.6708413245001</v>
      </c>
      <c r="D23">
        <v>781.57391099561971</v>
      </c>
      <c r="E23">
        <v>783.57308512940529</v>
      </c>
      <c r="F23">
        <v>783.68699065943997</v>
      </c>
      <c r="G23">
        <v>1218.4260890043799</v>
      </c>
      <c r="H23">
        <v>1216.4269148705951</v>
      </c>
      <c r="I23">
        <v>1216.31300934056</v>
      </c>
      <c r="J23">
        <v>794.32915867549991</v>
      </c>
    </row>
    <row r="24" spans="1:18" x14ac:dyDescent="0.25">
      <c r="A24" t="s">
        <v>86</v>
      </c>
      <c r="B24">
        <v>2000</v>
      </c>
      <c r="C24">
        <v>1285.1037571920499</v>
      </c>
      <c r="D24">
        <v>827.84001426797727</v>
      </c>
      <c r="E24">
        <v>828.98236036947458</v>
      </c>
      <c r="F24">
        <v>829.04707438582773</v>
      </c>
      <c r="G24">
        <v>1172.159985732023</v>
      </c>
      <c r="H24">
        <v>1171.017639630526</v>
      </c>
      <c r="I24">
        <v>1170.952925614172</v>
      </c>
      <c r="J24">
        <v>714.89624280794987</v>
      </c>
    </row>
    <row r="25" spans="1:18" x14ac:dyDescent="0.25">
      <c r="A25" t="s">
        <v>87</v>
      </c>
      <c r="B25">
        <v>0</v>
      </c>
      <c r="C25">
        <v>1356.5933814728451</v>
      </c>
      <c r="D25">
        <v>875.29269372854833</v>
      </c>
      <c r="E25">
        <v>875.29204982069723</v>
      </c>
      <c r="F25">
        <v>875.29173924542749</v>
      </c>
      <c r="G25">
        <v>-875.29269372854833</v>
      </c>
      <c r="H25">
        <v>-875.29204982069723</v>
      </c>
      <c r="I25">
        <v>-875.29173924542749</v>
      </c>
      <c r="J25">
        <v>-1356.5933814728451</v>
      </c>
    </row>
    <row r="26" spans="1:18" x14ac:dyDescent="0.25">
      <c r="A26" t="s">
        <v>88</v>
      </c>
      <c r="B26">
        <v>0</v>
      </c>
      <c r="C26">
        <v>1220.9340433255611</v>
      </c>
      <c r="D26">
        <v>875.29269372854833</v>
      </c>
      <c r="E26">
        <v>875.29204982069723</v>
      </c>
      <c r="F26">
        <v>875.29173924542749</v>
      </c>
      <c r="G26">
        <v>-875.29269372854833</v>
      </c>
      <c r="H26">
        <v>-875.29204982069723</v>
      </c>
      <c r="I26">
        <v>-875.29173924542749</v>
      </c>
      <c r="J26">
        <v>-1220.9340433255611</v>
      </c>
    </row>
    <row r="27" spans="1:18" x14ac:dyDescent="0.25">
      <c r="A27" t="s">
        <v>89</v>
      </c>
      <c r="B27">
        <v>1000</v>
      </c>
      <c r="C27">
        <v>1098.8406389930051</v>
      </c>
      <c r="D27">
        <v>875.29269372854833</v>
      </c>
      <c r="E27">
        <v>875.29204982069723</v>
      </c>
      <c r="F27">
        <v>875.29173924542749</v>
      </c>
      <c r="G27">
        <v>124.7073062714517</v>
      </c>
      <c r="H27">
        <v>124.7079501793028</v>
      </c>
      <c r="I27">
        <v>124.70826075457251</v>
      </c>
      <c r="J27">
        <v>-98.840638993004632</v>
      </c>
    </row>
    <row r="28" spans="1:18" x14ac:dyDescent="0.25">
      <c r="A28" t="s">
        <v>90</v>
      </c>
      <c r="B28">
        <v>1000</v>
      </c>
      <c r="C28">
        <v>1088.956575093704</v>
      </c>
      <c r="D28">
        <v>810.85425648992452</v>
      </c>
      <c r="E28">
        <v>804.92014082202627</v>
      </c>
      <c r="F28">
        <v>804.58841372320433</v>
      </c>
      <c r="G28">
        <v>189.1457435100755</v>
      </c>
      <c r="H28">
        <v>195.0798591779737</v>
      </c>
      <c r="I28">
        <v>195.4115862767957</v>
      </c>
      <c r="J28">
        <v>-88.956575093704032</v>
      </c>
    </row>
    <row r="29" spans="1:18" x14ac:dyDescent="0.25">
      <c r="A29" t="s">
        <v>91</v>
      </c>
      <c r="B29">
        <v>1000</v>
      </c>
      <c r="C29">
        <v>1080.060917584334</v>
      </c>
      <c r="D29">
        <v>818.83228036282014</v>
      </c>
      <c r="E29">
        <v>811.38736224988634</v>
      </c>
      <c r="F29">
        <v>810.97217510264068</v>
      </c>
      <c r="G29">
        <v>181.16771963717991</v>
      </c>
      <c r="H29">
        <v>188.61263775011369</v>
      </c>
      <c r="I29">
        <v>189.0278248973593</v>
      </c>
      <c r="J29">
        <v>-80.060917584333765</v>
      </c>
      <c r="O29" t="s">
        <v>49</v>
      </c>
      <c r="P29" t="s">
        <v>50</v>
      </c>
      <c r="Q29" t="s">
        <v>51</v>
      </c>
      <c r="R29" t="s">
        <v>52</v>
      </c>
    </row>
    <row r="30" spans="1:18" x14ac:dyDescent="0.25">
      <c r="A30" t="s">
        <v>92</v>
      </c>
      <c r="B30">
        <v>0</v>
      </c>
      <c r="C30">
        <v>1072.0548258259009</v>
      </c>
      <c r="D30">
        <v>826.94275080305295</v>
      </c>
      <c r="E30">
        <v>817.9288431540798</v>
      </c>
      <c r="F30">
        <v>817.42742312666576</v>
      </c>
      <c r="G30">
        <v>-826.94275080305295</v>
      </c>
      <c r="H30">
        <v>-817.9288431540798</v>
      </c>
      <c r="I30">
        <v>-817.42742312666576</v>
      </c>
      <c r="J30">
        <v>-1072.0548258259009</v>
      </c>
      <c r="N30" t="s">
        <v>53</v>
      </c>
      <c r="O30" s="2">
        <v>223.45830000000001</v>
      </c>
      <c r="P30" s="2">
        <v>301.12630000000001</v>
      </c>
      <c r="Q30" s="2">
        <v>303.39080000000001</v>
      </c>
      <c r="R30" s="2">
        <v>303.51330000000002</v>
      </c>
    </row>
    <row r="31" spans="1:18" x14ac:dyDescent="0.25">
      <c r="A31" t="s">
        <v>93</v>
      </c>
      <c r="B31">
        <v>0</v>
      </c>
      <c r="C31">
        <v>964.8493432433105</v>
      </c>
      <c r="D31">
        <v>826.94275080305295</v>
      </c>
      <c r="E31">
        <v>817.9288431540798</v>
      </c>
      <c r="F31">
        <v>817.42742312666576</v>
      </c>
      <c r="G31">
        <v>-826.94275080305295</v>
      </c>
      <c r="H31">
        <v>-817.9288431540798</v>
      </c>
      <c r="I31">
        <v>-817.42742312666576</v>
      </c>
      <c r="J31">
        <v>-964.8493432433105</v>
      </c>
      <c r="N31" t="s">
        <v>54</v>
      </c>
      <c r="O31" s="2">
        <v>759.26070000000004</v>
      </c>
      <c r="P31" s="2">
        <v>757.05420000000004</v>
      </c>
      <c r="Q31" s="2">
        <v>756.36189999999999</v>
      </c>
      <c r="R31" s="2">
        <v>756.32380000000001</v>
      </c>
    </row>
    <row r="32" spans="1:18" x14ac:dyDescent="0.25">
      <c r="A32" t="s">
        <v>94</v>
      </c>
      <c r="B32">
        <v>0</v>
      </c>
      <c r="C32">
        <v>868.36440891897951</v>
      </c>
      <c r="D32">
        <v>826.94275080305295</v>
      </c>
      <c r="E32">
        <v>817.9288431540798</v>
      </c>
      <c r="F32">
        <v>817.42742312666576</v>
      </c>
      <c r="G32">
        <v>-826.94275080305295</v>
      </c>
      <c r="H32">
        <v>-817.9288431540798</v>
      </c>
      <c r="I32">
        <v>-817.42742312666576</v>
      </c>
      <c r="J32">
        <v>-868.36440891897951</v>
      </c>
      <c r="N32" t="s">
        <v>55</v>
      </c>
      <c r="O32" s="2">
        <v>1312.3209999999999</v>
      </c>
      <c r="P32" s="2">
        <v>1272.4095</v>
      </c>
      <c r="Q32" s="2">
        <v>1271.94</v>
      </c>
      <c r="R32" s="2">
        <v>1271.9137000000001</v>
      </c>
    </row>
    <row r="33" spans="1:18" x14ac:dyDescent="0.25">
      <c r="A33" t="s">
        <v>95</v>
      </c>
      <c r="B33">
        <v>1</v>
      </c>
      <c r="C33">
        <v>781.52796802708156</v>
      </c>
      <c r="D33">
        <v>826.94275080305295</v>
      </c>
      <c r="E33">
        <v>817.9288431540798</v>
      </c>
      <c r="F33">
        <v>817.42742312666576</v>
      </c>
      <c r="G33">
        <v>-825.94275080305295</v>
      </c>
      <c r="H33">
        <v>-816.9288431540798</v>
      </c>
      <c r="I33">
        <v>-816.42742312666576</v>
      </c>
      <c r="J33">
        <v>-780.52796802708156</v>
      </c>
      <c r="N33" t="s">
        <v>58</v>
      </c>
      <c r="O33" s="2">
        <f>O32-O31</f>
        <v>553.06029999999987</v>
      </c>
      <c r="P33" s="2">
        <f>P32-P31</f>
        <v>515.35529999999994</v>
      </c>
      <c r="Q33" s="2">
        <f>Q32-Q31</f>
        <v>515.57810000000006</v>
      </c>
      <c r="R33" s="2">
        <f>R32-R31</f>
        <v>515.58990000000006</v>
      </c>
    </row>
    <row r="34" spans="1:18" x14ac:dyDescent="0.25">
      <c r="A34" t="s">
        <v>96</v>
      </c>
      <c r="B34">
        <v>1000</v>
      </c>
      <c r="C34">
        <v>703.47517122437341</v>
      </c>
      <c r="D34">
        <v>689.75373700768</v>
      </c>
      <c r="E34">
        <v>676.15815438302445</v>
      </c>
      <c r="F34">
        <v>675.40958448028948</v>
      </c>
      <c r="G34">
        <v>310.24626299232</v>
      </c>
      <c r="H34">
        <v>323.8418456169756</v>
      </c>
      <c r="I34">
        <v>324.59041551971052</v>
      </c>
      <c r="J34">
        <v>296.52482877562659</v>
      </c>
      <c r="N34" s="12" t="s">
        <v>56</v>
      </c>
      <c r="O34" s="12"/>
      <c r="P34" s="12"/>
      <c r="Q34" s="12"/>
      <c r="R34" s="12"/>
    </row>
    <row r="35" spans="1:18" x14ac:dyDescent="0.25">
      <c r="A35" t="s">
        <v>97</v>
      </c>
      <c r="B35">
        <v>0</v>
      </c>
      <c r="C35">
        <v>733.12765410193606</v>
      </c>
      <c r="D35">
        <v>703.42495802826033</v>
      </c>
      <c r="E35">
        <v>688.74063902231194</v>
      </c>
      <c r="F35">
        <v>687.93364717595739</v>
      </c>
      <c r="G35">
        <v>-703.42495802826033</v>
      </c>
      <c r="H35">
        <v>-688.74063902231194</v>
      </c>
      <c r="I35">
        <v>-687.93364717595739</v>
      </c>
      <c r="J35">
        <v>-733.12765410193606</v>
      </c>
      <c r="N35" s="4" t="s">
        <v>49</v>
      </c>
      <c r="O35" s="5"/>
      <c r="P35" s="5">
        <f>(O32-P32)/P32</f>
        <v>3.1366867348915528E-2</v>
      </c>
      <c r="Q35" s="5">
        <f>(O32-Q32)/Q32</f>
        <v>3.1747566709121385E-2</v>
      </c>
      <c r="R35" s="5">
        <f>(O32-R32)/R32</f>
        <v>3.1768900673056551E-2</v>
      </c>
    </row>
    <row r="36" spans="1:18" x14ac:dyDescent="0.25">
      <c r="A36" t="s">
        <v>98</v>
      </c>
      <c r="B36">
        <v>3000</v>
      </c>
      <c r="C36">
        <v>659.81488869174245</v>
      </c>
      <c r="D36">
        <v>703.42495802826033</v>
      </c>
      <c r="E36">
        <v>688.74063902231194</v>
      </c>
      <c r="F36">
        <v>687.93364717595739</v>
      </c>
      <c r="G36">
        <v>2296.5750419717401</v>
      </c>
      <c r="H36">
        <v>2311.2593609776882</v>
      </c>
      <c r="I36">
        <v>2312.066352824043</v>
      </c>
      <c r="J36">
        <v>2340.185111308258</v>
      </c>
      <c r="N36" s="4" t="s">
        <v>50</v>
      </c>
      <c r="O36" s="5">
        <f>(P32-O32)/O32</f>
        <v>-3.0412909646344098E-2</v>
      </c>
      <c r="P36" s="5"/>
      <c r="Q36" s="5">
        <f>(P32-Q32)/Q32</f>
        <v>3.6912118496149613E-4</v>
      </c>
      <c r="R36" s="5">
        <f>(P32-R32)/R32</f>
        <v>3.898063209791021E-4</v>
      </c>
    </row>
    <row r="37" spans="1:18" x14ac:dyDescent="0.25">
      <c r="A37" t="s">
        <v>99</v>
      </c>
      <c r="B37">
        <v>0</v>
      </c>
      <c r="C37">
        <v>893.83339982256825</v>
      </c>
      <c r="D37">
        <v>774.47146486779161</v>
      </c>
      <c r="E37">
        <v>756.95271758621516</v>
      </c>
      <c r="F37">
        <v>755.99332939270596</v>
      </c>
      <c r="G37">
        <v>-774.47146486779161</v>
      </c>
      <c r="H37">
        <v>-756.95271758621516</v>
      </c>
      <c r="I37">
        <v>-755.99332939270596</v>
      </c>
      <c r="J37">
        <v>-893.83339982256825</v>
      </c>
      <c r="N37" s="4" t="s">
        <v>51</v>
      </c>
      <c r="O37" s="5">
        <f>(Q32-O32)/O32</f>
        <v>-3.0770672724127604E-2</v>
      </c>
      <c r="P37" s="5">
        <f>(Q32-P32)/P32</f>
        <v>-3.6898498478667868E-4</v>
      </c>
      <c r="Q37" s="5"/>
      <c r="R37" s="5">
        <f>(Q32-R32)/R32</f>
        <v>2.0677503513007207E-5</v>
      </c>
    </row>
    <row r="38" spans="1:18" x14ac:dyDescent="0.25">
      <c r="C38">
        <v>804.45010000000002</v>
      </c>
      <c r="D38">
        <v>774.47149999999999</v>
      </c>
      <c r="E38">
        <v>756.95271758621516</v>
      </c>
      <c r="F38">
        <v>755.99332939270596</v>
      </c>
      <c r="N38" s="4" t="s">
        <v>52</v>
      </c>
      <c r="O38" s="5">
        <f>(R32-O32)/O32</f>
        <v>-3.0790713552552959E-2</v>
      </c>
      <c r="P38" s="5">
        <f>(R32-P32)/P32</f>
        <v>-3.896544312188155E-4</v>
      </c>
      <c r="Q38" s="5">
        <f>(R32-Q32)/Q32</f>
        <v>-2.067707596269635E-5</v>
      </c>
      <c r="R38" s="4"/>
    </row>
    <row r="39" spans="1:18" x14ac:dyDescent="0.25">
      <c r="B39">
        <f>SUM(B13:B37)/15</f>
        <v>1867.2</v>
      </c>
      <c r="C39">
        <v>804.45010000000002</v>
      </c>
      <c r="D39">
        <v>774.47149999999999</v>
      </c>
      <c r="E39">
        <v>756.95271758621516</v>
      </c>
      <c r="F39">
        <v>755.99332939270596</v>
      </c>
      <c r="N39" s="13" t="s">
        <v>57</v>
      </c>
      <c r="O39" s="13"/>
      <c r="P39" s="13"/>
      <c r="Q39" s="13"/>
      <c r="R39" s="13"/>
    </row>
    <row r="40" spans="1:18" x14ac:dyDescent="0.25">
      <c r="C40">
        <v>804.45010000000002</v>
      </c>
      <c r="D40">
        <v>774.47149999999999</v>
      </c>
      <c r="E40">
        <v>756.95271758621516</v>
      </c>
      <c r="F40">
        <v>755.99332939270596</v>
      </c>
      <c r="N40" s="4" t="s">
        <v>49</v>
      </c>
      <c r="O40" s="4"/>
      <c r="P40" s="5">
        <f>(O31-P31)/P31</f>
        <v>2.914586564607931E-3</v>
      </c>
      <c r="Q40" s="5">
        <f>(O31-Q31)/Q31</f>
        <v>3.8325568752207786E-3</v>
      </c>
      <c r="R40" s="5">
        <f>(O31-R31)/R31</f>
        <v>3.8831251905599652E-3</v>
      </c>
    </row>
    <row r="41" spans="1:18" x14ac:dyDescent="0.25">
      <c r="C41">
        <v>804.45010000000002</v>
      </c>
      <c r="D41">
        <v>774.47149999999999</v>
      </c>
      <c r="E41">
        <v>756.95271758621516</v>
      </c>
      <c r="F41">
        <v>755.99332939270596</v>
      </c>
      <c r="N41" s="4" t="s">
        <v>50</v>
      </c>
      <c r="O41" s="5">
        <f>(P31-O31)/O31</f>
        <v>-2.9061164366863783E-3</v>
      </c>
      <c r="P41" s="4"/>
      <c r="Q41" s="5">
        <f>(P31-Q31)/Q31</f>
        <v>9.1530258200478584E-4</v>
      </c>
      <c r="R41" s="5">
        <f>(P31-R31)/R31</f>
        <v>9.6572393993158941E-4</v>
      </c>
    </row>
    <row r="42" spans="1:18" x14ac:dyDescent="0.25">
      <c r="C42">
        <v>804.45010000000002</v>
      </c>
      <c r="D42">
        <v>774.47149999999999</v>
      </c>
      <c r="E42">
        <v>756.95271758621516</v>
      </c>
      <c r="F42">
        <v>755.99332939270596</v>
      </c>
      <c r="N42" s="4" t="s">
        <v>51</v>
      </c>
      <c r="O42" s="5">
        <f>(Q31-O31)/O31</f>
        <v>-3.8179244625726723E-3</v>
      </c>
      <c r="P42" s="5">
        <f>(Q31-P31)/P31</f>
        <v>-9.1446556930804379E-4</v>
      </c>
      <c r="Q42" s="4"/>
      <c r="R42" s="5">
        <f>(Q31-R31)/R31</f>
        <v>5.0375249331021729E-5</v>
      </c>
    </row>
    <row r="43" spans="1:18" x14ac:dyDescent="0.25">
      <c r="N43" s="4" t="s">
        <v>52</v>
      </c>
      <c r="O43" s="5">
        <f>(R31-O31)/O31</f>
        <v>-3.8681048551571771E-3</v>
      </c>
      <c r="P43" s="5">
        <f>(R31-P31)/P31</f>
        <v>-9.6479221699058198E-4</v>
      </c>
      <c r="Q43" s="5">
        <f>(R31-Q31)/Q31</f>
        <v>-5.0372711793105669E-5</v>
      </c>
      <c r="R43" s="4"/>
    </row>
  </sheetData>
  <mergeCells count="2">
    <mergeCell ref="N34:R34"/>
    <mergeCell ref="N39:R39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workbookViewId="0">
      <selection activeCell="K1" sqref="K1"/>
    </sheetView>
  </sheetViews>
  <sheetFormatPr defaultColWidth="8.85546875" defaultRowHeight="15" x14ac:dyDescent="0.25"/>
  <cols>
    <col min="1" max="1" width="7.42578125" bestFit="1" customWidth="1"/>
    <col min="2" max="2" width="9.85546875" bestFit="1" customWidth="1"/>
    <col min="3" max="3" width="12" bestFit="1" customWidth="1"/>
    <col min="4" max="4" width="14.7109375" bestFit="1" customWidth="1"/>
    <col min="5" max="5" width="14.5703125" bestFit="1" customWidth="1"/>
    <col min="6" max="6" width="14" bestFit="1" customWidth="1"/>
    <col min="7" max="10" width="12.7109375" bestFit="1" customWidth="1"/>
  </cols>
  <sheetData>
    <row r="1" spans="1:10" s="1" customFormat="1" x14ac:dyDescent="0.25">
      <c r="A1" s="1" t="s">
        <v>0</v>
      </c>
      <c r="B1" s="1" t="s">
        <v>62</v>
      </c>
      <c r="C1" s="1" t="s">
        <v>63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</row>
    <row r="2" spans="1:10" x14ac:dyDescent="0.25">
      <c r="A2" t="s">
        <v>64</v>
      </c>
      <c r="B2">
        <v>0</v>
      </c>
      <c r="C2">
        <v>0</v>
      </c>
      <c r="G2">
        <v>0</v>
      </c>
      <c r="H2">
        <v>0</v>
      </c>
      <c r="I2">
        <v>0</v>
      </c>
      <c r="J2">
        <v>0</v>
      </c>
    </row>
    <row r="3" spans="1:10" x14ac:dyDescent="0.25">
      <c r="A3" t="s">
        <v>65</v>
      </c>
      <c r="B3">
        <v>0</v>
      </c>
      <c r="C3">
        <v>0</v>
      </c>
      <c r="G3">
        <v>0</v>
      </c>
      <c r="H3">
        <v>0</v>
      </c>
      <c r="I3">
        <v>0</v>
      </c>
      <c r="J3">
        <v>0</v>
      </c>
    </row>
    <row r="4" spans="1:10" x14ac:dyDescent="0.25">
      <c r="A4" t="s">
        <v>66</v>
      </c>
      <c r="B4">
        <v>0</v>
      </c>
      <c r="C4">
        <v>0</v>
      </c>
      <c r="G4">
        <v>0</v>
      </c>
      <c r="H4">
        <v>0</v>
      </c>
      <c r="I4">
        <v>0</v>
      </c>
      <c r="J4">
        <v>0</v>
      </c>
    </row>
    <row r="5" spans="1:10" x14ac:dyDescent="0.25">
      <c r="A5" t="s">
        <v>67</v>
      </c>
      <c r="B5">
        <v>0</v>
      </c>
      <c r="C5">
        <v>0</v>
      </c>
      <c r="G5">
        <v>0</v>
      </c>
      <c r="H5">
        <v>0</v>
      </c>
      <c r="I5">
        <v>0</v>
      </c>
      <c r="J5">
        <v>0</v>
      </c>
    </row>
    <row r="6" spans="1:10" x14ac:dyDescent="0.25">
      <c r="A6" t="s">
        <v>68</v>
      </c>
      <c r="B6">
        <v>0</v>
      </c>
      <c r="C6">
        <v>0</v>
      </c>
      <c r="G6">
        <v>0</v>
      </c>
      <c r="H6">
        <v>0</v>
      </c>
      <c r="I6">
        <v>0</v>
      </c>
      <c r="J6">
        <v>0</v>
      </c>
    </row>
    <row r="7" spans="1:10" x14ac:dyDescent="0.25">
      <c r="A7" t="s">
        <v>69</v>
      </c>
      <c r="B7">
        <v>0</v>
      </c>
      <c r="C7">
        <v>0</v>
      </c>
      <c r="G7">
        <v>0</v>
      </c>
      <c r="H7">
        <v>0</v>
      </c>
      <c r="I7">
        <v>0</v>
      </c>
      <c r="J7">
        <v>0</v>
      </c>
    </row>
    <row r="8" spans="1:10" x14ac:dyDescent="0.25">
      <c r="A8" t="s">
        <v>70</v>
      </c>
      <c r="B8">
        <v>0</v>
      </c>
      <c r="C8">
        <v>0</v>
      </c>
      <c r="G8">
        <v>0</v>
      </c>
      <c r="H8">
        <v>0</v>
      </c>
      <c r="I8">
        <v>0</v>
      </c>
      <c r="J8">
        <v>0</v>
      </c>
    </row>
    <row r="9" spans="1:10" x14ac:dyDescent="0.25">
      <c r="A9" t="s">
        <v>71</v>
      </c>
      <c r="B9">
        <v>0</v>
      </c>
      <c r="C9">
        <v>0</v>
      </c>
      <c r="G9">
        <v>0</v>
      </c>
      <c r="H9">
        <v>0</v>
      </c>
      <c r="I9">
        <v>0</v>
      </c>
      <c r="J9">
        <v>0</v>
      </c>
    </row>
    <row r="10" spans="1:10" x14ac:dyDescent="0.25">
      <c r="A10" t="s">
        <v>72</v>
      </c>
      <c r="B10">
        <v>0</v>
      </c>
      <c r="C10">
        <v>0</v>
      </c>
      <c r="G10">
        <v>0</v>
      </c>
      <c r="H10">
        <v>0</v>
      </c>
      <c r="I10">
        <v>0</v>
      </c>
      <c r="J10">
        <v>0</v>
      </c>
    </row>
    <row r="11" spans="1:10" x14ac:dyDescent="0.25">
      <c r="A11" t="s">
        <v>73</v>
      </c>
      <c r="B11">
        <v>0</v>
      </c>
      <c r="C11">
        <v>0</v>
      </c>
      <c r="G11">
        <v>0</v>
      </c>
      <c r="H11">
        <v>0</v>
      </c>
      <c r="I11">
        <v>0</v>
      </c>
      <c r="J11">
        <v>0</v>
      </c>
    </row>
    <row r="12" spans="1:10" x14ac:dyDescent="0.25">
      <c r="A12" t="s">
        <v>74</v>
      </c>
      <c r="B12">
        <v>0</v>
      </c>
      <c r="C12">
        <v>0</v>
      </c>
      <c r="G12">
        <v>0</v>
      </c>
      <c r="H12">
        <v>0</v>
      </c>
      <c r="I12">
        <v>0</v>
      </c>
      <c r="J12">
        <v>0</v>
      </c>
    </row>
    <row r="13" spans="1:10" x14ac:dyDescent="0.25">
      <c r="A13" t="s">
        <v>75</v>
      </c>
      <c r="B13">
        <v>5</v>
      </c>
      <c r="C13">
        <v>0</v>
      </c>
      <c r="G13">
        <v>0</v>
      </c>
      <c r="H13">
        <v>0</v>
      </c>
      <c r="I13">
        <v>0</v>
      </c>
      <c r="J13">
        <v>5</v>
      </c>
    </row>
    <row r="14" spans="1:10" x14ac:dyDescent="0.25">
      <c r="A14" t="s">
        <v>76</v>
      </c>
      <c r="B14">
        <v>5480</v>
      </c>
      <c r="C14">
        <v>0.75</v>
      </c>
      <c r="D14">
        <v>421.92154306073718</v>
      </c>
      <c r="E14">
        <v>421.92228429803311</v>
      </c>
      <c r="F14">
        <v>421.92203841959929</v>
      </c>
      <c r="G14">
        <v>5058.0784569392627</v>
      </c>
      <c r="H14">
        <v>5058.0777157019666</v>
      </c>
      <c r="I14">
        <v>5058.0779615804004</v>
      </c>
      <c r="J14">
        <v>5479.25</v>
      </c>
    </row>
    <row r="15" spans="1:10" x14ac:dyDescent="0.25">
      <c r="A15" t="s">
        <v>77</v>
      </c>
      <c r="B15">
        <v>0</v>
      </c>
      <c r="C15">
        <v>822.63750000000005</v>
      </c>
      <c r="D15">
        <v>529.97103009856551</v>
      </c>
      <c r="E15">
        <v>536.17089202098032</v>
      </c>
      <c r="F15">
        <v>536.75643299766932</v>
      </c>
      <c r="G15">
        <v>-529.97103009856551</v>
      </c>
      <c r="H15">
        <v>-536.17089202098032</v>
      </c>
      <c r="I15">
        <v>-536.75643299766932</v>
      </c>
      <c r="J15">
        <v>-822.63750000000005</v>
      </c>
    </row>
    <row r="16" spans="1:10" x14ac:dyDescent="0.25">
      <c r="A16" t="s">
        <v>78</v>
      </c>
      <c r="B16">
        <v>0</v>
      </c>
      <c r="C16">
        <v>699.24187500000005</v>
      </c>
      <c r="D16">
        <v>529.97103009856551</v>
      </c>
      <c r="E16">
        <v>536.17089202098032</v>
      </c>
      <c r="F16">
        <v>536.75643299766932</v>
      </c>
      <c r="G16">
        <v>-529.97103009856551</v>
      </c>
      <c r="H16">
        <v>-536.17089202098032</v>
      </c>
      <c r="I16">
        <v>-536.75643299766932</v>
      </c>
      <c r="J16">
        <v>-699.24187500000005</v>
      </c>
    </row>
    <row r="17" spans="1:17" x14ac:dyDescent="0.25">
      <c r="A17" t="s">
        <v>79</v>
      </c>
      <c r="B17">
        <v>0</v>
      </c>
      <c r="C17">
        <v>594.35559375000003</v>
      </c>
      <c r="D17">
        <v>529.97103009856551</v>
      </c>
      <c r="E17">
        <v>536.17089202098032</v>
      </c>
      <c r="F17">
        <v>536.75643299766932</v>
      </c>
      <c r="G17">
        <v>-529.97103009856551</v>
      </c>
      <c r="H17">
        <v>-536.17089202098032</v>
      </c>
      <c r="I17">
        <v>-536.75643299766932</v>
      </c>
      <c r="J17">
        <v>-594.35559375000003</v>
      </c>
    </row>
    <row r="18" spans="1:17" x14ac:dyDescent="0.25">
      <c r="A18" t="s">
        <v>80</v>
      </c>
      <c r="B18">
        <v>1520</v>
      </c>
      <c r="C18">
        <v>505.20225468749999</v>
      </c>
      <c r="D18">
        <v>529.97103009856551</v>
      </c>
      <c r="E18">
        <v>536.17089202098032</v>
      </c>
      <c r="F18">
        <v>536.75643299766932</v>
      </c>
      <c r="G18">
        <v>990.02896990143449</v>
      </c>
      <c r="H18">
        <v>983.82910797901968</v>
      </c>
      <c r="I18">
        <v>983.24356700233068</v>
      </c>
      <c r="J18">
        <v>1014.7977453125</v>
      </c>
    </row>
    <row r="19" spans="1:17" x14ac:dyDescent="0.25">
      <c r="A19" t="s">
        <v>81</v>
      </c>
      <c r="B19">
        <v>3001</v>
      </c>
      <c r="C19">
        <v>657.42191648437506</v>
      </c>
      <c r="D19">
        <v>516.27214263329688</v>
      </c>
      <c r="E19">
        <v>517.02104669896687</v>
      </c>
      <c r="F19">
        <v>517.09057370644939</v>
      </c>
      <c r="G19">
        <v>2484.7278573667031</v>
      </c>
      <c r="H19">
        <v>2483.978953301033</v>
      </c>
      <c r="I19">
        <v>2483.909426293551</v>
      </c>
      <c r="J19">
        <v>2343.5780835156252</v>
      </c>
    </row>
    <row r="20" spans="1:17" x14ac:dyDescent="0.25">
      <c r="A20" t="s">
        <v>82</v>
      </c>
      <c r="B20">
        <v>1001</v>
      </c>
      <c r="C20">
        <v>1008.958629011719</v>
      </c>
      <c r="D20">
        <v>581.27974759871825</v>
      </c>
      <c r="E20">
        <v>583.87668336314619</v>
      </c>
      <c r="F20">
        <v>584.1173470268252</v>
      </c>
      <c r="G20">
        <v>419.72025240128181</v>
      </c>
      <c r="H20">
        <v>417.12331663685381</v>
      </c>
      <c r="I20">
        <v>416.8826529731748</v>
      </c>
      <c r="J20">
        <v>-7.9586290117188128</v>
      </c>
    </row>
    <row r="21" spans="1:17" x14ac:dyDescent="0.25">
      <c r="A21" t="s">
        <v>83</v>
      </c>
      <c r="B21">
        <v>3000</v>
      </c>
      <c r="C21">
        <v>1007.764834659961</v>
      </c>
      <c r="D21">
        <v>593.8129028334713</v>
      </c>
      <c r="E21">
        <v>595.38585936260063</v>
      </c>
      <c r="F21">
        <v>595.53098438612744</v>
      </c>
      <c r="G21">
        <v>2406.1870971665289</v>
      </c>
      <c r="H21">
        <v>2404.6141406373999</v>
      </c>
      <c r="I21">
        <v>2404.4690156138731</v>
      </c>
      <c r="J21">
        <v>1992.235165340039</v>
      </c>
    </row>
    <row r="22" spans="1:17" x14ac:dyDescent="0.25">
      <c r="A22" t="s">
        <v>84</v>
      </c>
      <c r="B22">
        <v>3000</v>
      </c>
      <c r="C22">
        <v>1306.6001094609669</v>
      </c>
      <c r="D22">
        <v>675.47413901672724</v>
      </c>
      <c r="E22">
        <v>678.38186402691792</v>
      </c>
      <c r="F22">
        <v>678.64903531827031</v>
      </c>
      <c r="G22">
        <v>2324.5258609832731</v>
      </c>
      <c r="H22">
        <v>2321.6181359730822</v>
      </c>
      <c r="I22">
        <v>2321.3509646817301</v>
      </c>
      <c r="J22">
        <v>1693.3998905390331</v>
      </c>
    </row>
    <row r="23" spans="1:17" x14ac:dyDescent="0.25">
      <c r="A23" t="s">
        <v>85</v>
      </c>
      <c r="B23">
        <v>2000</v>
      </c>
      <c r="C23">
        <v>1560.610093041822</v>
      </c>
      <c r="D23">
        <v>764.72226840579344</v>
      </c>
      <c r="E23">
        <v>768.27895713196256</v>
      </c>
      <c r="F23">
        <v>768.60417825471768</v>
      </c>
      <c r="G23">
        <v>1235.2777315942069</v>
      </c>
      <c r="H23">
        <v>1231.7210428680371</v>
      </c>
      <c r="I23">
        <v>1231.3958217452821</v>
      </c>
      <c r="J23">
        <v>439.38990695817819</v>
      </c>
    </row>
    <row r="24" spans="1:17" x14ac:dyDescent="0.25">
      <c r="A24" t="s">
        <v>86</v>
      </c>
      <c r="B24">
        <v>2000</v>
      </c>
      <c r="C24">
        <v>1626.5185790855489</v>
      </c>
      <c r="D24">
        <v>818.10781283980396</v>
      </c>
      <c r="E24">
        <v>820.22468794096335</v>
      </c>
      <c r="F24">
        <v>820.41727241494914</v>
      </c>
      <c r="G24">
        <v>1181.892187160196</v>
      </c>
      <c r="H24">
        <v>1179.7753120590371</v>
      </c>
      <c r="I24">
        <v>1179.5827275850511</v>
      </c>
      <c r="J24">
        <v>373.48142091445152</v>
      </c>
    </row>
    <row r="25" spans="1:17" x14ac:dyDescent="0.25">
      <c r="A25" t="s">
        <v>87</v>
      </c>
      <c r="B25">
        <v>0</v>
      </c>
      <c r="C25">
        <v>1682.5407922227159</v>
      </c>
      <c r="D25">
        <v>875.29249743959281</v>
      </c>
      <c r="E25">
        <v>875.29155702596483</v>
      </c>
      <c r="F25">
        <v>875.29164420794586</v>
      </c>
      <c r="G25">
        <v>-875.29249743959281</v>
      </c>
      <c r="H25">
        <v>-875.29155702596483</v>
      </c>
      <c r="I25">
        <v>-875.29164420794586</v>
      </c>
      <c r="J25">
        <v>-1682.5407922227159</v>
      </c>
    </row>
    <row r="26" spans="1:17" x14ac:dyDescent="0.25">
      <c r="A26" t="s">
        <v>88</v>
      </c>
      <c r="B26">
        <v>0</v>
      </c>
      <c r="C26">
        <v>1430.1596733893091</v>
      </c>
      <c r="D26">
        <v>875.29249743959281</v>
      </c>
      <c r="E26">
        <v>875.29155702596483</v>
      </c>
      <c r="F26">
        <v>875.29164420794586</v>
      </c>
      <c r="G26">
        <v>-875.29249743959281</v>
      </c>
      <c r="H26">
        <v>-875.29155702596483</v>
      </c>
      <c r="I26">
        <v>-875.29164420794586</v>
      </c>
      <c r="J26">
        <v>-1430.1596733893091</v>
      </c>
    </row>
    <row r="27" spans="1:17" x14ac:dyDescent="0.25">
      <c r="A27" t="s">
        <v>89</v>
      </c>
      <c r="B27">
        <v>1000</v>
      </c>
      <c r="C27">
        <v>1215.6357223809121</v>
      </c>
      <c r="D27">
        <v>875.29249743959281</v>
      </c>
      <c r="E27">
        <v>875.29155702596483</v>
      </c>
      <c r="F27">
        <v>875.29164420794586</v>
      </c>
      <c r="G27">
        <v>124.70750256040721</v>
      </c>
      <c r="H27">
        <v>124.70844297403519</v>
      </c>
      <c r="I27">
        <v>124.70835579205411</v>
      </c>
      <c r="J27">
        <v>-215.63572238091231</v>
      </c>
    </row>
    <row r="28" spans="1:17" x14ac:dyDescent="0.25">
      <c r="A28" t="s">
        <v>90</v>
      </c>
      <c r="B28">
        <v>1000</v>
      </c>
      <c r="C28">
        <v>1183.290364023776</v>
      </c>
      <c r="D28">
        <v>796.24279258799459</v>
      </c>
      <c r="E28">
        <v>785.27620222632731</v>
      </c>
      <c r="F28">
        <v>784.30140232534836</v>
      </c>
      <c r="G28">
        <v>203.75720741200541</v>
      </c>
      <c r="H28">
        <v>214.72379777367269</v>
      </c>
      <c r="I28">
        <v>215.69859767465161</v>
      </c>
      <c r="J28">
        <v>-183.29036402377551</v>
      </c>
    </row>
    <row r="29" spans="1:17" x14ac:dyDescent="0.25">
      <c r="A29" t="s">
        <v>91</v>
      </c>
      <c r="B29">
        <v>1000</v>
      </c>
      <c r="C29">
        <v>1155.796809420209</v>
      </c>
      <c r="D29">
        <v>807.2670531596043</v>
      </c>
      <c r="E29">
        <v>793.46582615948762</v>
      </c>
      <c r="F29">
        <v>792.24540500257729</v>
      </c>
      <c r="G29">
        <v>192.7329468403957</v>
      </c>
      <c r="H29">
        <v>206.53417384051241</v>
      </c>
      <c r="I29">
        <v>207.75459499742271</v>
      </c>
      <c r="J29">
        <v>-155.7968094202092</v>
      </c>
    </row>
    <row r="30" spans="1:17" x14ac:dyDescent="0.25">
      <c r="A30" t="s">
        <v>92</v>
      </c>
      <c r="B30">
        <v>0</v>
      </c>
      <c r="C30">
        <v>1132.427288007178</v>
      </c>
      <c r="D30">
        <v>818.80088552942846</v>
      </c>
      <c r="E30">
        <v>801.95085371689595</v>
      </c>
      <c r="F30">
        <v>800.46885721361878</v>
      </c>
      <c r="G30">
        <v>-818.80088552942846</v>
      </c>
      <c r="H30">
        <v>-801.95085371689595</v>
      </c>
      <c r="I30">
        <v>-800.46885721361878</v>
      </c>
      <c r="J30">
        <v>-1132.427288007178</v>
      </c>
      <c r="N30" t="s">
        <v>49</v>
      </c>
      <c r="O30" t="s">
        <v>50</v>
      </c>
      <c r="P30" t="s">
        <v>51</v>
      </c>
      <c r="Q30" t="s">
        <v>52</v>
      </c>
    </row>
    <row r="31" spans="1:17" x14ac:dyDescent="0.25">
      <c r="A31" t="s">
        <v>93</v>
      </c>
      <c r="B31">
        <v>0</v>
      </c>
      <c r="C31">
        <v>962.56319480610114</v>
      </c>
      <c r="D31">
        <v>818.80088552942846</v>
      </c>
      <c r="E31">
        <v>801.95085371689595</v>
      </c>
      <c r="F31">
        <v>800.46885721361878</v>
      </c>
      <c r="G31">
        <v>-818.80088552942846</v>
      </c>
      <c r="H31">
        <v>-801.95085371689595</v>
      </c>
      <c r="I31">
        <v>-800.46885721361878</v>
      </c>
      <c r="J31">
        <v>-962.56319480610114</v>
      </c>
      <c r="M31" t="s">
        <v>53</v>
      </c>
      <c r="N31" s="2">
        <v>145.0505</v>
      </c>
      <c r="O31" s="2">
        <v>313.34879999999998</v>
      </c>
      <c r="P31" s="2">
        <v>317.8229</v>
      </c>
      <c r="Q31" s="2">
        <v>318.20479999999998</v>
      </c>
    </row>
    <row r="32" spans="1:17" x14ac:dyDescent="0.25">
      <c r="A32" t="s">
        <v>94</v>
      </c>
      <c r="B32">
        <v>0</v>
      </c>
      <c r="C32">
        <v>818.17871558518596</v>
      </c>
      <c r="D32">
        <v>818.80088552942846</v>
      </c>
      <c r="E32">
        <v>801.95085371689595</v>
      </c>
      <c r="F32">
        <v>800.46885721361878</v>
      </c>
      <c r="G32">
        <v>-818.80088552942846</v>
      </c>
      <c r="H32">
        <v>-801.95085371689595</v>
      </c>
      <c r="I32">
        <v>-800.46885721361878</v>
      </c>
      <c r="J32">
        <v>-818.17871558518596</v>
      </c>
      <c r="M32" t="s">
        <v>54</v>
      </c>
      <c r="N32" s="2">
        <v>754.6798</v>
      </c>
      <c r="O32" s="2">
        <v>760.08709999999996</v>
      </c>
      <c r="P32" s="2">
        <v>758.64080000000001</v>
      </c>
      <c r="Q32" s="2">
        <v>758.51610000000005</v>
      </c>
    </row>
    <row r="33" spans="1:17" x14ac:dyDescent="0.25">
      <c r="A33" t="s">
        <v>95</v>
      </c>
      <c r="B33">
        <v>1</v>
      </c>
      <c r="C33">
        <v>695.45190824740803</v>
      </c>
      <c r="D33">
        <v>818.80088552942846</v>
      </c>
      <c r="E33">
        <v>801.95085371689595</v>
      </c>
      <c r="F33">
        <v>800.46885721361878</v>
      </c>
      <c r="G33">
        <v>-817.80088552942846</v>
      </c>
      <c r="H33">
        <v>-800.95085371689595</v>
      </c>
      <c r="I33">
        <v>-799.46885721361878</v>
      </c>
      <c r="J33">
        <v>-694.45190824740803</v>
      </c>
      <c r="M33" t="s">
        <v>55</v>
      </c>
      <c r="N33" s="2">
        <v>1301.6587</v>
      </c>
      <c r="O33" s="2">
        <v>1278.0686000000001</v>
      </c>
      <c r="P33" s="2">
        <v>1277.2547999999999</v>
      </c>
      <c r="Q33" s="2">
        <v>1277.1859999999999</v>
      </c>
    </row>
    <row r="34" spans="1:17" x14ac:dyDescent="0.25">
      <c r="A34" t="s">
        <v>96</v>
      </c>
      <c r="B34">
        <v>1000</v>
      </c>
      <c r="C34">
        <v>591.28412201029676</v>
      </c>
      <c r="D34">
        <v>638.93608079795285</v>
      </c>
      <c r="E34">
        <v>615.25073415178269</v>
      </c>
      <c r="F34">
        <v>613.20552525315009</v>
      </c>
      <c r="G34">
        <v>361.0639192020472</v>
      </c>
      <c r="H34">
        <v>384.74926584821731</v>
      </c>
      <c r="I34">
        <v>386.79447474684991</v>
      </c>
      <c r="J34">
        <v>408.71587798970319</v>
      </c>
      <c r="M34" t="s">
        <v>58</v>
      </c>
      <c r="N34" s="2">
        <f>N33-N32</f>
        <v>546.97889999999995</v>
      </c>
      <c r="O34" s="2">
        <f>O33-O32</f>
        <v>517.9815000000001</v>
      </c>
      <c r="P34" s="2">
        <f>P33-P32</f>
        <v>518.61399999999992</v>
      </c>
      <c r="Q34" s="2">
        <f>Q33-Q32</f>
        <v>518.66989999999987</v>
      </c>
    </row>
    <row r="35" spans="1:17" x14ac:dyDescent="0.25">
      <c r="A35" t="s">
        <v>97</v>
      </c>
      <c r="B35">
        <v>0</v>
      </c>
      <c r="C35">
        <v>652.59150370875227</v>
      </c>
      <c r="D35">
        <v>660.85442514606314</v>
      </c>
      <c r="E35">
        <v>635.10628652299317</v>
      </c>
      <c r="F35">
        <v>632.89170316918546</v>
      </c>
      <c r="G35">
        <v>-660.85442514606314</v>
      </c>
      <c r="H35">
        <v>-635.10628652299317</v>
      </c>
      <c r="I35">
        <v>-632.89170316918546</v>
      </c>
      <c r="J35">
        <v>-652.59150370875227</v>
      </c>
      <c r="M35" s="12" t="s">
        <v>56</v>
      </c>
      <c r="N35" s="12"/>
      <c r="O35" s="12"/>
      <c r="P35" s="12"/>
      <c r="Q35" s="12"/>
    </row>
    <row r="36" spans="1:17" x14ac:dyDescent="0.25">
      <c r="A36" t="s">
        <v>98</v>
      </c>
      <c r="B36">
        <v>3000</v>
      </c>
      <c r="C36">
        <v>554.70277815243946</v>
      </c>
      <c r="D36">
        <v>660.85442514606314</v>
      </c>
      <c r="E36">
        <v>635.10628652299317</v>
      </c>
      <c r="F36">
        <v>632.89170316918546</v>
      </c>
      <c r="G36">
        <v>2339.145574853937</v>
      </c>
      <c r="H36">
        <v>2364.8937134770072</v>
      </c>
      <c r="I36">
        <v>2367.1082968308151</v>
      </c>
      <c r="J36">
        <v>2445.2972218475611</v>
      </c>
      <c r="M36" s="4" t="s">
        <v>49</v>
      </c>
      <c r="N36" s="5"/>
      <c r="O36" s="5">
        <f>(N33-O33)/O33</f>
        <v>1.8457616437803019E-2</v>
      </c>
      <c r="P36" s="5">
        <f>(N33-P33)/P33</f>
        <v>1.9106524399047101E-2</v>
      </c>
      <c r="Q36" s="5">
        <f>(N33-Q33)/Q33</f>
        <v>1.9161422063818451E-2</v>
      </c>
    </row>
    <row r="37" spans="1:17" x14ac:dyDescent="0.25">
      <c r="A37" t="s">
        <v>99</v>
      </c>
      <c r="B37">
        <v>0</v>
      </c>
      <c r="C37">
        <v>921.49736142957352</v>
      </c>
      <c r="D37">
        <v>765.73341344859818</v>
      </c>
      <c r="E37">
        <v>733.71547689804527</v>
      </c>
      <c r="F37">
        <v>730.98243670120416</v>
      </c>
      <c r="G37">
        <v>-765.73341344859818</v>
      </c>
      <c r="H37">
        <v>-733.71547689804527</v>
      </c>
      <c r="I37">
        <v>-730.98243670120416</v>
      </c>
      <c r="J37">
        <v>-921.49736142957352</v>
      </c>
      <c r="M37" s="4" t="s">
        <v>50</v>
      </c>
      <c r="N37" s="5">
        <f>(O33-N33)/N33</f>
        <v>-1.8123107078683448E-2</v>
      </c>
      <c r="O37" s="5"/>
      <c r="P37" s="5">
        <f>(O33-P33)/P33</f>
        <v>6.3714773277824316E-4</v>
      </c>
      <c r="Q37" s="5">
        <f>(O33-Q33)/Q33</f>
        <v>6.9105048129257493E-4</v>
      </c>
    </row>
    <row r="38" spans="1:17" x14ac:dyDescent="0.25">
      <c r="C38">
        <v>783.27279999999996</v>
      </c>
      <c r="D38">
        <v>765.73341344859818</v>
      </c>
      <c r="E38">
        <v>733.71547689804527</v>
      </c>
      <c r="F38">
        <v>730.98243670120416</v>
      </c>
      <c r="M38" s="4" t="s">
        <v>51</v>
      </c>
      <c r="N38" s="5">
        <f>(P33-N33)/N33</f>
        <v>-1.8748309368654029E-2</v>
      </c>
      <c r="O38" s="5">
        <f>(P33-O33)/O33</f>
        <v>-6.3674203403489321E-4</v>
      </c>
      <c r="P38" s="5"/>
      <c r="Q38" s="5">
        <f>(P33-Q33)/Q33</f>
        <v>5.3868426368602689E-5</v>
      </c>
    </row>
    <row r="39" spans="1:17" x14ac:dyDescent="0.25">
      <c r="C39">
        <v>783.27279999999996</v>
      </c>
      <c r="D39">
        <v>765.73341344859818</v>
      </c>
      <c r="E39">
        <v>733.71547689804527</v>
      </c>
      <c r="F39">
        <v>730.98243670120416</v>
      </c>
      <c r="M39" s="4" t="s">
        <v>52</v>
      </c>
      <c r="N39" s="5">
        <f>(Q33-N33)/N33</f>
        <v>-1.8801165005849867E-2</v>
      </c>
      <c r="O39" s="5">
        <f>(Q33-O33)/O33</f>
        <v>-6.9057326030867088E-4</v>
      </c>
      <c r="P39" s="5">
        <f>(Q33-P33)/P33</f>
        <v>-5.3865524717550633E-5</v>
      </c>
      <c r="Q39" s="4"/>
    </row>
    <row r="40" spans="1:17" x14ac:dyDescent="0.25">
      <c r="C40">
        <v>783.27279999999996</v>
      </c>
      <c r="D40">
        <v>765.73341344859818</v>
      </c>
      <c r="E40">
        <v>733.71547689804527</v>
      </c>
      <c r="F40">
        <v>730.98243670120416</v>
      </c>
      <c r="M40" s="13" t="s">
        <v>57</v>
      </c>
      <c r="N40" s="13"/>
      <c r="O40" s="13"/>
      <c r="P40" s="13"/>
      <c r="Q40" s="13"/>
    </row>
    <row r="41" spans="1:17" x14ac:dyDescent="0.25">
      <c r="C41">
        <v>783.27279999999996</v>
      </c>
      <c r="D41">
        <v>765.73341344859818</v>
      </c>
      <c r="E41">
        <v>733.71547689804527</v>
      </c>
      <c r="F41">
        <v>730.98243670120416</v>
      </c>
      <c r="M41" s="4" t="s">
        <v>49</v>
      </c>
      <c r="N41" s="4"/>
      <c r="O41" s="5">
        <f>(N32-O32)/O32</f>
        <v>-7.1140531131234355E-3</v>
      </c>
      <c r="P41" s="5">
        <f>(N32-P32)/P32</f>
        <v>-5.2211797730889412E-3</v>
      </c>
      <c r="Q41" s="5">
        <f>(N32-Q32)/Q32</f>
        <v>-5.057638196473418E-3</v>
      </c>
    </row>
    <row r="42" spans="1:17" x14ac:dyDescent="0.25">
      <c r="C42">
        <v>783.27279999999996</v>
      </c>
      <c r="D42">
        <v>765.73341344859818</v>
      </c>
      <c r="E42">
        <v>733.71547689804527</v>
      </c>
      <c r="F42">
        <v>730.98243670120416</v>
      </c>
      <c r="M42" s="4" t="s">
        <v>50</v>
      </c>
      <c r="N42" s="5">
        <f>(O32-N32)/N32</f>
        <v>7.1650254849804692E-3</v>
      </c>
      <c r="O42" s="4"/>
      <c r="P42" s="5">
        <f>(O32-P32)/P32</f>
        <v>1.9064358257556819E-3</v>
      </c>
      <c r="Q42" s="5">
        <f>(O32-Q32)/Q32</f>
        <v>2.0711491819355088E-3</v>
      </c>
    </row>
    <row r="43" spans="1:17" x14ac:dyDescent="0.25">
      <c r="M43" s="4" t="s">
        <v>51</v>
      </c>
      <c r="N43" s="5">
        <f>(P32-N32)/N32</f>
        <v>5.2485835714696652E-3</v>
      </c>
      <c r="O43" s="5">
        <f>(P32-O32)/O32</f>
        <v>-1.9028082439498724E-3</v>
      </c>
      <c r="P43" s="4"/>
      <c r="Q43" s="5">
        <f>(P32-Q32)/Q32</f>
        <v>1.6439993824779938E-4</v>
      </c>
    </row>
    <row r="44" spans="1:17" x14ac:dyDescent="0.25">
      <c r="M44" s="4" t="s">
        <v>52</v>
      </c>
      <c r="N44" s="5">
        <f>(Q32-N32)/N32</f>
        <v>5.0833479311358952E-3</v>
      </c>
      <c r="O44" s="5">
        <f>(Q32-O32)/O32</f>
        <v>-2.0668683891621274E-3</v>
      </c>
      <c r="P44" s="5">
        <f>(Q32-P32)/P32</f>
        <v>-1.6437291535066612E-4</v>
      </c>
      <c r="Q44" s="4"/>
    </row>
  </sheetData>
  <mergeCells count="2">
    <mergeCell ref="M35:Q35"/>
    <mergeCell ref="M40:Q40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7"/>
  <sheetViews>
    <sheetView workbookViewId="0">
      <selection activeCell="Q36" sqref="Q36"/>
    </sheetView>
  </sheetViews>
  <sheetFormatPr defaultColWidth="8.85546875" defaultRowHeight="15" x14ac:dyDescent="0.25"/>
  <cols>
    <col min="1" max="1" width="7.42578125" bestFit="1" customWidth="1"/>
    <col min="2" max="2" width="9.85546875" bestFit="1" customWidth="1"/>
    <col min="3" max="3" width="12" bestFit="1" customWidth="1"/>
    <col min="4" max="4" width="14.7109375" bestFit="1" customWidth="1"/>
    <col min="5" max="5" width="14.5703125" bestFit="1" customWidth="1"/>
    <col min="6" max="6" width="14" bestFit="1" customWidth="1"/>
    <col min="7" max="10" width="12.7109375" bestFit="1" customWidth="1"/>
  </cols>
  <sheetData>
    <row r="1" spans="1:10" s="1" customFormat="1" x14ac:dyDescent="0.25">
      <c r="A1" s="1" t="s">
        <v>0</v>
      </c>
      <c r="B1" s="1" t="s">
        <v>62</v>
      </c>
      <c r="C1" s="1" t="s">
        <v>63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</row>
    <row r="2" spans="1:10" x14ac:dyDescent="0.25">
      <c r="A2" t="s">
        <v>64</v>
      </c>
      <c r="B2">
        <v>0</v>
      </c>
      <c r="C2">
        <v>0</v>
      </c>
      <c r="G2">
        <v>0</v>
      </c>
      <c r="H2">
        <v>0</v>
      </c>
      <c r="I2">
        <v>0</v>
      </c>
      <c r="J2">
        <v>0</v>
      </c>
    </row>
    <row r="3" spans="1:10" x14ac:dyDescent="0.25">
      <c r="A3" t="s">
        <v>65</v>
      </c>
      <c r="B3">
        <v>0</v>
      </c>
      <c r="C3">
        <v>0</v>
      </c>
      <c r="G3">
        <v>0</v>
      </c>
      <c r="H3">
        <v>0</v>
      </c>
      <c r="I3">
        <v>0</v>
      </c>
      <c r="J3">
        <v>0</v>
      </c>
    </row>
    <row r="4" spans="1:10" x14ac:dyDescent="0.25">
      <c r="A4" t="s">
        <v>66</v>
      </c>
      <c r="B4">
        <v>0</v>
      </c>
      <c r="C4">
        <v>0</v>
      </c>
      <c r="G4">
        <v>0</v>
      </c>
      <c r="H4">
        <v>0</v>
      </c>
      <c r="I4">
        <v>0</v>
      </c>
      <c r="J4">
        <v>0</v>
      </c>
    </row>
    <row r="5" spans="1:10" x14ac:dyDescent="0.25">
      <c r="A5" t="s">
        <v>67</v>
      </c>
      <c r="B5">
        <v>0</v>
      </c>
      <c r="C5">
        <v>0</v>
      </c>
      <c r="G5">
        <v>0</v>
      </c>
      <c r="H5">
        <v>0</v>
      </c>
      <c r="I5">
        <v>0</v>
      </c>
      <c r="J5">
        <v>0</v>
      </c>
    </row>
    <row r="6" spans="1:10" x14ac:dyDescent="0.25">
      <c r="A6" t="s">
        <v>68</v>
      </c>
      <c r="B6">
        <v>0</v>
      </c>
      <c r="C6">
        <v>0</v>
      </c>
      <c r="G6">
        <v>0</v>
      </c>
      <c r="H6">
        <v>0</v>
      </c>
      <c r="I6">
        <v>0</v>
      </c>
      <c r="J6">
        <v>0</v>
      </c>
    </row>
    <row r="7" spans="1:10" x14ac:dyDescent="0.25">
      <c r="A7" t="s">
        <v>69</v>
      </c>
      <c r="B7">
        <v>0</v>
      </c>
      <c r="C7">
        <v>0</v>
      </c>
      <c r="G7">
        <v>0</v>
      </c>
      <c r="H7">
        <v>0</v>
      </c>
      <c r="I7">
        <v>0</v>
      </c>
      <c r="J7">
        <v>0</v>
      </c>
    </row>
    <row r="8" spans="1:10" x14ac:dyDescent="0.25">
      <c r="A8" t="s">
        <v>70</v>
      </c>
      <c r="B8">
        <v>0</v>
      </c>
      <c r="C8">
        <v>0</v>
      </c>
      <c r="G8">
        <v>0</v>
      </c>
      <c r="H8">
        <v>0</v>
      </c>
      <c r="I8">
        <v>0</v>
      </c>
      <c r="J8">
        <v>0</v>
      </c>
    </row>
    <row r="9" spans="1:10" x14ac:dyDescent="0.25">
      <c r="A9" t="s">
        <v>71</v>
      </c>
      <c r="B9">
        <v>0</v>
      </c>
      <c r="C9">
        <v>0</v>
      </c>
      <c r="G9">
        <v>0</v>
      </c>
      <c r="H9">
        <v>0</v>
      </c>
      <c r="I9">
        <v>0</v>
      </c>
      <c r="J9">
        <v>0</v>
      </c>
    </row>
    <row r="10" spans="1:10" x14ac:dyDescent="0.25">
      <c r="A10" t="s">
        <v>72</v>
      </c>
      <c r="B10">
        <v>0</v>
      </c>
      <c r="C10">
        <v>0</v>
      </c>
      <c r="G10">
        <v>0</v>
      </c>
      <c r="H10">
        <v>0</v>
      </c>
      <c r="I10">
        <v>0</v>
      </c>
      <c r="J10">
        <v>0</v>
      </c>
    </row>
    <row r="11" spans="1:10" x14ac:dyDescent="0.25">
      <c r="A11" t="s">
        <v>73</v>
      </c>
      <c r="B11">
        <v>0</v>
      </c>
      <c r="C11">
        <v>0</v>
      </c>
      <c r="G11">
        <v>0</v>
      </c>
      <c r="H11">
        <v>0</v>
      </c>
      <c r="I11">
        <v>0</v>
      </c>
      <c r="J11">
        <v>0</v>
      </c>
    </row>
    <row r="12" spans="1:10" x14ac:dyDescent="0.25">
      <c r="A12" t="s">
        <v>74</v>
      </c>
      <c r="B12">
        <v>0</v>
      </c>
      <c r="C12">
        <v>0</v>
      </c>
      <c r="G12">
        <v>0</v>
      </c>
      <c r="H12">
        <v>0</v>
      </c>
      <c r="I12">
        <v>0</v>
      </c>
      <c r="J12">
        <v>0</v>
      </c>
    </row>
    <row r="13" spans="1:10" x14ac:dyDescent="0.25">
      <c r="A13" t="s">
        <v>75</v>
      </c>
      <c r="B13">
        <v>5</v>
      </c>
      <c r="C13">
        <v>0</v>
      </c>
      <c r="G13">
        <v>0</v>
      </c>
      <c r="H13">
        <v>0</v>
      </c>
      <c r="I13">
        <v>0</v>
      </c>
      <c r="J13">
        <v>5</v>
      </c>
    </row>
    <row r="14" spans="1:10" x14ac:dyDescent="0.25">
      <c r="A14" t="s">
        <v>76</v>
      </c>
      <c r="B14">
        <v>5480</v>
      </c>
      <c r="C14">
        <v>2.5</v>
      </c>
      <c r="D14">
        <v>1.410722960439449E-4</v>
      </c>
      <c r="E14">
        <v>81.934949667690972</v>
      </c>
      <c r="F14">
        <v>119.9900276592078</v>
      </c>
      <c r="G14">
        <v>5479.9998589277038</v>
      </c>
      <c r="H14">
        <v>5398.0650503323086</v>
      </c>
      <c r="I14">
        <v>5360.009972340792</v>
      </c>
      <c r="J14">
        <v>5477.5</v>
      </c>
    </row>
    <row r="15" spans="1:10" x14ac:dyDescent="0.25">
      <c r="A15" t="s">
        <v>77</v>
      </c>
      <c r="B15">
        <v>0</v>
      </c>
      <c r="C15">
        <v>2741.25</v>
      </c>
      <c r="D15">
        <v>421.53866556136143</v>
      </c>
      <c r="E15">
        <v>391.78612420178013</v>
      </c>
      <c r="F15">
        <v>391.78566888051381</v>
      </c>
      <c r="G15">
        <v>-421.53866556136143</v>
      </c>
      <c r="H15">
        <v>-391.78612420178013</v>
      </c>
      <c r="I15">
        <v>-391.78566888051381</v>
      </c>
      <c r="J15">
        <v>-2741.25</v>
      </c>
    </row>
    <row r="16" spans="1:10" x14ac:dyDescent="0.25">
      <c r="A16" t="s">
        <v>78</v>
      </c>
      <c r="B16">
        <v>0</v>
      </c>
      <c r="C16">
        <v>1370.625</v>
      </c>
      <c r="D16">
        <v>421.53866556136143</v>
      </c>
      <c r="E16">
        <v>391.78612420178013</v>
      </c>
      <c r="F16">
        <v>391.78566888051381</v>
      </c>
      <c r="G16">
        <v>-421.53866556136143</v>
      </c>
      <c r="H16">
        <v>-391.78612420178013</v>
      </c>
      <c r="I16">
        <v>-391.78566888051381</v>
      </c>
      <c r="J16">
        <v>-1370.625</v>
      </c>
    </row>
    <row r="17" spans="1:10" x14ac:dyDescent="0.25">
      <c r="A17" t="s">
        <v>79</v>
      </c>
      <c r="B17">
        <v>0</v>
      </c>
      <c r="C17">
        <v>685.3125</v>
      </c>
      <c r="D17">
        <v>421.53866556136143</v>
      </c>
      <c r="E17">
        <v>391.78612420178013</v>
      </c>
      <c r="F17">
        <v>391.78566888051381</v>
      </c>
      <c r="G17">
        <v>-421.53866556136143</v>
      </c>
      <c r="H17">
        <v>-391.78612420178013</v>
      </c>
      <c r="I17">
        <v>-391.78566888051381</v>
      </c>
      <c r="J17">
        <v>-685.3125</v>
      </c>
    </row>
    <row r="18" spans="1:10" x14ac:dyDescent="0.25">
      <c r="A18" t="s">
        <v>80</v>
      </c>
      <c r="B18">
        <v>1520</v>
      </c>
      <c r="C18">
        <v>342.65625</v>
      </c>
      <c r="D18">
        <v>421.53866556136143</v>
      </c>
      <c r="E18">
        <v>391.78612420178013</v>
      </c>
      <c r="F18">
        <v>391.78566888051381</v>
      </c>
      <c r="G18">
        <v>1098.4613344386389</v>
      </c>
      <c r="H18">
        <v>1128.21387579822</v>
      </c>
      <c r="I18">
        <v>1128.2143311194859</v>
      </c>
      <c r="J18">
        <v>1177.34375</v>
      </c>
    </row>
    <row r="19" spans="1:10" x14ac:dyDescent="0.25">
      <c r="A19" t="s">
        <v>81</v>
      </c>
      <c r="B19">
        <v>3001</v>
      </c>
      <c r="C19">
        <v>931.328125</v>
      </c>
      <c r="D19">
        <v>405.71441029911313</v>
      </c>
      <c r="E19">
        <v>351.10569456769872</v>
      </c>
      <c r="F19">
        <v>339.04192172629922</v>
      </c>
      <c r="G19">
        <v>2595.2855897008872</v>
      </c>
      <c r="H19">
        <v>2649.8943054323008</v>
      </c>
      <c r="I19">
        <v>2661.9580782737012</v>
      </c>
      <c r="J19">
        <v>2069.671875</v>
      </c>
    </row>
    <row r="20" spans="1:10" x14ac:dyDescent="0.25">
      <c r="A20" t="s">
        <v>82</v>
      </c>
      <c r="B20">
        <v>1001</v>
      </c>
      <c r="C20">
        <v>1966.1640625</v>
      </c>
      <c r="D20">
        <v>820.96014245556</v>
      </c>
      <c r="E20">
        <v>655.04879201456663</v>
      </c>
      <c r="F20">
        <v>604.90188209848827</v>
      </c>
      <c r="G20">
        <v>180.03985754444</v>
      </c>
      <c r="H20">
        <v>345.95120798543343</v>
      </c>
      <c r="I20">
        <v>396.09811790151173</v>
      </c>
      <c r="J20">
        <v>-965.1640625</v>
      </c>
    </row>
    <row r="21" spans="1:10" x14ac:dyDescent="0.25">
      <c r="A21" t="s">
        <v>83</v>
      </c>
      <c r="B21">
        <v>3000</v>
      </c>
      <c r="C21">
        <v>1483.58203125</v>
      </c>
      <c r="D21">
        <v>864.60617153721932</v>
      </c>
      <c r="E21">
        <v>678.24908535553891</v>
      </c>
      <c r="F21">
        <v>620.03677941850651</v>
      </c>
      <c r="G21">
        <v>2135.3938284627811</v>
      </c>
      <c r="H21">
        <v>2321.7509146444609</v>
      </c>
      <c r="I21">
        <v>2379.9632205814928</v>
      </c>
      <c r="J21">
        <v>1516.41796875</v>
      </c>
    </row>
    <row r="22" spans="1:10" x14ac:dyDescent="0.25">
      <c r="A22" t="s">
        <v>84</v>
      </c>
      <c r="B22">
        <v>3000</v>
      </c>
      <c r="C22">
        <v>2241.791015625</v>
      </c>
      <c r="D22">
        <v>1561.877658116982</v>
      </c>
      <c r="E22">
        <v>1191.473881200629</v>
      </c>
      <c r="F22">
        <v>1070.6370157323049</v>
      </c>
      <c r="G22">
        <v>1438.122341883018</v>
      </c>
      <c r="H22">
        <v>1808.526118799371</v>
      </c>
      <c r="I22">
        <v>1929.3629842676951</v>
      </c>
      <c r="J22">
        <v>758.208984375</v>
      </c>
    </row>
    <row r="23" spans="1:10" x14ac:dyDescent="0.25">
      <c r="A23" t="s">
        <v>85</v>
      </c>
      <c r="B23">
        <v>2000</v>
      </c>
      <c r="C23">
        <v>2620.8955078125</v>
      </c>
      <c r="D23">
        <v>2130.0247721092142</v>
      </c>
      <c r="E23">
        <v>1609.6570428873299</v>
      </c>
      <c r="F23">
        <v>1437.7927631071921</v>
      </c>
      <c r="G23">
        <v>-130.02477210921421</v>
      </c>
      <c r="H23">
        <v>390.34295711267032</v>
      </c>
      <c r="I23">
        <v>562.20723689280817</v>
      </c>
      <c r="J23">
        <v>-620.8955078125</v>
      </c>
    </row>
    <row r="24" spans="1:10" x14ac:dyDescent="0.25">
      <c r="A24" t="s">
        <v>86</v>
      </c>
      <c r="B24">
        <v>2000</v>
      </c>
      <c r="C24">
        <v>2310.44775390625</v>
      </c>
      <c r="D24">
        <v>2072.6345269670692</v>
      </c>
      <c r="E24">
        <v>1561.2566926877621</v>
      </c>
      <c r="F24">
        <v>1391.686531999258</v>
      </c>
      <c r="G24">
        <v>-72.634526967069178</v>
      </c>
      <c r="H24">
        <v>438.74330731223768</v>
      </c>
      <c r="I24">
        <v>608.3134680007422</v>
      </c>
      <c r="J24">
        <v>-310.44775390625</v>
      </c>
    </row>
    <row r="25" spans="1:10" x14ac:dyDescent="0.25">
      <c r="A25" t="s">
        <v>87</v>
      </c>
      <c r="B25">
        <v>0</v>
      </c>
      <c r="C25">
        <v>2155.223876953125</v>
      </c>
      <c r="D25">
        <v>2038.578777775507</v>
      </c>
      <c r="E25">
        <v>1532.535605932095</v>
      </c>
      <c r="F25">
        <v>1364.3267904890799</v>
      </c>
      <c r="G25">
        <v>-2038.578777775507</v>
      </c>
      <c r="H25">
        <v>-1532.535605932095</v>
      </c>
      <c r="I25">
        <v>-1364.3267904890799</v>
      </c>
      <c r="J25">
        <v>-2155.223876953125</v>
      </c>
    </row>
    <row r="26" spans="1:10" x14ac:dyDescent="0.25">
      <c r="A26" t="s">
        <v>88</v>
      </c>
      <c r="B26">
        <v>0</v>
      </c>
      <c r="C26">
        <v>1077.611938476563</v>
      </c>
      <c r="D26">
        <v>2038.578777775507</v>
      </c>
      <c r="E26">
        <v>1532.535605932095</v>
      </c>
      <c r="F26">
        <v>1364.3267904890799</v>
      </c>
      <c r="G26">
        <v>-2038.578777775507</v>
      </c>
      <c r="H26">
        <v>-1532.535605932095</v>
      </c>
      <c r="I26">
        <v>-1364.3267904890799</v>
      </c>
      <c r="J26">
        <v>-1077.611938476563</v>
      </c>
    </row>
    <row r="27" spans="1:10" x14ac:dyDescent="0.25">
      <c r="A27" t="s">
        <v>89</v>
      </c>
      <c r="B27">
        <v>1000</v>
      </c>
      <c r="C27">
        <v>538.80596923828125</v>
      </c>
      <c r="D27">
        <v>2038.578777775507</v>
      </c>
      <c r="E27">
        <v>1532.535605932095</v>
      </c>
      <c r="F27">
        <v>1364.3267904890799</v>
      </c>
      <c r="G27">
        <v>-1038.578777775507</v>
      </c>
      <c r="H27">
        <v>-532.53560593209477</v>
      </c>
      <c r="I27">
        <v>-364.32679048907949</v>
      </c>
      <c r="J27">
        <v>461.19403076171881</v>
      </c>
    </row>
    <row r="28" spans="1:10" x14ac:dyDescent="0.25">
      <c r="A28" t="s">
        <v>90</v>
      </c>
      <c r="B28">
        <v>1000</v>
      </c>
      <c r="C28">
        <v>769.40298461914063</v>
      </c>
      <c r="D28">
        <v>780.53026269872214</v>
      </c>
      <c r="E28">
        <v>586.3421899633903</v>
      </c>
      <c r="F28">
        <v>521.73667663453796</v>
      </c>
      <c r="G28">
        <v>219.46973730127789</v>
      </c>
      <c r="H28">
        <v>413.6578100366097</v>
      </c>
      <c r="I28">
        <v>478.26332336546199</v>
      </c>
      <c r="J28">
        <v>230.5970153808594</v>
      </c>
    </row>
    <row r="29" spans="1:10" x14ac:dyDescent="0.25">
      <c r="A29" t="s">
        <v>91</v>
      </c>
      <c r="B29">
        <v>1000</v>
      </c>
      <c r="C29">
        <v>884.70149230957031</v>
      </c>
      <c r="D29">
        <v>852.88602938445138</v>
      </c>
      <c r="E29">
        <v>640.29763025753823</v>
      </c>
      <c r="F29">
        <v>569.51784527701022</v>
      </c>
      <c r="G29">
        <v>147.1139706155486</v>
      </c>
      <c r="H29">
        <v>359.70236974246183</v>
      </c>
      <c r="I29">
        <v>430.48215472298978</v>
      </c>
      <c r="J29">
        <v>115.2985076904297</v>
      </c>
    </row>
    <row r="30" spans="1:10" x14ac:dyDescent="0.25">
      <c r="A30" t="s">
        <v>92</v>
      </c>
      <c r="B30">
        <v>0</v>
      </c>
      <c r="C30">
        <v>942.35074615478516</v>
      </c>
      <c r="D30">
        <v>911.34342404621782</v>
      </c>
      <c r="E30">
        <v>683.88910353927508</v>
      </c>
      <c r="F30">
        <v>608.12102459687753</v>
      </c>
      <c r="G30">
        <v>-911.34342404621782</v>
      </c>
      <c r="H30">
        <v>-683.88910353927508</v>
      </c>
      <c r="I30">
        <v>-608.12102459687753</v>
      </c>
      <c r="J30">
        <v>-942.35074615478516</v>
      </c>
    </row>
    <row r="31" spans="1:10" x14ac:dyDescent="0.25">
      <c r="A31" t="s">
        <v>93</v>
      </c>
      <c r="B31">
        <v>0</v>
      </c>
      <c r="C31">
        <v>471.17537307739258</v>
      </c>
      <c r="D31">
        <v>911.34342404621782</v>
      </c>
      <c r="E31">
        <v>683.88910353927508</v>
      </c>
      <c r="F31">
        <v>608.12102459687753</v>
      </c>
      <c r="G31">
        <v>-911.34342404621782</v>
      </c>
      <c r="H31">
        <v>-683.88910353927508</v>
      </c>
      <c r="I31">
        <v>-608.12102459687753</v>
      </c>
      <c r="J31">
        <v>-471.17537307739258</v>
      </c>
    </row>
    <row r="32" spans="1:10" x14ac:dyDescent="0.25">
      <c r="A32" t="s">
        <v>94</v>
      </c>
      <c r="B32">
        <v>0</v>
      </c>
      <c r="C32">
        <v>235.58768653869629</v>
      </c>
      <c r="D32">
        <v>911.34342404621782</v>
      </c>
      <c r="E32">
        <v>683.88910353927508</v>
      </c>
      <c r="F32">
        <v>608.12102459687753</v>
      </c>
      <c r="G32">
        <v>-911.34342404621782</v>
      </c>
      <c r="H32">
        <v>-683.88910353927508</v>
      </c>
      <c r="I32">
        <v>-608.12102459687753</v>
      </c>
      <c r="J32">
        <v>-235.58768653869629</v>
      </c>
    </row>
    <row r="33" spans="1:16" x14ac:dyDescent="0.25">
      <c r="A33" t="s">
        <v>95</v>
      </c>
      <c r="B33">
        <v>1</v>
      </c>
      <c r="C33">
        <v>117.7938432693481</v>
      </c>
      <c r="D33">
        <v>911.34342404621782</v>
      </c>
      <c r="E33">
        <v>683.88910353927508</v>
      </c>
      <c r="F33">
        <v>608.12102459687753</v>
      </c>
      <c r="G33">
        <v>-910.34342404621782</v>
      </c>
      <c r="H33">
        <v>-682.88910353927508</v>
      </c>
      <c r="I33">
        <v>-607.12102459687753</v>
      </c>
      <c r="J33">
        <v>-116.7938432693481</v>
      </c>
      <c r="M33" t="s">
        <v>49</v>
      </c>
      <c r="N33" t="s">
        <v>50</v>
      </c>
      <c r="O33" t="s">
        <v>51</v>
      </c>
      <c r="P33" t="s">
        <v>52</v>
      </c>
    </row>
    <row r="34" spans="1:16" x14ac:dyDescent="0.25">
      <c r="A34" t="s">
        <v>96</v>
      </c>
      <c r="B34">
        <v>1000</v>
      </c>
      <c r="C34">
        <v>59.396921634674072</v>
      </c>
      <c r="D34">
        <v>218.27282033519</v>
      </c>
      <c r="E34">
        <v>163.7959160046214</v>
      </c>
      <c r="F34">
        <v>145.6489194603115</v>
      </c>
      <c r="G34">
        <v>781.72717966481002</v>
      </c>
      <c r="H34">
        <v>836.2040839953786</v>
      </c>
      <c r="I34">
        <v>854.3510805396885</v>
      </c>
      <c r="J34">
        <v>940.60307836532593</v>
      </c>
      <c r="L34" t="s">
        <v>53</v>
      </c>
      <c r="M34" s="2">
        <v>45.345129999999997</v>
      </c>
      <c r="N34" s="2">
        <v>138.559</v>
      </c>
      <c r="O34" s="2">
        <v>283.00799999999998</v>
      </c>
      <c r="P34" s="2">
        <v>329.14150000000001</v>
      </c>
    </row>
    <row r="35" spans="1:16" x14ac:dyDescent="0.25">
      <c r="A35" t="s">
        <v>97</v>
      </c>
      <c r="B35">
        <v>0</v>
      </c>
      <c r="C35">
        <v>529.69846081733704</v>
      </c>
      <c r="D35">
        <v>433.67507586141409</v>
      </c>
      <c r="E35">
        <v>325.32245002137438</v>
      </c>
      <c r="F35">
        <v>289.21358091831252</v>
      </c>
      <c r="G35">
        <v>-433.67507586141409</v>
      </c>
      <c r="H35">
        <v>-325.32245002137438</v>
      </c>
      <c r="I35">
        <v>-289.21358091831252</v>
      </c>
      <c r="J35">
        <v>-529.69846081733704</v>
      </c>
      <c r="L35" t="s">
        <v>54</v>
      </c>
      <c r="M35" s="2">
        <v>815.04297999999994</v>
      </c>
      <c r="N35" s="2">
        <v>785.99310000000003</v>
      </c>
      <c r="O35" s="2">
        <v>759.53250000000003</v>
      </c>
      <c r="P35" s="2">
        <v>754.19240000000002</v>
      </c>
    </row>
    <row r="36" spans="1:16" x14ac:dyDescent="0.25">
      <c r="A36" t="s">
        <v>98</v>
      </c>
      <c r="B36">
        <v>3000</v>
      </c>
      <c r="C36">
        <v>264.84923040866852</v>
      </c>
      <c r="D36">
        <v>433.67507586141409</v>
      </c>
      <c r="E36">
        <v>325.32245002137438</v>
      </c>
      <c r="F36">
        <v>289.21358091831252</v>
      </c>
      <c r="G36">
        <v>2566.3249241385861</v>
      </c>
      <c r="H36">
        <v>2674.6775499786249</v>
      </c>
      <c r="I36">
        <v>2710.7864190816881</v>
      </c>
      <c r="J36">
        <v>2735.1507695913319</v>
      </c>
      <c r="L36" t="s">
        <v>55</v>
      </c>
      <c r="M36" s="2">
        <v>1378.39498</v>
      </c>
      <c r="N36" s="2">
        <v>1357.4843000000001</v>
      </c>
      <c r="O36" s="2">
        <v>1319.5591999999999</v>
      </c>
      <c r="P36" s="2">
        <v>1313.6713</v>
      </c>
    </row>
    <row r="37" spans="1:16" x14ac:dyDescent="0.25">
      <c r="A37" t="s">
        <v>99</v>
      </c>
      <c r="B37">
        <v>0</v>
      </c>
      <c r="C37">
        <v>1632.424615204334</v>
      </c>
      <c r="D37">
        <v>992.75432826498115</v>
      </c>
      <c r="E37">
        <v>744.59721014635807</v>
      </c>
      <c r="F37">
        <v>661.88229640603311</v>
      </c>
      <c r="G37">
        <v>-992.75432826498115</v>
      </c>
      <c r="H37">
        <v>-744.59721014635807</v>
      </c>
      <c r="I37">
        <v>-661.88229640603311</v>
      </c>
      <c r="J37">
        <v>-1632.424615204334</v>
      </c>
      <c r="L37" t="s">
        <v>58</v>
      </c>
      <c r="M37" s="2">
        <f>M36-M35</f>
        <v>563.35200000000009</v>
      </c>
      <c r="N37" s="2">
        <f>N36-N35</f>
        <v>571.49120000000005</v>
      </c>
      <c r="O37" s="2">
        <f>O36-O35</f>
        <v>560.02669999999989</v>
      </c>
      <c r="P37" s="2">
        <f>P36-P35</f>
        <v>559.47889999999995</v>
      </c>
    </row>
    <row r="38" spans="1:16" x14ac:dyDescent="0.25">
      <c r="C38">
        <v>816.21230000000003</v>
      </c>
      <c r="D38">
        <v>992.75432826498115</v>
      </c>
      <c r="E38">
        <v>744.59721014635807</v>
      </c>
      <c r="F38">
        <v>661.88229640603311</v>
      </c>
      <c r="L38" s="12" t="s">
        <v>56</v>
      </c>
      <c r="M38" s="12"/>
      <c r="N38" s="12"/>
      <c r="O38" s="12"/>
      <c r="P38" s="12"/>
    </row>
    <row r="39" spans="1:16" x14ac:dyDescent="0.25">
      <c r="C39">
        <v>816.21230000000003</v>
      </c>
      <c r="D39">
        <v>992.75432826498115</v>
      </c>
      <c r="E39">
        <v>744.59721014635807</v>
      </c>
      <c r="F39">
        <v>661.88229640603311</v>
      </c>
      <c r="L39" s="4" t="s">
        <v>49</v>
      </c>
      <c r="M39" s="5"/>
      <c r="N39" s="5">
        <f>(M36-N36)/N36</f>
        <v>1.5403993990943362E-2</v>
      </c>
      <c r="O39" s="5">
        <f>(M36-O36)/O36</f>
        <v>4.4587450112128439E-2</v>
      </c>
      <c r="P39" s="5">
        <f>(M36-P36)/P36</f>
        <v>4.9269311128286093E-2</v>
      </c>
    </row>
    <row r="40" spans="1:16" x14ac:dyDescent="0.25">
      <c r="C40">
        <v>816.21230000000003</v>
      </c>
      <c r="D40">
        <v>992.75432826498115</v>
      </c>
      <c r="E40">
        <v>744.59721014635807</v>
      </c>
      <c r="F40">
        <v>661.88229640603311</v>
      </c>
      <c r="L40" s="4" t="s">
        <v>50</v>
      </c>
      <c r="M40" s="5">
        <f>(N36-M36)/M36</f>
        <v>-1.5170310617352913E-2</v>
      </c>
      <c r="N40" s="5"/>
      <c r="O40" s="5">
        <f>(N36-O36)/O36</f>
        <v>2.8740734026938813E-2</v>
      </c>
      <c r="P40" s="5">
        <f>(N36-P36)/P36</f>
        <v>3.3351569757214081E-2</v>
      </c>
    </row>
    <row r="41" spans="1:16" x14ac:dyDescent="0.25">
      <c r="C41">
        <v>816.21230000000003</v>
      </c>
      <c r="D41">
        <v>992.75432826498115</v>
      </c>
      <c r="E41">
        <v>744.59721014635807</v>
      </c>
      <c r="F41">
        <v>661.88229640603311</v>
      </c>
      <c r="L41" s="4" t="s">
        <v>51</v>
      </c>
      <c r="M41" s="5">
        <f>(O36-M36)/M36</f>
        <v>-4.268426746591903E-2</v>
      </c>
      <c r="N41" s="5">
        <f>(O36-N36)/N36</f>
        <v>-2.7937781674528504E-2</v>
      </c>
      <c r="O41" s="5"/>
      <c r="P41" s="5">
        <f>(O36-P36)/P36</f>
        <v>4.4820192083057193E-3</v>
      </c>
    </row>
    <row r="42" spans="1:16" x14ac:dyDescent="0.25">
      <c r="C42">
        <v>816.21230000000003</v>
      </c>
      <c r="D42">
        <v>992.75432826498115</v>
      </c>
      <c r="E42">
        <v>744.59721014635807</v>
      </c>
      <c r="F42">
        <v>661.88229640603311</v>
      </c>
      <c r="L42" s="4" t="s">
        <v>52</v>
      </c>
      <c r="M42" s="5">
        <f>(P36-M36)/M36</f>
        <v>-4.695582974337302E-2</v>
      </c>
      <c r="N42" s="5">
        <f>(P36-N36)/N36</f>
        <v>-3.2275143071636335E-2</v>
      </c>
      <c r="O42" s="5">
        <f>(P36-O36)/O36</f>
        <v>-4.4620203474008179E-3</v>
      </c>
      <c r="P42" s="4"/>
    </row>
    <row r="43" spans="1:16" x14ac:dyDescent="0.25">
      <c r="L43" s="13" t="s">
        <v>57</v>
      </c>
      <c r="M43" s="13"/>
      <c r="N43" s="13"/>
      <c r="O43" s="13"/>
      <c r="P43" s="13"/>
    </row>
    <row r="44" spans="1:16" x14ac:dyDescent="0.25">
      <c r="L44" s="4" t="s">
        <v>49</v>
      </c>
      <c r="M44" s="4"/>
      <c r="N44" s="5">
        <f>(M35-N35)/N35</f>
        <v>3.6959459313319565E-2</v>
      </c>
      <c r="O44" s="5">
        <f>(M35-O35)/O35</f>
        <v>7.3085062192861941E-2</v>
      </c>
      <c r="P44" s="5">
        <f>(M35-P35)/P35</f>
        <v>8.0683098901553396E-2</v>
      </c>
    </row>
    <row r="45" spans="1:16" x14ac:dyDescent="0.25">
      <c r="L45" s="4" t="s">
        <v>50</v>
      </c>
      <c r="M45" s="5">
        <f>(N35-M35)/M35</f>
        <v>-3.564214490872606E-2</v>
      </c>
      <c r="N45" s="4"/>
      <c r="O45" s="5">
        <f>(N35-O35)/O35</f>
        <v>3.4838008906794636E-2</v>
      </c>
      <c r="P45" s="5">
        <f>(N35-P35)/P35</f>
        <v>4.2165235290093091E-2</v>
      </c>
    </row>
    <row r="46" spans="1:16" x14ac:dyDescent="0.25">
      <c r="L46" s="4" t="s">
        <v>51</v>
      </c>
      <c r="M46" s="5">
        <f>(O35-M35)/M35</f>
        <v>-6.8107426678283789E-2</v>
      </c>
      <c r="N46" s="5">
        <f>(O35-N35)/N35</f>
        <v>-3.3665181030215152E-2</v>
      </c>
      <c r="O46" s="4"/>
      <c r="P46" s="5">
        <f>(O35-P35)/P35</f>
        <v>7.0805539806553432E-3</v>
      </c>
    </row>
    <row r="47" spans="1:16" x14ac:dyDescent="0.25">
      <c r="L47" s="4" t="s">
        <v>52</v>
      </c>
      <c r="M47" s="5">
        <f>(P35-M35)/M35</f>
        <v>-7.4659351093361886E-2</v>
      </c>
      <c r="N47" s="5">
        <f>(P35-N35)/N35</f>
        <v>-4.0459261029136266E-2</v>
      </c>
      <c r="O47" s="5">
        <f>(P35-O35)/O35</f>
        <v>-7.0307722184370074E-3</v>
      </c>
      <c r="P47" s="4"/>
    </row>
  </sheetData>
  <mergeCells count="2">
    <mergeCell ref="L38:P38"/>
    <mergeCell ref="L43:P43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5"/>
  <sheetViews>
    <sheetView workbookViewId="0">
      <selection activeCell="P34" sqref="P34"/>
    </sheetView>
  </sheetViews>
  <sheetFormatPr defaultColWidth="8.85546875" defaultRowHeight="15" x14ac:dyDescent="0.25"/>
  <cols>
    <col min="1" max="1" width="7.42578125" bestFit="1" customWidth="1"/>
    <col min="2" max="2" width="9.85546875" bestFit="1" customWidth="1"/>
    <col min="3" max="3" width="12" bestFit="1" customWidth="1"/>
    <col min="4" max="4" width="14.7109375" bestFit="1" customWidth="1"/>
    <col min="5" max="5" width="14.5703125" bestFit="1" customWidth="1"/>
    <col min="6" max="6" width="14" bestFit="1" customWidth="1"/>
    <col min="7" max="10" width="12.7109375" bestFit="1" customWidth="1"/>
  </cols>
  <sheetData>
    <row r="1" spans="1:10" s="1" customFormat="1" x14ac:dyDescent="0.25">
      <c r="A1" s="1" t="s">
        <v>0</v>
      </c>
      <c r="B1" s="1" t="s">
        <v>62</v>
      </c>
      <c r="C1" s="1" t="s">
        <v>63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</row>
    <row r="2" spans="1:10" x14ac:dyDescent="0.25">
      <c r="A2" t="s">
        <v>64</v>
      </c>
      <c r="B2">
        <v>0</v>
      </c>
      <c r="C2">
        <v>0</v>
      </c>
      <c r="G2">
        <v>0</v>
      </c>
      <c r="H2">
        <v>0</v>
      </c>
      <c r="I2">
        <v>0</v>
      </c>
      <c r="J2">
        <v>0</v>
      </c>
    </row>
    <row r="3" spans="1:10" x14ac:dyDescent="0.25">
      <c r="A3" t="s">
        <v>65</v>
      </c>
      <c r="B3">
        <v>0</v>
      </c>
      <c r="C3">
        <v>0</v>
      </c>
      <c r="G3">
        <v>0</v>
      </c>
      <c r="H3">
        <v>0</v>
      </c>
      <c r="I3">
        <v>0</v>
      </c>
      <c r="J3">
        <v>0</v>
      </c>
    </row>
    <row r="4" spans="1:10" x14ac:dyDescent="0.25">
      <c r="A4" t="s">
        <v>66</v>
      </c>
      <c r="B4">
        <v>0</v>
      </c>
      <c r="C4">
        <v>0</v>
      </c>
      <c r="G4">
        <v>0</v>
      </c>
      <c r="H4">
        <v>0</v>
      </c>
      <c r="I4">
        <v>0</v>
      </c>
      <c r="J4">
        <v>0</v>
      </c>
    </row>
    <row r="5" spans="1:10" x14ac:dyDescent="0.25">
      <c r="A5" t="s">
        <v>67</v>
      </c>
      <c r="B5">
        <v>0</v>
      </c>
      <c r="C5">
        <v>0</v>
      </c>
      <c r="G5">
        <v>0</v>
      </c>
      <c r="H5">
        <v>0</v>
      </c>
      <c r="I5">
        <v>0</v>
      </c>
      <c r="J5">
        <v>0</v>
      </c>
    </row>
    <row r="6" spans="1:10" x14ac:dyDescent="0.25">
      <c r="A6" t="s">
        <v>68</v>
      </c>
      <c r="B6">
        <v>0</v>
      </c>
      <c r="C6">
        <v>0</v>
      </c>
      <c r="G6">
        <v>0</v>
      </c>
      <c r="H6">
        <v>0</v>
      </c>
      <c r="I6">
        <v>0</v>
      </c>
      <c r="J6">
        <v>0</v>
      </c>
    </row>
    <row r="7" spans="1:10" x14ac:dyDescent="0.25">
      <c r="A7" t="s">
        <v>69</v>
      </c>
      <c r="B7">
        <v>0</v>
      </c>
      <c r="C7">
        <v>0</v>
      </c>
      <c r="G7">
        <v>0</v>
      </c>
      <c r="H7">
        <v>0</v>
      </c>
      <c r="I7">
        <v>0</v>
      </c>
      <c r="J7">
        <v>0</v>
      </c>
    </row>
    <row r="8" spans="1:10" x14ac:dyDescent="0.25">
      <c r="A8" t="s">
        <v>70</v>
      </c>
      <c r="B8">
        <v>0</v>
      </c>
      <c r="C8">
        <v>0</v>
      </c>
      <c r="G8">
        <v>0</v>
      </c>
      <c r="H8">
        <v>0</v>
      </c>
      <c r="I8">
        <v>0</v>
      </c>
      <c r="J8">
        <v>0</v>
      </c>
    </row>
    <row r="9" spans="1:10" x14ac:dyDescent="0.25">
      <c r="A9" t="s">
        <v>71</v>
      </c>
      <c r="B9">
        <v>0</v>
      </c>
      <c r="C9">
        <v>0</v>
      </c>
      <c r="G9">
        <v>0</v>
      </c>
      <c r="H9">
        <v>0</v>
      </c>
      <c r="I9">
        <v>0</v>
      </c>
      <c r="J9">
        <v>0</v>
      </c>
    </row>
    <row r="10" spans="1:10" x14ac:dyDescent="0.25">
      <c r="A10" t="s">
        <v>72</v>
      </c>
      <c r="B10">
        <v>0</v>
      </c>
      <c r="C10">
        <v>0</v>
      </c>
      <c r="G10">
        <v>0</v>
      </c>
      <c r="H10">
        <v>0</v>
      </c>
      <c r="I10">
        <v>0</v>
      </c>
      <c r="J10">
        <v>0</v>
      </c>
    </row>
    <row r="11" spans="1:10" x14ac:dyDescent="0.25">
      <c r="A11" t="s">
        <v>73</v>
      </c>
      <c r="B11">
        <v>0</v>
      </c>
      <c r="C11">
        <v>0</v>
      </c>
      <c r="G11">
        <v>0</v>
      </c>
      <c r="H11">
        <v>0</v>
      </c>
      <c r="I11">
        <v>0</v>
      </c>
      <c r="J11">
        <v>0</v>
      </c>
    </row>
    <row r="12" spans="1:10" x14ac:dyDescent="0.25">
      <c r="A12" t="s">
        <v>74</v>
      </c>
      <c r="B12">
        <v>0</v>
      </c>
      <c r="C12">
        <v>0</v>
      </c>
      <c r="G12">
        <v>0</v>
      </c>
      <c r="H12">
        <v>0</v>
      </c>
      <c r="I12">
        <v>0</v>
      </c>
      <c r="J12">
        <v>0</v>
      </c>
    </row>
    <row r="13" spans="1:10" x14ac:dyDescent="0.25">
      <c r="A13" t="s">
        <v>75</v>
      </c>
      <c r="B13">
        <v>5</v>
      </c>
      <c r="C13">
        <v>0</v>
      </c>
      <c r="G13">
        <v>0</v>
      </c>
      <c r="H13">
        <v>0</v>
      </c>
      <c r="I13">
        <v>0</v>
      </c>
      <c r="J13">
        <v>5</v>
      </c>
    </row>
    <row r="14" spans="1:10" x14ac:dyDescent="0.25">
      <c r="A14" t="s">
        <v>76</v>
      </c>
      <c r="B14">
        <v>5480</v>
      </c>
      <c r="C14">
        <v>0.91364177347734898</v>
      </c>
      <c r="D14">
        <v>7.0390355313700477</v>
      </c>
      <c r="E14">
        <v>2.9640684256436982</v>
      </c>
      <c r="F14">
        <v>7.9929540719006038</v>
      </c>
      <c r="G14">
        <v>5472.9609644686298</v>
      </c>
      <c r="H14">
        <v>5477.0359315743563</v>
      </c>
      <c r="I14">
        <v>5472.0070459280996</v>
      </c>
      <c r="J14">
        <v>5479.0863582265229</v>
      </c>
    </row>
    <row r="15" spans="1:10" x14ac:dyDescent="0.25">
      <c r="A15" t="s">
        <v>77</v>
      </c>
      <c r="B15">
        <v>0</v>
      </c>
      <c r="C15">
        <v>1002.098077246603</v>
      </c>
      <c r="D15">
        <v>391.7845163802329</v>
      </c>
      <c r="E15">
        <v>391.77942116153412</v>
      </c>
      <c r="F15">
        <v>373.31068543967979</v>
      </c>
      <c r="G15">
        <v>-391.7845163802329</v>
      </c>
      <c r="H15">
        <v>-391.77942116153412</v>
      </c>
      <c r="I15">
        <v>-373.31068543967979</v>
      </c>
      <c r="J15">
        <v>-1002.098077246603</v>
      </c>
    </row>
    <row r="16" spans="1:10" x14ac:dyDescent="0.25">
      <c r="A16" t="s">
        <v>78</v>
      </c>
      <c r="B16">
        <v>0</v>
      </c>
      <c r="C16">
        <v>818.98634434783776</v>
      </c>
      <c r="D16">
        <v>391.7845163802329</v>
      </c>
      <c r="E16">
        <v>391.77942116153412</v>
      </c>
      <c r="F16">
        <v>373.31068543967979</v>
      </c>
      <c r="G16">
        <v>-391.7845163802329</v>
      </c>
      <c r="H16">
        <v>-391.77942116153412</v>
      </c>
      <c r="I16">
        <v>-373.31068543967979</v>
      </c>
      <c r="J16">
        <v>-818.98634434783776</v>
      </c>
    </row>
    <row r="17" spans="1:16" x14ac:dyDescent="0.25">
      <c r="A17" t="s">
        <v>79</v>
      </c>
      <c r="B17">
        <v>0</v>
      </c>
      <c r="C17">
        <v>669.33431712709989</v>
      </c>
      <c r="D17">
        <v>391.7845163802329</v>
      </c>
      <c r="E17">
        <v>391.77942116153412</v>
      </c>
      <c r="F17">
        <v>373.31068543967979</v>
      </c>
      <c r="G17">
        <v>-391.7845163802329</v>
      </c>
      <c r="H17">
        <v>-391.77942116153412</v>
      </c>
      <c r="I17">
        <v>-373.31068543967979</v>
      </c>
      <c r="J17">
        <v>-669.33431712709989</v>
      </c>
    </row>
    <row r="18" spans="1:16" x14ac:dyDescent="0.25">
      <c r="A18" t="s">
        <v>80</v>
      </c>
      <c r="B18">
        <v>1520</v>
      </c>
      <c r="C18">
        <v>547.02795861724917</v>
      </c>
      <c r="D18">
        <v>391.7845163802329</v>
      </c>
      <c r="E18">
        <v>391.77942116153412</v>
      </c>
      <c r="F18">
        <v>373.31068543967979</v>
      </c>
      <c r="G18">
        <v>1128.2154836197669</v>
      </c>
      <c r="H18">
        <v>1128.2205788384661</v>
      </c>
      <c r="I18">
        <v>1146.6893145603201</v>
      </c>
      <c r="J18">
        <v>972.97204138275083</v>
      </c>
    </row>
    <row r="19" spans="1:16" x14ac:dyDescent="0.25">
      <c r="A19" t="s">
        <v>81</v>
      </c>
      <c r="B19">
        <v>3001</v>
      </c>
      <c r="C19">
        <v>724.81753890381174</v>
      </c>
      <c r="D19">
        <v>449.6611730731496</v>
      </c>
      <c r="E19">
        <v>450.13098474685052</v>
      </c>
      <c r="F19">
        <v>431.50487013600741</v>
      </c>
      <c r="G19">
        <v>2551.3388269268498</v>
      </c>
      <c r="H19">
        <v>2550.869015253149</v>
      </c>
      <c r="I19">
        <v>2569.495129863993</v>
      </c>
      <c r="J19">
        <v>2276.1824610961889</v>
      </c>
    </row>
    <row r="20" spans="1:16" x14ac:dyDescent="0.25">
      <c r="A20" t="s">
        <v>82</v>
      </c>
      <c r="B20">
        <v>1001</v>
      </c>
      <c r="C20">
        <v>1140.740615006604</v>
      </c>
      <c r="D20">
        <v>604.54264934720868</v>
      </c>
      <c r="E20">
        <v>606.27617391879767</v>
      </c>
      <c r="F20">
        <v>581.91495336323362</v>
      </c>
      <c r="G20">
        <v>396.45735065279132</v>
      </c>
      <c r="H20">
        <v>394.72382608120228</v>
      </c>
      <c r="I20">
        <v>419.08504663676638</v>
      </c>
      <c r="J20">
        <v>-139.7406150066036</v>
      </c>
    </row>
    <row r="21" spans="1:16" x14ac:dyDescent="0.25">
      <c r="A21" t="s">
        <v>83</v>
      </c>
      <c r="B21">
        <v>3000</v>
      </c>
      <c r="C21">
        <v>1115.206042342314</v>
      </c>
      <c r="D21">
        <v>599.30514788984749</v>
      </c>
      <c r="E21">
        <v>600.6130926372465</v>
      </c>
      <c r="F21">
        <v>581.17510674638845</v>
      </c>
      <c r="G21">
        <v>2400.6948521101531</v>
      </c>
      <c r="H21">
        <v>2399.3869073627529</v>
      </c>
      <c r="I21">
        <v>2418.8248932536121</v>
      </c>
      <c r="J21">
        <v>1884.793957657686</v>
      </c>
    </row>
    <row r="22" spans="1:16" x14ac:dyDescent="0.25">
      <c r="A22" t="s">
        <v>84</v>
      </c>
      <c r="B22">
        <v>3000</v>
      </c>
      <c r="C22">
        <v>1459.6113411650661</v>
      </c>
      <c r="D22">
        <v>735.39492505549185</v>
      </c>
      <c r="E22">
        <v>737.6363017085813</v>
      </c>
      <c r="F22">
        <v>714.12114312377184</v>
      </c>
      <c r="G22">
        <v>2264.605074944508</v>
      </c>
      <c r="H22">
        <v>2262.363698291419</v>
      </c>
      <c r="I22">
        <v>2285.8788568762279</v>
      </c>
      <c r="J22">
        <v>1540.3886588349339</v>
      </c>
    </row>
    <row r="23" spans="1:16" x14ac:dyDescent="0.25">
      <c r="A23" t="s">
        <v>85</v>
      </c>
      <c r="B23">
        <v>2000</v>
      </c>
      <c r="C23">
        <v>1741.084026385535</v>
      </c>
      <c r="D23">
        <v>854.45458552704838</v>
      </c>
      <c r="E23">
        <v>857.3124385130144</v>
      </c>
      <c r="F23">
        <v>831.61393495666937</v>
      </c>
      <c r="G23">
        <v>1145.545414472952</v>
      </c>
      <c r="H23">
        <v>1142.6875614869859</v>
      </c>
      <c r="I23">
        <v>1168.386065043331</v>
      </c>
      <c r="J23">
        <v>258.9159736144652</v>
      </c>
    </row>
    <row r="24" spans="1:16" x14ac:dyDescent="0.25">
      <c r="A24" t="s">
        <v>86</v>
      </c>
      <c r="B24">
        <v>2000</v>
      </c>
      <c r="C24">
        <v>1788.395316248482</v>
      </c>
      <c r="D24">
        <v>888.24219051780005</v>
      </c>
      <c r="E24">
        <v>890.81744949712322</v>
      </c>
      <c r="F24">
        <v>868.61636054628775</v>
      </c>
      <c r="G24">
        <v>1111.7578094821999</v>
      </c>
      <c r="H24">
        <v>1109.1825505028769</v>
      </c>
      <c r="I24">
        <v>1131.383639453712</v>
      </c>
      <c r="J24">
        <v>211.60468375151851</v>
      </c>
    </row>
    <row r="25" spans="1:16" x14ac:dyDescent="0.25">
      <c r="A25" t="s">
        <v>87</v>
      </c>
      <c r="B25">
        <v>0</v>
      </c>
      <c r="C25">
        <v>1827.061491956252</v>
      </c>
      <c r="D25">
        <v>917.8039489390402</v>
      </c>
      <c r="E25">
        <v>920.08074337870232</v>
      </c>
      <c r="F25">
        <v>901.31773690780869</v>
      </c>
      <c r="G25">
        <v>-917.8039489390402</v>
      </c>
      <c r="H25">
        <v>-920.08074337870232</v>
      </c>
      <c r="I25">
        <v>-901.31773690780869</v>
      </c>
      <c r="J25">
        <v>-1827.061491956252</v>
      </c>
    </row>
    <row r="26" spans="1:16" x14ac:dyDescent="0.25">
      <c r="A26" t="s">
        <v>88</v>
      </c>
      <c r="B26">
        <v>0</v>
      </c>
      <c r="C26">
        <v>1493.205551603636</v>
      </c>
      <c r="D26">
        <v>917.8039489390402</v>
      </c>
      <c r="E26">
        <v>920.08074337870232</v>
      </c>
      <c r="F26">
        <v>901.31773690780869</v>
      </c>
      <c r="G26">
        <v>-917.8039489390402</v>
      </c>
      <c r="H26">
        <v>-920.08074337870232</v>
      </c>
      <c r="I26">
        <v>-901.31773690780869</v>
      </c>
      <c r="J26">
        <v>-1493.205551603636</v>
      </c>
    </row>
    <row r="27" spans="1:16" x14ac:dyDescent="0.25">
      <c r="A27" t="s">
        <v>89</v>
      </c>
      <c r="B27">
        <v>1000</v>
      </c>
      <c r="C27">
        <v>1220.354557936962</v>
      </c>
      <c r="D27">
        <v>917.8039489390402</v>
      </c>
      <c r="E27">
        <v>920.08074337870232</v>
      </c>
      <c r="F27">
        <v>901.31773690780869</v>
      </c>
      <c r="G27">
        <v>82.196051060959803</v>
      </c>
      <c r="H27">
        <v>79.919256621297677</v>
      </c>
      <c r="I27">
        <v>98.682263092191306</v>
      </c>
      <c r="J27">
        <v>-220.35455793696181</v>
      </c>
    </row>
    <row r="28" spans="1:16" x14ac:dyDescent="0.25">
      <c r="A28" t="s">
        <v>90</v>
      </c>
      <c r="B28">
        <v>1000</v>
      </c>
      <c r="C28">
        <v>1180.0895321154931</v>
      </c>
      <c r="D28">
        <v>873.23317564841886</v>
      </c>
      <c r="E28">
        <v>874.61910431547153</v>
      </c>
      <c r="F28">
        <v>863.3846247076134</v>
      </c>
      <c r="G28">
        <v>126.76682435158111</v>
      </c>
      <c r="H28">
        <v>125.3808956845285</v>
      </c>
      <c r="I28">
        <v>136.6153752923866</v>
      </c>
      <c r="J28">
        <v>-180.08953211549331</v>
      </c>
    </row>
    <row r="29" spans="1:16" x14ac:dyDescent="0.25">
      <c r="A29" t="s">
        <v>91</v>
      </c>
      <c r="B29">
        <v>1000</v>
      </c>
      <c r="C29">
        <v>1147.182068214152</v>
      </c>
      <c r="D29">
        <v>834.2971299046385</v>
      </c>
      <c r="E29">
        <v>834.91291491336335</v>
      </c>
      <c r="F29">
        <v>829.86076110861302</v>
      </c>
      <c r="G29">
        <v>165.7028700953615</v>
      </c>
      <c r="H29">
        <v>165.08708508663671</v>
      </c>
      <c r="I29">
        <v>170.13923889138701</v>
      </c>
      <c r="J29">
        <v>-147.1820682141522</v>
      </c>
    </row>
    <row r="30" spans="1:16" x14ac:dyDescent="0.25">
      <c r="A30" t="s">
        <v>92</v>
      </c>
      <c r="B30">
        <v>0</v>
      </c>
      <c r="C30">
        <v>1120.287731048704</v>
      </c>
      <c r="D30">
        <v>800.23689383535611</v>
      </c>
      <c r="E30">
        <v>800.23351166028647</v>
      </c>
      <c r="F30">
        <v>800.23361081817757</v>
      </c>
      <c r="G30">
        <v>-800.23689383535611</v>
      </c>
      <c r="H30">
        <v>-800.23351166028647</v>
      </c>
      <c r="I30">
        <v>-800.23361081817757</v>
      </c>
      <c r="J30">
        <v>-1120.287731048704</v>
      </c>
      <c r="M30" t="s">
        <v>49</v>
      </c>
      <c r="N30" t="s">
        <v>50</v>
      </c>
      <c r="O30" t="s">
        <v>51</v>
      </c>
      <c r="P30" t="s">
        <v>52</v>
      </c>
    </row>
    <row r="31" spans="1:16" x14ac:dyDescent="0.25">
      <c r="A31" t="s">
        <v>93</v>
      </c>
      <c r="B31">
        <v>0</v>
      </c>
      <c r="C31">
        <v>915.57939716865314</v>
      </c>
      <c r="D31">
        <v>800.23689383535611</v>
      </c>
      <c r="E31">
        <v>800.23351166028647</v>
      </c>
      <c r="F31">
        <v>800.23361081817757</v>
      </c>
      <c r="G31">
        <v>-800.23689383535611</v>
      </c>
      <c r="H31">
        <v>-800.23351166028647</v>
      </c>
      <c r="I31">
        <v>-800.23361081817757</v>
      </c>
      <c r="J31">
        <v>-915.57939716865314</v>
      </c>
      <c r="M31">
        <v>0.1827</v>
      </c>
      <c r="N31">
        <v>0.1252019</v>
      </c>
      <c r="O31">
        <v>0.1265995</v>
      </c>
      <c r="P31">
        <v>0.16236999999999999</v>
      </c>
    </row>
    <row r="32" spans="1:16" x14ac:dyDescent="0.25">
      <c r="A32" t="s">
        <v>94</v>
      </c>
      <c r="B32">
        <v>0</v>
      </c>
      <c r="C32">
        <v>748.27708033095507</v>
      </c>
      <c r="D32">
        <v>800.23689383535611</v>
      </c>
      <c r="E32">
        <v>800.23351166028647</v>
      </c>
      <c r="F32">
        <v>800.23361081817757</v>
      </c>
      <c r="G32">
        <v>-800.23689383535611</v>
      </c>
      <c r="H32">
        <v>-800.23351166028647</v>
      </c>
      <c r="I32">
        <v>-800.23361081817757</v>
      </c>
      <c r="J32">
        <v>-748.27708033095507</v>
      </c>
      <c r="L32" t="s">
        <v>53</v>
      </c>
      <c r="M32" s="2">
        <v>117.1781</v>
      </c>
      <c r="N32" s="2">
        <v>326.70089999999999</v>
      </c>
      <c r="O32" s="2">
        <v>326.36329999999998</v>
      </c>
      <c r="P32" s="2">
        <v>333.1003</v>
      </c>
    </row>
    <row r="33" spans="1:16" x14ac:dyDescent="0.25">
      <c r="A33" t="s">
        <v>95</v>
      </c>
      <c r="B33">
        <v>1</v>
      </c>
      <c r="C33">
        <v>611.54564058574977</v>
      </c>
      <c r="D33">
        <v>800.23689383535611</v>
      </c>
      <c r="E33">
        <v>800.23351166028647</v>
      </c>
      <c r="F33">
        <v>800.23361081817757</v>
      </c>
      <c r="G33">
        <v>-799.23689383535611</v>
      </c>
      <c r="H33">
        <v>-799.23351166028647</v>
      </c>
      <c r="I33">
        <v>-799.23361081817757</v>
      </c>
      <c r="J33">
        <v>-610.54564058574977</v>
      </c>
      <c r="L33" t="s">
        <v>54</v>
      </c>
      <c r="M33" s="2">
        <v>752.0258</v>
      </c>
      <c r="N33" s="2">
        <v>754.59760000000006</v>
      </c>
      <c r="O33" s="2">
        <v>754.43330000000003</v>
      </c>
      <c r="P33" s="2">
        <v>756.7885</v>
      </c>
    </row>
    <row r="34" spans="1:16" x14ac:dyDescent="0.25">
      <c r="A34" t="s">
        <v>96</v>
      </c>
      <c r="B34">
        <v>1000</v>
      </c>
      <c r="C34">
        <v>499.98164021502407</v>
      </c>
      <c r="D34">
        <v>700.06423036877686</v>
      </c>
      <c r="E34">
        <v>698.99530458829997</v>
      </c>
      <c r="F34">
        <v>707.28368016980642</v>
      </c>
      <c r="G34">
        <v>299.93576963122308</v>
      </c>
      <c r="H34">
        <v>301.00469541170003</v>
      </c>
      <c r="I34">
        <v>292.71631983019358</v>
      </c>
      <c r="J34">
        <v>500.01835978497593</v>
      </c>
      <c r="L34" t="s">
        <v>55</v>
      </c>
      <c r="M34" s="2">
        <v>1300.0769</v>
      </c>
      <c r="N34" s="2">
        <v>1319.3778</v>
      </c>
      <c r="O34" s="2">
        <v>1319.6328000000001</v>
      </c>
      <c r="P34" s="2">
        <v>1322.5387000000001</v>
      </c>
    </row>
    <row r="35" spans="1:16" x14ac:dyDescent="0.25">
      <c r="A35" t="s">
        <v>97</v>
      </c>
      <c r="B35">
        <v>0</v>
      </c>
      <c r="C35">
        <v>591.34917241606024</v>
      </c>
      <c r="D35">
        <v>682.80377170345491</v>
      </c>
      <c r="E35">
        <v>681.52300637009637</v>
      </c>
      <c r="F35">
        <v>691.90451883846242</v>
      </c>
      <c r="G35">
        <v>-682.80377170345491</v>
      </c>
      <c r="H35">
        <v>-681.52300637009637</v>
      </c>
      <c r="I35">
        <v>-691.90451883846242</v>
      </c>
      <c r="J35">
        <v>-591.34917241606024</v>
      </c>
      <c r="L35" t="s">
        <v>58</v>
      </c>
      <c r="M35" s="2">
        <f>M34-M33</f>
        <v>548.05110000000002</v>
      </c>
      <c r="N35" s="2">
        <f>N34-N33</f>
        <v>564.78019999999992</v>
      </c>
      <c r="O35" s="2">
        <f>O34-O33</f>
        <v>565.19950000000006</v>
      </c>
      <c r="P35" s="2">
        <f>P34-P33</f>
        <v>565.75020000000006</v>
      </c>
    </row>
    <row r="36" spans="1:16" x14ac:dyDescent="0.25">
      <c r="A36" t="s">
        <v>98</v>
      </c>
      <c r="B36">
        <v>3000</v>
      </c>
      <c r="C36">
        <v>483.2929110899459</v>
      </c>
      <c r="D36">
        <v>682.80377170345491</v>
      </c>
      <c r="E36">
        <v>681.52300637009637</v>
      </c>
      <c r="F36">
        <v>691.90451883846242</v>
      </c>
      <c r="G36">
        <v>2317.1962282965451</v>
      </c>
      <c r="H36">
        <v>2318.476993629904</v>
      </c>
      <c r="I36">
        <v>2308.0954811615379</v>
      </c>
      <c r="J36">
        <v>2516.7070889100542</v>
      </c>
      <c r="L36" s="12" t="s">
        <v>56</v>
      </c>
      <c r="M36" s="12"/>
      <c r="N36" s="12"/>
      <c r="O36" s="12"/>
      <c r="P36" s="12"/>
    </row>
    <row r="37" spans="1:16" x14ac:dyDescent="0.25">
      <c r="A37" t="s">
        <v>99</v>
      </c>
      <c r="B37">
        <v>0</v>
      </c>
      <c r="C37">
        <v>943.16665669690542</v>
      </c>
      <c r="D37">
        <v>808.42846188941371</v>
      </c>
      <c r="E37">
        <v>808.3030516381441</v>
      </c>
      <c r="F37">
        <v>811.97969712959537</v>
      </c>
      <c r="G37">
        <v>-808.42846188941371</v>
      </c>
      <c r="H37">
        <v>-808.3030516381441</v>
      </c>
      <c r="I37">
        <v>-811.97969712959537</v>
      </c>
      <c r="J37">
        <v>-943.16665669690542</v>
      </c>
      <c r="L37" s="4" t="s">
        <v>49</v>
      </c>
      <c r="M37" s="5"/>
      <c r="N37" s="5">
        <f>(M34-N34)/N34</f>
        <v>-1.4628789418769935E-2</v>
      </c>
      <c r="O37" s="5">
        <f>(M34-O34)/O34</f>
        <v>-1.4819198189072038E-2</v>
      </c>
      <c r="P37" s="5">
        <f>(M34-P34)/P34</f>
        <v>-1.6983850831737504E-2</v>
      </c>
    </row>
    <row r="38" spans="1:16" x14ac:dyDescent="0.25">
      <c r="C38">
        <v>770.82339999999999</v>
      </c>
      <c r="D38">
        <v>808.42846188941371</v>
      </c>
      <c r="E38">
        <v>808.3030516381441</v>
      </c>
      <c r="F38">
        <v>811.97969712959537</v>
      </c>
      <c r="L38" s="4" t="s">
        <v>50</v>
      </c>
      <c r="M38" s="5">
        <f>(N34-M34)/M34</f>
        <v>1.4845967957741542E-2</v>
      </c>
      <c r="N38" s="5"/>
      <c r="O38" s="5">
        <f>(N34-O34)/O34</f>
        <v>-1.9323557280488113E-4</v>
      </c>
      <c r="P38" s="5">
        <f>(N34-P34)/P34</f>
        <v>-2.3900245792429992E-3</v>
      </c>
    </row>
    <row r="39" spans="1:16" x14ac:dyDescent="0.25">
      <c r="C39">
        <v>770.82339999999999</v>
      </c>
      <c r="D39">
        <v>808.42846188941371</v>
      </c>
      <c r="E39">
        <v>808.3030516381441</v>
      </c>
      <c r="F39">
        <v>811.97969712959537</v>
      </c>
      <c r="L39" s="4" t="s">
        <v>51</v>
      </c>
      <c r="M39" s="5">
        <f>(O34-M34)/M34</f>
        <v>1.5042110201327371E-2</v>
      </c>
      <c r="N39" s="5">
        <f>(O34-N34)/N34</f>
        <v>1.932729200082866E-4</v>
      </c>
      <c r="O39" s="5"/>
      <c r="P39" s="5">
        <f>(O34-P34)/P34</f>
        <v>-2.1972135862640347E-3</v>
      </c>
    </row>
    <row r="40" spans="1:16" x14ac:dyDescent="0.25">
      <c r="C40">
        <v>770.82339999999999</v>
      </c>
      <c r="D40">
        <v>808.42846188941371</v>
      </c>
      <c r="E40">
        <v>808.3030516381441</v>
      </c>
      <c r="F40">
        <v>811.97969712959537</v>
      </c>
      <c r="L40" s="4" t="s">
        <v>52</v>
      </c>
      <c r="M40" s="5">
        <f>(P34-M34)/M34</f>
        <v>1.7277285674408983E-2</v>
      </c>
      <c r="N40" s="5">
        <f>(P34-N34)/N34</f>
        <v>2.3957504817801872E-3</v>
      </c>
      <c r="O40" s="5">
        <f>(P34-O34)/O34</f>
        <v>2.2020519647586614E-3</v>
      </c>
      <c r="P40" s="4"/>
    </row>
    <row r="41" spans="1:16" x14ac:dyDescent="0.25">
      <c r="C41">
        <v>770.82339999999999</v>
      </c>
      <c r="D41">
        <v>808.42846188941371</v>
      </c>
      <c r="E41">
        <v>808.3030516381441</v>
      </c>
      <c r="F41">
        <v>811.97969712959537</v>
      </c>
      <c r="L41" s="13" t="s">
        <v>57</v>
      </c>
      <c r="M41" s="13"/>
      <c r="N41" s="13"/>
      <c r="O41" s="13"/>
      <c r="P41" s="13"/>
    </row>
    <row r="42" spans="1:16" x14ac:dyDescent="0.25">
      <c r="C42">
        <v>770.82339999999999</v>
      </c>
      <c r="D42">
        <v>808.42846188941371</v>
      </c>
      <c r="E42">
        <v>808.3030516381441</v>
      </c>
      <c r="F42">
        <v>811.97969712959537</v>
      </c>
      <c r="L42" s="4" t="s">
        <v>49</v>
      </c>
      <c r="M42" s="4"/>
      <c r="N42" s="5">
        <f>(M33-N33)/N33</f>
        <v>-3.4081741049799955E-3</v>
      </c>
      <c r="O42" s="5">
        <f>(M33-O33)/O33</f>
        <v>-3.191136976588954E-3</v>
      </c>
      <c r="P42" s="5">
        <f>(M33-P33)/P33</f>
        <v>-6.2933038755213578E-3</v>
      </c>
    </row>
    <row r="43" spans="1:16" x14ac:dyDescent="0.25">
      <c r="L43" s="4" t="s">
        <v>50</v>
      </c>
      <c r="M43" s="5">
        <f>(N33-M33)/M33</f>
        <v>3.4198294792546387E-3</v>
      </c>
      <c r="N43" s="4"/>
      <c r="O43" s="5">
        <f>(N33-O33)/O33</f>
        <v>2.1777935836080623E-4</v>
      </c>
      <c r="P43" s="5">
        <f>(N33-P33)/P33</f>
        <v>-2.8949964223821349E-3</v>
      </c>
    </row>
    <row r="44" spans="1:16" x14ac:dyDescent="0.25">
      <c r="L44" s="4" t="s">
        <v>51</v>
      </c>
      <c r="M44" s="5">
        <f>(O33-M33)/M33</f>
        <v>3.2013529323063482E-3</v>
      </c>
      <c r="N44" s="5">
        <f>(O33-N33)/N33</f>
        <v>-2.1773194083843578E-4</v>
      </c>
      <c r="O44" s="4"/>
      <c r="P44" s="5">
        <f>(O33-P33)/P33</f>
        <v>-3.1120980300308053E-3</v>
      </c>
    </row>
    <row r="45" spans="1:16" x14ac:dyDescent="0.25">
      <c r="L45" s="4" t="s">
        <v>52</v>
      </c>
      <c r="M45" s="5">
        <f>(P33-M33)/M33</f>
        <v>6.3331603782742496E-3</v>
      </c>
      <c r="N45" s="5">
        <f>(P33-N33)/N33</f>
        <v>2.9034017600903343E-3</v>
      </c>
      <c r="O45" s="5">
        <f>(P33-O33)/O33</f>
        <v>3.1218134194235169E-3</v>
      </c>
      <c r="P45" s="4"/>
    </row>
  </sheetData>
  <mergeCells count="2">
    <mergeCell ref="L36:P36"/>
    <mergeCell ref="L41:P4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G39"/>
  <sheetViews>
    <sheetView workbookViewId="0">
      <selection activeCell="S16" sqref="S16"/>
    </sheetView>
  </sheetViews>
  <sheetFormatPr defaultColWidth="8.85546875" defaultRowHeight="15" x14ac:dyDescent="0.25"/>
  <cols>
    <col min="2" max="2" width="7.42578125" bestFit="1" customWidth="1"/>
    <col min="3" max="3" width="5.42578125" bestFit="1" customWidth="1"/>
    <col min="4" max="5" width="4.5703125" bestFit="1" customWidth="1"/>
    <col min="6" max="6" width="5.42578125" bestFit="1" customWidth="1"/>
    <col min="7" max="7" width="4.5703125" customWidth="1"/>
    <col min="8" max="8" width="4.5703125" bestFit="1" customWidth="1"/>
    <col min="9" max="11" width="5.5703125" bestFit="1" customWidth="1"/>
    <col min="12" max="12" width="5.42578125" bestFit="1" customWidth="1"/>
    <col min="13" max="14" width="4.5703125" bestFit="1" customWidth="1"/>
  </cols>
  <sheetData>
    <row r="1" spans="2:33" x14ac:dyDescent="0.25">
      <c r="C1" s="14">
        <v>0.1</v>
      </c>
      <c r="D1" s="14"/>
      <c r="E1" s="14"/>
      <c r="F1" s="14">
        <v>0.15</v>
      </c>
      <c r="G1" s="14"/>
      <c r="H1" s="14"/>
      <c r="I1" s="14">
        <v>0.5</v>
      </c>
      <c r="J1" s="14"/>
      <c r="K1" s="14"/>
      <c r="L1" s="14" t="s">
        <v>59</v>
      </c>
      <c r="M1" s="14"/>
      <c r="N1" s="14"/>
    </row>
    <row r="2" spans="2:33" x14ac:dyDescent="0.25">
      <c r="C2" t="s">
        <v>102</v>
      </c>
      <c r="D2" t="s">
        <v>51</v>
      </c>
      <c r="E2" t="s">
        <v>52</v>
      </c>
      <c r="F2" t="s">
        <v>102</v>
      </c>
      <c r="G2" t="s">
        <v>51</v>
      </c>
      <c r="H2" t="s">
        <v>52</v>
      </c>
      <c r="I2" t="s">
        <v>102</v>
      </c>
      <c r="J2" t="s">
        <v>51</v>
      </c>
      <c r="K2" t="s">
        <v>52</v>
      </c>
      <c r="L2" t="s">
        <v>102</v>
      </c>
      <c r="M2" t="s">
        <v>51</v>
      </c>
      <c r="N2" t="s">
        <v>52</v>
      </c>
      <c r="AB2" t="s">
        <v>61</v>
      </c>
      <c r="AC2" t="s">
        <v>60</v>
      </c>
      <c r="AE2">
        <v>0.1</v>
      </c>
    </row>
    <row r="3" spans="2:33" x14ac:dyDescent="0.25">
      <c r="B3" s="6">
        <v>44912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V3">
        <v>0</v>
      </c>
      <c r="W3">
        <v>2</v>
      </c>
      <c r="X3">
        <v>2</v>
      </c>
      <c r="AA3">
        <v>0</v>
      </c>
      <c r="AB3">
        <v>1</v>
      </c>
      <c r="AC3" s="2">
        <f>0+(($AE$2)*(AB3-0))</f>
        <v>0.1</v>
      </c>
    </row>
    <row r="4" spans="2:33" x14ac:dyDescent="0.25">
      <c r="B4" s="6">
        <v>44579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V4">
        <v>10</v>
      </c>
      <c r="W4">
        <v>3</v>
      </c>
      <c r="X4">
        <v>3</v>
      </c>
      <c r="AA4">
        <v>10</v>
      </c>
      <c r="AB4">
        <v>2</v>
      </c>
      <c r="AC4" s="2">
        <f>AC3+(($AE$2)*(AB4-AC3))</f>
        <v>0.29000000000000004</v>
      </c>
    </row>
    <row r="5" spans="2:33" x14ac:dyDescent="0.25">
      <c r="B5" s="6">
        <v>44610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V5">
        <v>16</v>
      </c>
      <c r="W5">
        <v>1</v>
      </c>
      <c r="X5" s="2">
        <f>X4+(0.9*(W4-X4))</f>
        <v>3</v>
      </c>
      <c r="AA5">
        <v>16</v>
      </c>
      <c r="AB5">
        <v>1</v>
      </c>
      <c r="AC5" s="2">
        <f>AC4+(($AE$2)*(AB5-AC4))</f>
        <v>0.36100000000000004</v>
      </c>
    </row>
    <row r="6" spans="2:33" x14ac:dyDescent="0.25">
      <c r="B6" s="6">
        <v>44638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V6">
        <v>13</v>
      </c>
      <c r="W6">
        <v>1</v>
      </c>
      <c r="X6" s="2">
        <f>($AE$2*W6)+((1-$AE$2)*X5)</f>
        <v>2.8000000000000003</v>
      </c>
      <c r="AA6">
        <v>13</v>
      </c>
      <c r="AB6">
        <v>1</v>
      </c>
      <c r="AC6" s="2">
        <f t="shared" ref="AC6:AC38" si="0">AC5+(($AE$2)*(AB6-AC5))</f>
        <v>0.42490000000000006</v>
      </c>
      <c r="AF6">
        <v>3</v>
      </c>
      <c r="AG6">
        <f>AF6*(1-((1-AE2)/2))</f>
        <v>1.6500000000000001</v>
      </c>
    </row>
    <row r="7" spans="2:33" x14ac:dyDescent="0.25">
      <c r="B7" s="6">
        <v>44669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V7">
        <v>22</v>
      </c>
      <c r="W7">
        <v>1</v>
      </c>
      <c r="X7" s="2">
        <f t="shared" ref="X7:X33" si="1">($AE$2*W7)+((1-$AE$2)*X6)</f>
        <v>2.6200000000000006</v>
      </c>
      <c r="AA7">
        <v>22</v>
      </c>
      <c r="AB7">
        <v>1</v>
      </c>
      <c r="AC7" s="2">
        <f t="shared" si="0"/>
        <v>0.48241000000000006</v>
      </c>
    </row>
    <row r="8" spans="2:33" x14ac:dyDescent="0.25">
      <c r="B8" s="6">
        <v>44699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V8">
        <v>49</v>
      </c>
      <c r="W8">
        <v>1</v>
      </c>
      <c r="X8" s="2">
        <f t="shared" si="1"/>
        <v>2.4580000000000006</v>
      </c>
      <c r="AA8">
        <v>49</v>
      </c>
      <c r="AB8">
        <v>1</v>
      </c>
      <c r="AC8" s="2">
        <f t="shared" si="0"/>
        <v>0.53416900000000012</v>
      </c>
    </row>
    <row r="9" spans="2:33" x14ac:dyDescent="0.25">
      <c r="B9" s="6">
        <v>44730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V9">
        <v>28</v>
      </c>
      <c r="W9">
        <v>1</v>
      </c>
      <c r="X9" s="2">
        <f t="shared" si="1"/>
        <v>2.3122000000000007</v>
      </c>
      <c r="AA9">
        <v>28</v>
      </c>
      <c r="AB9">
        <v>1</v>
      </c>
      <c r="AC9" s="2">
        <f t="shared" si="0"/>
        <v>0.5807521000000001</v>
      </c>
    </row>
    <row r="10" spans="2:33" x14ac:dyDescent="0.25">
      <c r="B10" s="6">
        <v>44760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Q10">
        <v>12</v>
      </c>
      <c r="S10">
        <f>AVERAGE(Q10:Q24)</f>
        <v>2.3333333333333335</v>
      </c>
      <c r="V10">
        <v>15</v>
      </c>
      <c r="W10">
        <v>1</v>
      </c>
      <c r="X10" s="2">
        <f t="shared" si="1"/>
        <v>2.1809800000000008</v>
      </c>
      <c r="AA10">
        <v>15</v>
      </c>
      <c r="AB10">
        <v>1</v>
      </c>
      <c r="AC10" s="2">
        <f t="shared" si="0"/>
        <v>0.62267689000000015</v>
      </c>
    </row>
    <row r="11" spans="2:33" x14ac:dyDescent="0.25">
      <c r="B11" s="6">
        <v>44791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Q11">
        <v>1</v>
      </c>
      <c r="V11">
        <v>7</v>
      </c>
      <c r="W11">
        <v>1</v>
      </c>
      <c r="X11" s="2">
        <f t="shared" si="1"/>
        <v>2.0628820000000005</v>
      </c>
      <c r="AA11">
        <v>7</v>
      </c>
      <c r="AB11">
        <v>1</v>
      </c>
      <c r="AC11" s="2">
        <f t="shared" si="0"/>
        <v>0.66040920100000011</v>
      </c>
    </row>
    <row r="12" spans="2:33" x14ac:dyDescent="0.25">
      <c r="B12" s="6">
        <v>44822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Q12">
        <v>4</v>
      </c>
      <c r="V12">
        <v>13</v>
      </c>
      <c r="W12">
        <v>1</v>
      </c>
      <c r="X12" s="2">
        <f t="shared" si="1"/>
        <v>1.9565938000000007</v>
      </c>
      <c r="AA12">
        <v>13</v>
      </c>
      <c r="AB12">
        <v>1</v>
      </c>
      <c r="AC12" s="2">
        <f t="shared" si="0"/>
        <v>0.69436828090000013</v>
      </c>
    </row>
    <row r="13" spans="2:33" x14ac:dyDescent="0.25">
      <c r="B13" s="6">
        <v>44852</v>
      </c>
      <c r="C13" s="2"/>
      <c r="D13" s="2"/>
      <c r="E13" s="2"/>
      <c r="F13" s="2"/>
      <c r="G13" s="2"/>
      <c r="H13" s="2"/>
      <c r="I13" s="2"/>
      <c r="J13" s="2"/>
      <c r="K13" s="2"/>
      <c r="L13" s="2" t="s">
        <v>103</v>
      </c>
      <c r="M13" s="2"/>
      <c r="N13" s="2"/>
      <c r="Q13">
        <v>1</v>
      </c>
      <c r="V13">
        <v>16</v>
      </c>
      <c r="W13">
        <v>1</v>
      </c>
      <c r="X13" s="2">
        <f t="shared" si="1"/>
        <v>1.8609344200000009</v>
      </c>
      <c r="AA13">
        <v>16</v>
      </c>
      <c r="AB13">
        <v>1</v>
      </c>
      <c r="AC13" s="2">
        <f t="shared" si="0"/>
        <v>0.72493145281000015</v>
      </c>
    </row>
    <row r="14" spans="2:33" x14ac:dyDescent="0.25">
      <c r="B14" s="6">
        <v>44883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Q14">
        <v>1</v>
      </c>
      <c r="V14">
        <v>29</v>
      </c>
      <c r="W14">
        <v>1</v>
      </c>
      <c r="X14" s="2">
        <f t="shared" si="1"/>
        <v>1.774840978000001</v>
      </c>
      <c r="AA14">
        <v>29</v>
      </c>
      <c r="AB14">
        <v>1</v>
      </c>
      <c r="AC14" s="2">
        <f t="shared" si="0"/>
        <v>0.75243830752900009</v>
      </c>
    </row>
    <row r="15" spans="2:33" x14ac:dyDescent="0.25">
      <c r="B15" s="6">
        <v>44913</v>
      </c>
      <c r="C15" s="2">
        <v>4.0449099999999998</v>
      </c>
      <c r="D15" s="2">
        <v>3.6791740000000002</v>
      </c>
      <c r="E15" s="2">
        <v>3.6599650000000001</v>
      </c>
      <c r="F15" s="2">
        <v>8.0845780000000005</v>
      </c>
      <c r="G15" s="2">
        <v>7.0014950000000002</v>
      </c>
      <c r="H15" s="2">
        <v>6.9136680000000004</v>
      </c>
      <c r="I15" s="2">
        <v>11.999998</v>
      </c>
      <c r="J15" s="2">
        <v>11.999999000000001</v>
      </c>
      <c r="K15" s="2">
        <v>12</v>
      </c>
      <c r="L15" s="2">
        <v>1.779245</v>
      </c>
      <c r="M15" s="2">
        <v>1.782586</v>
      </c>
      <c r="N15" s="2">
        <v>1.739206</v>
      </c>
      <c r="Q15" s="8">
        <v>1</v>
      </c>
      <c r="V15">
        <v>22</v>
      </c>
      <c r="W15">
        <v>1</v>
      </c>
      <c r="X15" s="2">
        <f t="shared" si="1"/>
        <v>1.697356880200001</v>
      </c>
      <c r="AA15">
        <v>22</v>
      </c>
      <c r="AB15">
        <v>1</v>
      </c>
      <c r="AC15" s="2">
        <f t="shared" si="0"/>
        <v>0.7771944767761001</v>
      </c>
    </row>
    <row r="16" spans="2:33" x14ac:dyDescent="0.25">
      <c r="B16" s="6">
        <v>44580</v>
      </c>
      <c r="C16" s="2">
        <v>3.7404190000000002</v>
      </c>
      <c r="D16" s="2">
        <v>3.411257</v>
      </c>
      <c r="E16" s="2">
        <v>3.3939680000000001</v>
      </c>
      <c r="F16" s="2">
        <v>7.0218910000000001</v>
      </c>
      <c r="G16" s="2">
        <v>6.1012700000000004</v>
      </c>
      <c r="H16" s="2">
        <v>6.026618</v>
      </c>
      <c r="I16" s="2">
        <v>6.4999989999999999</v>
      </c>
      <c r="J16" s="2">
        <v>6.5</v>
      </c>
      <c r="K16" s="2">
        <v>6.5</v>
      </c>
      <c r="L16" s="2">
        <v>1.779199</v>
      </c>
      <c r="M16" s="2">
        <v>1.7825850000000001</v>
      </c>
      <c r="N16" s="2">
        <v>1.739206</v>
      </c>
      <c r="Q16" s="8">
        <v>1</v>
      </c>
      <c r="V16">
        <v>6</v>
      </c>
      <c r="W16">
        <v>1</v>
      </c>
      <c r="X16" s="2">
        <f t="shared" si="1"/>
        <v>1.627621192180001</v>
      </c>
      <c r="AA16">
        <v>6</v>
      </c>
      <c r="AB16">
        <v>1</v>
      </c>
      <c r="AC16" s="2">
        <f t="shared" si="0"/>
        <v>0.79947502909849011</v>
      </c>
    </row>
    <row r="17" spans="2:29" x14ac:dyDescent="0.25">
      <c r="B17" s="6">
        <v>44611</v>
      </c>
      <c r="C17" s="2">
        <v>3.7404190000000002</v>
      </c>
      <c r="D17" s="2">
        <v>3.411257</v>
      </c>
      <c r="E17" s="2">
        <v>3.3939680000000001</v>
      </c>
      <c r="F17" s="2">
        <v>7.0218910000000001</v>
      </c>
      <c r="G17" s="2">
        <v>6.1012700000000004</v>
      </c>
      <c r="H17" s="2">
        <v>6.026618</v>
      </c>
      <c r="I17" s="2">
        <v>6.4999989999999999</v>
      </c>
      <c r="J17" s="2">
        <v>6.5</v>
      </c>
      <c r="K17" s="2">
        <v>6.5</v>
      </c>
      <c r="L17" s="2">
        <v>1.779199</v>
      </c>
      <c r="M17" s="2">
        <v>1.7825850000000001</v>
      </c>
      <c r="N17" s="2">
        <v>1.739206</v>
      </c>
      <c r="Q17" s="8">
        <v>1</v>
      </c>
      <c r="V17">
        <v>2</v>
      </c>
      <c r="W17">
        <v>1</v>
      </c>
      <c r="X17" s="2">
        <f t="shared" si="1"/>
        <v>1.5648590729620011</v>
      </c>
      <c r="AA17">
        <v>2</v>
      </c>
      <c r="AB17">
        <v>1</v>
      </c>
      <c r="AC17" s="2">
        <f t="shared" si="0"/>
        <v>0.81952752618864111</v>
      </c>
    </row>
    <row r="18" spans="2:29" x14ac:dyDescent="0.25">
      <c r="B18" s="6">
        <v>44639</v>
      </c>
      <c r="C18" s="2">
        <v>3.7404190000000002</v>
      </c>
      <c r="D18" s="2">
        <v>3.411257</v>
      </c>
      <c r="E18" s="2">
        <v>3.3939680000000001</v>
      </c>
      <c r="F18" s="2">
        <v>7.0218910000000001</v>
      </c>
      <c r="G18" s="2">
        <v>6.1012700000000004</v>
      </c>
      <c r="H18" s="2">
        <v>6.026618</v>
      </c>
      <c r="I18" s="2">
        <v>6.4999989999999999</v>
      </c>
      <c r="J18" s="2">
        <v>6.5</v>
      </c>
      <c r="K18" s="2">
        <v>6.5</v>
      </c>
      <c r="L18" s="2">
        <v>1.779199</v>
      </c>
      <c r="M18" s="2">
        <v>1.7825850000000001</v>
      </c>
      <c r="N18" s="2">
        <v>1.739206</v>
      </c>
      <c r="Q18" s="8">
        <v>1</v>
      </c>
      <c r="V18">
        <v>38</v>
      </c>
      <c r="W18">
        <v>1</v>
      </c>
      <c r="X18" s="2">
        <f t="shared" si="1"/>
        <v>1.508373165665801</v>
      </c>
      <c r="AA18">
        <v>38</v>
      </c>
      <c r="AB18">
        <v>1</v>
      </c>
      <c r="AC18" s="2">
        <f t="shared" si="0"/>
        <v>0.83757477356977694</v>
      </c>
    </row>
    <row r="19" spans="2:29" x14ac:dyDescent="0.25">
      <c r="B19" s="6">
        <v>44670</v>
      </c>
      <c r="C19" s="2">
        <v>3.7404190000000002</v>
      </c>
      <c r="D19" s="2">
        <v>3.411257</v>
      </c>
      <c r="E19" s="2">
        <v>3.3939680000000001</v>
      </c>
      <c r="F19" s="2">
        <v>7.0218910000000001</v>
      </c>
      <c r="G19" s="2">
        <v>6.1012700000000004</v>
      </c>
      <c r="H19" s="2">
        <v>6.026618</v>
      </c>
      <c r="I19" s="2">
        <v>6.4999989999999999</v>
      </c>
      <c r="J19" s="2">
        <v>6.5</v>
      </c>
      <c r="K19" s="2">
        <v>6.5</v>
      </c>
      <c r="L19" s="2">
        <v>1.779199</v>
      </c>
      <c r="M19" s="2">
        <v>1.7825850000000001</v>
      </c>
      <c r="N19" s="2">
        <v>1.739206</v>
      </c>
      <c r="Q19" s="8">
        <v>3</v>
      </c>
      <c r="V19">
        <v>45</v>
      </c>
      <c r="W19">
        <v>1</v>
      </c>
      <c r="X19" s="2">
        <f t="shared" si="1"/>
        <v>1.457535849099221</v>
      </c>
      <c r="AA19">
        <v>45</v>
      </c>
      <c r="AB19">
        <v>1</v>
      </c>
      <c r="AC19" s="2">
        <f t="shared" si="0"/>
        <v>0.85381729621279923</v>
      </c>
    </row>
    <row r="20" spans="2:29" x14ac:dyDescent="0.25">
      <c r="B20" s="6">
        <v>44700</v>
      </c>
      <c r="C20" s="2">
        <v>3.7663769999999999</v>
      </c>
      <c r="D20" s="2">
        <v>3.4701309999999999</v>
      </c>
      <c r="E20" s="2">
        <v>3.4545710000000001</v>
      </c>
      <c r="F20" s="2">
        <v>6.5686080000000002</v>
      </c>
      <c r="G20" s="2">
        <v>5.7860800000000001</v>
      </c>
      <c r="H20" s="2">
        <v>5.7226249999999999</v>
      </c>
      <c r="I20" s="2">
        <v>5.2499989999999999</v>
      </c>
      <c r="J20" s="2">
        <v>5.25</v>
      </c>
      <c r="K20" s="2">
        <v>5.25</v>
      </c>
      <c r="L20" s="2">
        <v>1.7793300000000001</v>
      </c>
      <c r="M20" s="2">
        <v>1.782586</v>
      </c>
      <c r="N20" s="2">
        <v>1.739206</v>
      </c>
      <c r="Q20" s="8">
        <v>1</v>
      </c>
      <c r="V20">
        <v>18</v>
      </c>
      <c r="W20">
        <v>1</v>
      </c>
      <c r="X20" s="2">
        <f t="shared" si="1"/>
        <v>1.411782264189299</v>
      </c>
      <c r="AA20">
        <v>18</v>
      </c>
      <c r="AB20">
        <v>1</v>
      </c>
      <c r="AC20" s="2">
        <f t="shared" si="0"/>
        <v>0.86843556659151933</v>
      </c>
    </row>
    <row r="21" spans="2:29" x14ac:dyDescent="0.25">
      <c r="B21" s="6">
        <v>44731</v>
      </c>
      <c r="C21" s="2">
        <v>3.4897390000000001</v>
      </c>
      <c r="D21" s="2">
        <v>3.2231179999999999</v>
      </c>
      <c r="E21" s="2">
        <v>3.209114</v>
      </c>
      <c r="F21" s="2">
        <v>5.7333170000000004</v>
      </c>
      <c r="G21" s="2">
        <v>5.068168</v>
      </c>
      <c r="H21" s="2">
        <v>5.0142319999999998</v>
      </c>
      <c r="I21" s="2">
        <v>3.125</v>
      </c>
      <c r="J21" s="2">
        <v>3.125</v>
      </c>
      <c r="K21" s="2">
        <v>3.125</v>
      </c>
      <c r="L21" s="2">
        <v>1.7792840000000001</v>
      </c>
      <c r="M21" s="2">
        <v>1.782586</v>
      </c>
      <c r="N21" s="2">
        <v>1.739206</v>
      </c>
      <c r="Q21" s="8">
        <v>1</v>
      </c>
      <c r="V21">
        <v>1</v>
      </c>
      <c r="W21">
        <v>1</v>
      </c>
      <c r="X21" s="2">
        <f t="shared" si="1"/>
        <v>1.3706040377703692</v>
      </c>
      <c r="AA21">
        <v>1</v>
      </c>
      <c r="AB21">
        <v>1</v>
      </c>
      <c r="AC21" s="2">
        <f t="shared" si="0"/>
        <v>0.88159200993236742</v>
      </c>
    </row>
    <row r="22" spans="2:29" x14ac:dyDescent="0.25">
      <c r="B22" s="6">
        <v>44761</v>
      </c>
      <c r="C22" s="2">
        <v>3.2407650000000001</v>
      </c>
      <c r="D22" s="2">
        <v>3.0008059999999999</v>
      </c>
      <c r="E22" s="2">
        <v>2.9882029999999999</v>
      </c>
      <c r="F22" s="2">
        <v>5.0233189999999999</v>
      </c>
      <c r="G22" s="2">
        <v>4.4579430000000002</v>
      </c>
      <c r="H22" s="2">
        <v>4.4120970000000002</v>
      </c>
      <c r="I22" s="2">
        <v>2.0625</v>
      </c>
      <c r="J22" s="2">
        <v>2.0625</v>
      </c>
      <c r="K22" s="2">
        <v>2.0625</v>
      </c>
      <c r="L22" s="2">
        <v>1.7792380000000001</v>
      </c>
      <c r="M22" s="2">
        <v>1.782586</v>
      </c>
      <c r="N22" s="2">
        <v>1.739206</v>
      </c>
      <c r="Q22" s="8">
        <v>4</v>
      </c>
      <c r="V22">
        <v>37</v>
      </c>
      <c r="W22">
        <v>1</v>
      </c>
      <c r="X22" s="2">
        <f t="shared" si="1"/>
        <v>1.3335436339933324</v>
      </c>
      <c r="AA22">
        <v>37</v>
      </c>
      <c r="AB22">
        <v>1</v>
      </c>
      <c r="AC22" s="2">
        <f t="shared" si="0"/>
        <v>0.89343280893913068</v>
      </c>
    </row>
    <row r="23" spans="2:29" x14ac:dyDescent="0.25">
      <c r="B23" s="6">
        <v>44792</v>
      </c>
      <c r="C23" s="2">
        <v>3.016689</v>
      </c>
      <c r="D23" s="2">
        <v>2.800726</v>
      </c>
      <c r="E23" s="2">
        <v>2.7893829999999999</v>
      </c>
      <c r="F23" s="2">
        <v>4.4198209999999998</v>
      </c>
      <c r="G23" s="2">
        <v>3.9392510000000001</v>
      </c>
      <c r="H23" s="2">
        <v>3.9002819999999998</v>
      </c>
      <c r="I23" s="2">
        <v>1.53125</v>
      </c>
      <c r="J23" s="2">
        <v>1.53125</v>
      </c>
      <c r="K23" s="2">
        <v>1.53125</v>
      </c>
      <c r="L23" s="2">
        <v>1.7791920000000001</v>
      </c>
      <c r="M23" s="2">
        <v>1.7825850000000001</v>
      </c>
      <c r="N23" s="2">
        <v>1.739206</v>
      </c>
      <c r="Q23" s="8">
        <v>1</v>
      </c>
      <c r="V23">
        <v>45</v>
      </c>
      <c r="W23">
        <v>1</v>
      </c>
      <c r="X23" s="2">
        <f t="shared" si="1"/>
        <v>1.3001892705939992</v>
      </c>
      <c r="AA23">
        <v>45</v>
      </c>
      <c r="AB23">
        <v>1</v>
      </c>
      <c r="AC23" s="2">
        <f t="shared" si="0"/>
        <v>0.90408952804521758</v>
      </c>
    </row>
    <row r="24" spans="2:29" x14ac:dyDescent="0.25">
      <c r="B24" s="6">
        <v>44823</v>
      </c>
      <c r="C24" s="2">
        <v>2.8150200000000001</v>
      </c>
      <c r="D24" s="2">
        <v>2.6206529999999999</v>
      </c>
      <c r="E24" s="2">
        <v>2.6104440000000002</v>
      </c>
      <c r="F24" s="2">
        <v>3.9068480000000001</v>
      </c>
      <c r="G24" s="2">
        <v>3.498364</v>
      </c>
      <c r="H24" s="2">
        <v>3.4652400000000001</v>
      </c>
      <c r="I24" s="2">
        <v>1.265625</v>
      </c>
      <c r="J24" s="2">
        <v>1.265625</v>
      </c>
      <c r="K24" s="2">
        <v>1.265625</v>
      </c>
      <c r="L24" s="2">
        <v>1.779145</v>
      </c>
      <c r="M24" s="2">
        <v>1.7825850000000001</v>
      </c>
      <c r="N24" s="2">
        <v>1.739206</v>
      </c>
      <c r="Q24" s="8">
        <v>2</v>
      </c>
      <c r="V24">
        <v>12</v>
      </c>
      <c r="W24">
        <v>1</v>
      </c>
      <c r="X24" s="2">
        <f>($AE$2*W24)+((1-$AE$2)*X23)</f>
        <v>1.2701703435345995</v>
      </c>
      <c r="AA24">
        <v>12</v>
      </c>
      <c r="AB24">
        <v>1</v>
      </c>
      <c r="AC24" s="2">
        <f t="shared" si="0"/>
        <v>0.91368057524069579</v>
      </c>
    </row>
    <row r="25" spans="2:29" x14ac:dyDescent="0.25">
      <c r="B25" s="6">
        <v>44853</v>
      </c>
      <c r="C25" s="2">
        <v>2.633518</v>
      </c>
      <c r="D25" s="2">
        <v>2.4585880000000002</v>
      </c>
      <c r="E25" s="2">
        <v>2.4493999999999998</v>
      </c>
      <c r="F25" s="2">
        <v>3.4708209999999999</v>
      </c>
      <c r="G25" s="2">
        <v>3.1236090000000001</v>
      </c>
      <c r="H25" s="2">
        <v>3.0954540000000001</v>
      </c>
      <c r="I25" s="2">
        <v>1.1328119999999999</v>
      </c>
      <c r="J25" s="2">
        <v>1.1328119999999999</v>
      </c>
      <c r="K25" s="2">
        <v>1.1328119999999999</v>
      </c>
      <c r="L25" s="2">
        <v>1.779099</v>
      </c>
      <c r="M25" s="2">
        <v>1.7825850000000001</v>
      </c>
      <c r="N25" s="2">
        <v>1.739206</v>
      </c>
      <c r="V25">
        <v>22</v>
      </c>
      <c r="W25">
        <v>1</v>
      </c>
      <c r="X25" s="2">
        <f t="shared" si="1"/>
        <v>1.2431533091811395</v>
      </c>
      <c r="AA25">
        <v>22</v>
      </c>
      <c r="AB25">
        <v>1</v>
      </c>
      <c r="AC25" s="2">
        <f t="shared" si="0"/>
        <v>0.92231251771662626</v>
      </c>
    </row>
    <row r="26" spans="2:29" x14ac:dyDescent="0.25">
      <c r="B26" s="6">
        <v>44884</v>
      </c>
      <c r="C26" s="2">
        <v>2.4701659999999999</v>
      </c>
      <c r="D26" s="2">
        <v>2.312729</v>
      </c>
      <c r="E26" s="2">
        <v>2.3044600000000002</v>
      </c>
      <c r="F26" s="2">
        <v>3.1001979999999998</v>
      </c>
      <c r="G26" s="2">
        <v>2.8050679999999999</v>
      </c>
      <c r="H26" s="2">
        <v>2.7811360000000001</v>
      </c>
      <c r="I26" s="2">
        <v>1.066406</v>
      </c>
      <c r="J26" s="2">
        <v>1.066406</v>
      </c>
      <c r="K26" s="2">
        <v>1.066406</v>
      </c>
      <c r="L26" s="2">
        <v>1.779053</v>
      </c>
      <c r="M26" s="2">
        <v>1.7825850000000001</v>
      </c>
      <c r="N26" s="2">
        <v>1.739206</v>
      </c>
      <c r="V26">
        <v>16</v>
      </c>
      <c r="W26">
        <v>1</v>
      </c>
      <c r="X26" s="2">
        <f t="shared" si="1"/>
        <v>1.2188379782630256</v>
      </c>
      <c r="AA26">
        <v>16</v>
      </c>
      <c r="AB26">
        <v>1</v>
      </c>
      <c r="AC26" s="2">
        <f t="shared" si="0"/>
        <v>0.93008126594496365</v>
      </c>
    </row>
    <row r="27" spans="2:29" x14ac:dyDescent="0.25">
      <c r="B27" s="6">
        <v>44914</v>
      </c>
      <c r="C27" s="2">
        <v>2.4701659999999999</v>
      </c>
      <c r="D27" s="2">
        <v>2.312729</v>
      </c>
      <c r="E27" s="2">
        <v>2.3044600000000002</v>
      </c>
      <c r="F27" s="2">
        <v>3.1001979999999998</v>
      </c>
      <c r="G27" s="2">
        <v>2.8050679999999999</v>
      </c>
      <c r="H27" s="2">
        <v>2.7811360000000001</v>
      </c>
      <c r="I27" s="2">
        <v>1.066406</v>
      </c>
      <c r="J27" s="2">
        <v>1.066406</v>
      </c>
      <c r="K27" s="2">
        <v>1.066406</v>
      </c>
      <c r="L27" s="2">
        <v>1.779053</v>
      </c>
      <c r="M27" s="2">
        <v>1.7825850000000001</v>
      </c>
      <c r="N27" s="2">
        <v>1.739206</v>
      </c>
      <c r="V27">
        <v>18</v>
      </c>
      <c r="W27">
        <v>1</v>
      </c>
      <c r="X27" s="2">
        <f t="shared" si="1"/>
        <v>1.1969541804367232</v>
      </c>
      <c r="AA27">
        <v>18</v>
      </c>
      <c r="AB27">
        <v>1</v>
      </c>
      <c r="AC27" s="2">
        <f t="shared" si="0"/>
        <v>0.93707313935046732</v>
      </c>
    </row>
    <row r="28" spans="2:29" x14ac:dyDescent="0.25">
      <c r="B28" s="6">
        <v>44581</v>
      </c>
      <c r="C28" s="2">
        <v>2.4701659999999999</v>
      </c>
      <c r="D28" s="2">
        <v>2.312729</v>
      </c>
      <c r="E28" s="2">
        <v>2.3044600000000002</v>
      </c>
      <c r="F28" s="2">
        <v>3.1001979999999998</v>
      </c>
      <c r="G28" s="2">
        <v>2.8050679999999999</v>
      </c>
      <c r="H28" s="2">
        <v>2.7811360000000001</v>
      </c>
      <c r="I28" s="2">
        <v>1.066406</v>
      </c>
      <c r="J28" s="2">
        <v>1.066406</v>
      </c>
      <c r="K28" s="2">
        <v>1.066406</v>
      </c>
      <c r="L28" s="2">
        <v>1.779053</v>
      </c>
      <c r="M28" s="2">
        <v>1.7825850000000001</v>
      </c>
      <c r="N28" s="2">
        <v>1.739206</v>
      </c>
      <c r="V28">
        <v>27</v>
      </c>
      <c r="W28">
        <v>1</v>
      </c>
      <c r="X28" s="2">
        <f>($AE$2*W28)+((1-$AE$2)*X27)</f>
        <v>1.1772587623930511</v>
      </c>
      <c r="AA28">
        <v>27</v>
      </c>
      <c r="AB28">
        <v>1</v>
      </c>
      <c r="AC28" s="2">
        <f t="shared" si="0"/>
        <v>0.94336582541542058</v>
      </c>
    </row>
    <row r="29" spans="2:29" x14ac:dyDescent="0.25">
      <c r="B29" s="6">
        <v>44612</v>
      </c>
      <c r="C29" s="2">
        <v>2.5231490000000001</v>
      </c>
      <c r="D29" s="2">
        <v>2.381456</v>
      </c>
      <c r="E29" s="2">
        <v>2.3740139999999998</v>
      </c>
      <c r="F29" s="2">
        <v>3.0851679999999999</v>
      </c>
      <c r="G29" s="2">
        <v>2.834308</v>
      </c>
      <c r="H29" s="2">
        <v>2.8139660000000002</v>
      </c>
      <c r="I29" s="2">
        <v>2.0332029999999999</v>
      </c>
      <c r="J29" s="2">
        <v>2.0332029999999999</v>
      </c>
      <c r="K29" s="2">
        <v>2.0332029999999999</v>
      </c>
      <c r="L29" s="2">
        <v>1.7791250000000001</v>
      </c>
      <c r="M29" s="2">
        <v>1.7825850000000001</v>
      </c>
      <c r="N29" s="2">
        <v>1.739206</v>
      </c>
      <c r="V29">
        <v>14</v>
      </c>
      <c r="W29">
        <v>1</v>
      </c>
      <c r="X29" s="2">
        <f t="shared" si="1"/>
        <v>1.1595328861537462</v>
      </c>
      <c r="AA29">
        <v>14</v>
      </c>
      <c r="AB29">
        <v>1</v>
      </c>
      <c r="AC29" s="2">
        <f t="shared" si="0"/>
        <v>0.94902924287387846</v>
      </c>
    </row>
    <row r="30" spans="2:29" x14ac:dyDescent="0.25">
      <c r="B30" s="6">
        <v>44640</v>
      </c>
      <c r="C30" s="2">
        <v>2.370835</v>
      </c>
      <c r="D30" s="2">
        <v>2.2433109999999998</v>
      </c>
      <c r="E30" s="2">
        <v>2.2366130000000002</v>
      </c>
      <c r="F30" s="2">
        <v>2.7723930000000001</v>
      </c>
      <c r="G30" s="2">
        <v>2.559161</v>
      </c>
      <c r="H30" s="2">
        <v>2.541871</v>
      </c>
      <c r="I30" s="2">
        <v>1.516602</v>
      </c>
      <c r="J30" s="2">
        <v>1.516602</v>
      </c>
      <c r="K30" s="2">
        <v>1.516602</v>
      </c>
      <c r="L30" s="2">
        <v>1.7790790000000001</v>
      </c>
      <c r="M30" s="2">
        <v>1.7825850000000001</v>
      </c>
      <c r="N30" s="2">
        <v>1.739206</v>
      </c>
      <c r="V30">
        <v>4</v>
      </c>
      <c r="W30">
        <v>1</v>
      </c>
      <c r="X30" s="2">
        <f t="shared" si="1"/>
        <v>1.1435795975383716</v>
      </c>
      <c r="AA30">
        <v>4</v>
      </c>
      <c r="AB30">
        <v>1</v>
      </c>
      <c r="AC30" s="2">
        <f t="shared" si="0"/>
        <v>0.95412631858649066</v>
      </c>
    </row>
    <row r="31" spans="2:29" x14ac:dyDescent="0.25">
      <c r="B31" s="6">
        <v>44671</v>
      </c>
      <c r="C31" s="2">
        <v>2.2337509999999998</v>
      </c>
      <c r="D31" s="2">
        <v>2.1189789999999999</v>
      </c>
      <c r="E31" s="2">
        <v>2.1129509999999998</v>
      </c>
      <c r="F31" s="2">
        <v>2.5065339999999998</v>
      </c>
      <c r="G31" s="2">
        <v>2.3252869999999999</v>
      </c>
      <c r="H31" s="2">
        <v>2.3105899999999999</v>
      </c>
      <c r="I31" s="2">
        <v>1.2583009999999999</v>
      </c>
      <c r="J31" s="2">
        <v>1.2583009999999999</v>
      </c>
      <c r="K31" s="2">
        <v>1.2583009999999999</v>
      </c>
      <c r="L31" s="2">
        <v>1.7790330000000001</v>
      </c>
      <c r="M31" s="2">
        <v>1.7825850000000001</v>
      </c>
      <c r="N31" s="2">
        <v>1.739206</v>
      </c>
      <c r="V31">
        <v>5</v>
      </c>
      <c r="W31">
        <v>1</v>
      </c>
      <c r="X31" s="2">
        <f t="shared" si="1"/>
        <v>1.1292216377845345</v>
      </c>
      <c r="AA31">
        <v>5</v>
      </c>
      <c r="AB31">
        <v>1</v>
      </c>
      <c r="AC31" s="2">
        <f t="shared" si="0"/>
        <v>0.95871368672784163</v>
      </c>
    </row>
    <row r="32" spans="2:29" x14ac:dyDescent="0.25">
      <c r="B32" s="6">
        <v>44701</v>
      </c>
      <c r="C32" s="2">
        <v>2.2337509999999998</v>
      </c>
      <c r="D32" s="2">
        <v>2.1189789999999999</v>
      </c>
      <c r="E32" s="2">
        <v>2.1129509999999998</v>
      </c>
      <c r="F32" s="2">
        <v>2.5065339999999998</v>
      </c>
      <c r="G32" s="2">
        <v>2.3252869999999999</v>
      </c>
      <c r="H32" s="2">
        <v>2.3105899999999999</v>
      </c>
      <c r="I32" s="2">
        <v>1.2583009999999999</v>
      </c>
      <c r="J32" s="2">
        <v>1.2583009999999999</v>
      </c>
      <c r="K32" s="2">
        <v>1.2583009999999999</v>
      </c>
      <c r="L32" s="2">
        <v>1.7790330000000001</v>
      </c>
      <c r="M32" s="2">
        <v>1.7825850000000001</v>
      </c>
      <c r="N32" s="2">
        <v>1.739206</v>
      </c>
      <c r="V32">
        <v>6</v>
      </c>
      <c r="W32">
        <v>1</v>
      </c>
      <c r="X32" s="2">
        <f t="shared" si="1"/>
        <v>1.1162994740060812</v>
      </c>
      <c r="AA32">
        <v>6</v>
      </c>
      <c r="AB32">
        <v>1</v>
      </c>
      <c r="AC32" s="2">
        <f t="shared" si="0"/>
        <v>0.96284231805505749</v>
      </c>
    </row>
    <row r="33" spans="2:29" x14ac:dyDescent="0.25">
      <c r="B33" s="6">
        <v>44732</v>
      </c>
      <c r="C33" s="2">
        <v>2.2337509999999998</v>
      </c>
      <c r="D33" s="2">
        <v>2.1189789999999999</v>
      </c>
      <c r="E33" s="2">
        <v>2.1129509999999998</v>
      </c>
      <c r="F33" s="2">
        <v>2.5065339999999998</v>
      </c>
      <c r="G33" s="2">
        <v>2.3252869999999999</v>
      </c>
      <c r="H33" s="2">
        <v>2.3105899999999999</v>
      </c>
      <c r="I33" s="2">
        <v>1.2583009999999999</v>
      </c>
      <c r="J33" s="2">
        <v>1.2583009999999999</v>
      </c>
      <c r="K33" s="2">
        <v>1.2583009999999999</v>
      </c>
      <c r="L33" s="2">
        <v>1.7790330000000001</v>
      </c>
      <c r="M33" s="2">
        <v>1.7825850000000001</v>
      </c>
      <c r="N33" s="2">
        <v>1.739206</v>
      </c>
      <c r="V33">
        <v>1</v>
      </c>
      <c r="W33">
        <v>1</v>
      </c>
      <c r="X33" s="2">
        <f t="shared" si="1"/>
        <v>1.1046695266054731</v>
      </c>
      <c r="AA33">
        <v>1</v>
      </c>
      <c r="AB33">
        <v>1</v>
      </c>
      <c r="AC33" s="2">
        <f t="shared" si="0"/>
        <v>0.96655808624955175</v>
      </c>
    </row>
    <row r="34" spans="2:29" x14ac:dyDescent="0.25">
      <c r="B34" s="6">
        <v>44762</v>
      </c>
      <c r="C34" s="2">
        <v>2.2337509999999998</v>
      </c>
      <c r="D34" s="2">
        <v>2.1189789999999999</v>
      </c>
      <c r="E34" s="2">
        <v>2.1129509999999998</v>
      </c>
      <c r="F34" s="2">
        <v>2.5065339999999998</v>
      </c>
      <c r="G34" s="2">
        <v>2.3252869999999999</v>
      </c>
      <c r="H34" s="2">
        <v>2.3105899999999999</v>
      </c>
      <c r="I34" s="2">
        <v>1.2583009999999999</v>
      </c>
      <c r="J34" s="2">
        <v>1.2583009999999999</v>
      </c>
      <c r="K34" s="2">
        <v>1.2583009999999999</v>
      </c>
      <c r="L34" s="2">
        <v>1.7790330000000001</v>
      </c>
      <c r="M34" s="2">
        <v>1.7825850000000001</v>
      </c>
      <c r="N34" s="2">
        <v>1.739206</v>
      </c>
      <c r="V34">
        <v>28</v>
      </c>
      <c r="W34">
        <v>1</v>
      </c>
      <c r="X34" s="2">
        <f>($AE$2*W34)+((1-$AE$2)*X33)</f>
        <v>1.0942025739449259</v>
      </c>
      <c r="AA34">
        <v>28</v>
      </c>
      <c r="AB34">
        <v>1</v>
      </c>
      <c r="AC34" s="2">
        <f t="shared" si="0"/>
        <v>0.96990227762459658</v>
      </c>
    </row>
    <row r="35" spans="2:29" x14ac:dyDescent="0.25">
      <c r="B35" s="6">
        <v>44793</v>
      </c>
      <c r="C35" s="2">
        <v>2.4103759999999999</v>
      </c>
      <c r="D35" s="2">
        <v>2.3070819999999999</v>
      </c>
      <c r="E35" s="2">
        <v>2.3016559999999999</v>
      </c>
      <c r="F35" s="2">
        <v>2.7305540000000001</v>
      </c>
      <c r="G35" s="2">
        <v>2.5764939999999998</v>
      </c>
      <c r="H35" s="2">
        <v>2.5640019999999999</v>
      </c>
      <c r="I35" s="2">
        <v>2.6291500000000001</v>
      </c>
      <c r="J35" s="2">
        <v>2.6291500000000001</v>
      </c>
      <c r="K35" s="2">
        <v>2.6291500000000001</v>
      </c>
      <c r="L35" s="2">
        <v>1.7791650000000001</v>
      </c>
      <c r="M35" s="2">
        <v>1.7825850000000001</v>
      </c>
      <c r="N35" s="2">
        <v>1.739206</v>
      </c>
      <c r="V35">
        <v>0</v>
      </c>
      <c r="W35" s="7">
        <v>1</v>
      </c>
      <c r="X35" s="2">
        <f>($AE$2*W35)+((1-$AE$2)*X34)</f>
        <v>1.0847823165504333</v>
      </c>
      <c r="AA35">
        <v>0</v>
      </c>
      <c r="AB35">
        <v>0</v>
      </c>
      <c r="AC35" s="2">
        <f t="shared" si="0"/>
        <v>0.87291204986213689</v>
      </c>
    </row>
    <row r="36" spans="2:29" x14ac:dyDescent="0.25">
      <c r="B36" s="6">
        <v>44824</v>
      </c>
      <c r="C36" s="2">
        <v>2.2693379999999999</v>
      </c>
      <c r="D36" s="2">
        <v>2.1763729999999999</v>
      </c>
      <c r="E36" s="2">
        <v>2.1714910000000001</v>
      </c>
      <c r="F36" s="2">
        <v>2.470971</v>
      </c>
      <c r="G36" s="2">
        <v>2.34002</v>
      </c>
      <c r="H36" s="2">
        <v>2.3294009999999998</v>
      </c>
      <c r="I36" s="2">
        <v>1.814575</v>
      </c>
      <c r="J36" s="2">
        <v>1.814575</v>
      </c>
      <c r="K36" s="2">
        <v>1.814575</v>
      </c>
      <c r="L36" s="2">
        <v>1.7791189999999999</v>
      </c>
      <c r="M36" s="2">
        <v>1.7825850000000001</v>
      </c>
      <c r="N36" s="2">
        <v>1.739206</v>
      </c>
      <c r="V36">
        <v>0</v>
      </c>
      <c r="W36" s="7">
        <v>1</v>
      </c>
      <c r="X36" s="2">
        <v>1.0847823165504333</v>
      </c>
      <c r="AA36">
        <v>0</v>
      </c>
      <c r="AB36">
        <v>2</v>
      </c>
      <c r="AC36" s="2">
        <f t="shared" si="0"/>
        <v>0.98562084487592316</v>
      </c>
    </row>
    <row r="37" spans="2:29" x14ac:dyDescent="0.25">
      <c r="B37" s="6">
        <v>44854</v>
      </c>
      <c r="C37" s="2">
        <v>2.2693379999999999</v>
      </c>
      <c r="D37" s="2">
        <v>2.1763729999999999</v>
      </c>
      <c r="E37" s="2">
        <v>2.1714910000000001</v>
      </c>
      <c r="F37" s="2">
        <v>2.470971</v>
      </c>
      <c r="G37" s="2">
        <v>2.34002</v>
      </c>
      <c r="H37" s="2">
        <v>2.3294009999999998</v>
      </c>
      <c r="I37" s="2">
        <v>1.814575</v>
      </c>
      <c r="J37" s="2">
        <v>1.814575</v>
      </c>
      <c r="K37" s="2">
        <v>1.814575</v>
      </c>
      <c r="L37" s="2">
        <v>1.7791189999999999</v>
      </c>
      <c r="M37" s="2">
        <v>1.7825850000000001</v>
      </c>
      <c r="N37" s="2">
        <v>1.739206</v>
      </c>
      <c r="V37">
        <v>41</v>
      </c>
      <c r="W37" s="7">
        <v>1</v>
      </c>
      <c r="X37" s="2">
        <v>1.0847823165504333</v>
      </c>
      <c r="AA37">
        <v>41</v>
      </c>
      <c r="AB37">
        <v>3</v>
      </c>
      <c r="AC37" s="2">
        <f t="shared" si="0"/>
        <v>1.1870587603883309</v>
      </c>
    </row>
    <row r="38" spans="2:29" x14ac:dyDescent="0.25">
      <c r="B38" s="6">
        <v>44885</v>
      </c>
      <c r="C38" s="2">
        <v>2.2424050000000002</v>
      </c>
      <c r="D38" s="2">
        <v>2.1587360000000002</v>
      </c>
      <c r="E38" s="2">
        <v>2.1543410000000001</v>
      </c>
      <c r="F38" s="2">
        <v>2.400325</v>
      </c>
      <c r="G38" s="2">
        <v>2.2890169999999999</v>
      </c>
      <c r="H38" s="2">
        <v>2.2799909999999999</v>
      </c>
      <c r="I38" s="2">
        <v>1.9072880000000001</v>
      </c>
      <c r="J38" s="2">
        <v>1.9072880000000001</v>
      </c>
      <c r="K38" s="2">
        <v>1.9072880000000001</v>
      </c>
      <c r="L38" s="2">
        <v>1.7791319999999999</v>
      </c>
      <c r="M38" s="2">
        <v>1.7825850000000001</v>
      </c>
      <c r="N38" s="2">
        <v>1.739206</v>
      </c>
      <c r="V38">
        <v>60</v>
      </c>
      <c r="W38">
        <v>3</v>
      </c>
      <c r="X38" s="2">
        <f>($AE$2*W38)+((1-$AE$2)*X37)</f>
        <v>1.2763040848953899</v>
      </c>
      <c r="AA38">
        <v>60</v>
      </c>
      <c r="AB38">
        <v>1</v>
      </c>
      <c r="AC38" s="2">
        <f t="shared" si="0"/>
        <v>1.1683528843494979</v>
      </c>
    </row>
    <row r="39" spans="2:29" x14ac:dyDescent="0.25">
      <c r="W39">
        <v>1</v>
      </c>
    </row>
  </sheetData>
  <mergeCells count="4">
    <mergeCell ref="C1:E1"/>
    <mergeCell ref="F1:H1"/>
    <mergeCell ref="I1:K1"/>
    <mergeCell ref="L1:N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workbookViewId="0">
      <selection activeCell="Q20" sqref="Q20"/>
    </sheetView>
  </sheetViews>
  <sheetFormatPr defaultRowHeight="15" x14ac:dyDescent="0.25"/>
  <sheetData>
    <row r="1" spans="1:4" x14ac:dyDescent="0.25">
      <c r="A1" s="1" t="s">
        <v>0</v>
      </c>
      <c r="B1" s="1" t="s">
        <v>62</v>
      </c>
      <c r="C1" t="s">
        <v>104</v>
      </c>
      <c r="D1" t="s">
        <v>105</v>
      </c>
    </row>
    <row r="2" spans="1:4" x14ac:dyDescent="0.25">
      <c r="A2" t="s">
        <v>8</v>
      </c>
      <c r="B2">
        <v>0</v>
      </c>
    </row>
    <row r="3" spans="1:4" x14ac:dyDescent="0.25">
      <c r="A3" t="s">
        <v>9</v>
      </c>
      <c r="B3">
        <v>0</v>
      </c>
    </row>
    <row r="4" spans="1:4" x14ac:dyDescent="0.25">
      <c r="A4" t="s">
        <v>10</v>
      </c>
      <c r="B4">
        <v>0</v>
      </c>
    </row>
    <row r="5" spans="1:4" x14ac:dyDescent="0.25">
      <c r="A5" t="s">
        <v>11</v>
      </c>
      <c r="B5">
        <v>0</v>
      </c>
    </row>
    <row r="6" spans="1:4" x14ac:dyDescent="0.25">
      <c r="A6" t="s">
        <v>12</v>
      </c>
      <c r="B6">
        <v>0</v>
      </c>
    </row>
    <row r="7" spans="1:4" x14ac:dyDescent="0.25">
      <c r="A7" t="s">
        <v>13</v>
      </c>
      <c r="B7">
        <v>0</v>
      </c>
    </row>
    <row r="8" spans="1:4" x14ac:dyDescent="0.25">
      <c r="A8" t="s">
        <v>14</v>
      </c>
      <c r="B8">
        <v>0</v>
      </c>
    </row>
    <row r="9" spans="1:4" x14ac:dyDescent="0.25">
      <c r="A9" t="s">
        <v>15</v>
      </c>
      <c r="B9">
        <v>0</v>
      </c>
    </row>
    <row r="10" spans="1:4" x14ac:dyDescent="0.25">
      <c r="A10" t="s">
        <v>16</v>
      </c>
      <c r="B10">
        <v>0</v>
      </c>
    </row>
    <row r="11" spans="1:4" x14ac:dyDescent="0.25">
      <c r="A11" t="s">
        <v>17</v>
      </c>
      <c r="B11">
        <v>0</v>
      </c>
    </row>
    <row r="12" spans="1:4" x14ac:dyDescent="0.25">
      <c r="A12" t="s">
        <v>18</v>
      </c>
      <c r="B12">
        <v>0</v>
      </c>
    </row>
    <row r="13" spans="1:4" x14ac:dyDescent="0.25">
      <c r="A13" t="s">
        <v>19</v>
      </c>
      <c r="B13">
        <v>5</v>
      </c>
    </row>
    <row r="14" spans="1:4" x14ac:dyDescent="0.25">
      <c r="A14" t="s">
        <v>20</v>
      </c>
      <c r="B14">
        <v>5480</v>
      </c>
      <c r="C14">
        <v>2.46225</v>
      </c>
    </row>
    <row r="15" spans="1:4" x14ac:dyDescent="0.25">
      <c r="A15" t="s">
        <v>21</v>
      </c>
      <c r="B15">
        <v>0</v>
      </c>
      <c r="C15">
        <v>2.46225</v>
      </c>
    </row>
    <row r="16" spans="1:4" x14ac:dyDescent="0.25">
      <c r="A16" t="s">
        <v>22</v>
      </c>
      <c r="B16">
        <v>0</v>
      </c>
      <c r="C16">
        <v>342.81500999999997</v>
      </c>
    </row>
    <row r="17" spans="1:10" x14ac:dyDescent="0.25">
      <c r="A17" t="s">
        <v>23</v>
      </c>
      <c r="B17">
        <v>0</v>
      </c>
      <c r="C17">
        <v>342.81500999999997</v>
      </c>
    </row>
    <row r="18" spans="1:10" x14ac:dyDescent="0.25">
      <c r="A18" t="s">
        <v>24</v>
      </c>
      <c r="B18">
        <v>1520</v>
      </c>
      <c r="C18">
        <v>342.81500999999997</v>
      </c>
    </row>
    <row r="19" spans="1:10" x14ac:dyDescent="0.25">
      <c r="A19" t="s">
        <v>25</v>
      </c>
      <c r="B19">
        <v>3001</v>
      </c>
      <c r="C19">
        <v>342.81500999999997</v>
      </c>
    </row>
    <row r="20" spans="1:10" x14ac:dyDescent="0.25">
      <c r="A20" t="s">
        <v>26</v>
      </c>
      <c r="B20">
        <v>1001</v>
      </c>
      <c r="C20">
        <v>574.11078999999995</v>
      </c>
      <c r="D20">
        <v>670.23779999999999</v>
      </c>
    </row>
    <row r="21" spans="1:10" x14ac:dyDescent="0.25">
      <c r="A21" t="s">
        <v>27</v>
      </c>
      <c r="B21">
        <v>3000</v>
      </c>
      <c r="C21">
        <v>574.11078999999995</v>
      </c>
      <c r="D21">
        <v>669.61069999999995</v>
      </c>
    </row>
    <row r="22" spans="1:10" x14ac:dyDescent="0.25">
      <c r="A22" t="s">
        <v>28</v>
      </c>
      <c r="B22">
        <v>3000</v>
      </c>
      <c r="C22">
        <v>739.48312999999996</v>
      </c>
      <c r="D22">
        <v>753.97990000000004</v>
      </c>
    </row>
    <row r="23" spans="1:10" x14ac:dyDescent="0.25">
      <c r="A23" t="s">
        <v>29</v>
      </c>
      <c r="B23">
        <v>2000</v>
      </c>
      <c r="C23">
        <v>739.48312999999996</v>
      </c>
      <c r="D23">
        <v>812.25459999999998</v>
      </c>
      <c r="I23" t="s">
        <v>104</v>
      </c>
      <c r="J23" t="s">
        <v>105</v>
      </c>
    </row>
    <row r="24" spans="1:10" x14ac:dyDescent="0.25">
      <c r="A24" t="s">
        <v>30</v>
      </c>
      <c r="B24">
        <v>2000</v>
      </c>
      <c r="C24">
        <v>942.94813999999997</v>
      </c>
      <c r="D24">
        <v>838.58609999999999</v>
      </c>
      <c r="H24" t="s">
        <v>53</v>
      </c>
      <c r="I24" s="2">
        <v>340.88409999999999</v>
      </c>
      <c r="J24" s="2">
        <v>376.36380000000003</v>
      </c>
    </row>
    <row r="25" spans="1:10" x14ac:dyDescent="0.25">
      <c r="A25" t="s">
        <v>31</v>
      </c>
      <c r="B25">
        <v>0</v>
      </c>
      <c r="C25">
        <v>942.94813999999997</v>
      </c>
      <c r="D25">
        <v>841.83900000000006</v>
      </c>
      <c r="H25" t="s">
        <v>54</v>
      </c>
      <c r="I25" s="2">
        <v>752.57989999999995</v>
      </c>
      <c r="J25" s="2">
        <v>740.6961</v>
      </c>
    </row>
    <row r="26" spans="1:10" x14ac:dyDescent="0.25">
      <c r="A26" t="s">
        <v>32</v>
      </c>
      <c r="B26">
        <v>0</v>
      </c>
      <c r="C26">
        <v>930.34172999999998</v>
      </c>
      <c r="D26">
        <v>906.18910000000005</v>
      </c>
      <c r="H26" t="s">
        <v>55</v>
      </c>
      <c r="I26" s="2">
        <v>1330.5878</v>
      </c>
      <c r="J26" s="2">
        <v>1347.1755000000001</v>
      </c>
    </row>
    <row r="27" spans="1:10" x14ac:dyDescent="0.25">
      <c r="A27" t="s">
        <v>33</v>
      </c>
      <c r="B27">
        <v>1000</v>
      </c>
      <c r="C27">
        <v>930.34172999999998</v>
      </c>
      <c r="D27">
        <v>906.18910000000005</v>
      </c>
      <c r="H27" t="s">
        <v>58</v>
      </c>
      <c r="I27" s="2">
        <f>I26-I25</f>
        <v>578.00790000000006</v>
      </c>
      <c r="J27" s="2">
        <f>J26-J25</f>
        <v>606.47940000000006</v>
      </c>
    </row>
    <row r="28" spans="1:10" x14ac:dyDescent="0.25">
      <c r="A28" t="s">
        <v>34</v>
      </c>
      <c r="B28">
        <v>1000</v>
      </c>
      <c r="C28">
        <v>857.39283999999998</v>
      </c>
      <c r="D28">
        <v>890.87120000000004</v>
      </c>
      <c r="H28" s="12" t="s">
        <v>56</v>
      </c>
      <c r="I28" s="12"/>
      <c r="J28" s="12"/>
    </row>
    <row r="29" spans="1:10" x14ac:dyDescent="0.25">
      <c r="A29" t="s">
        <v>35</v>
      </c>
      <c r="B29">
        <v>1000</v>
      </c>
      <c r="C29">
        <v>857.39283999999998</v>
      </c>
      <c r="D29">
        <v>878.75450000000001</v>
      </c>
      <c r="H29" s="4" t="s">
        <v>104</v>
      </c>
      <c r="I29" s="5"/>
      <c r="J29" s="5">
        <f>(I26-J26)/J26</f>
        <v>-1.2312946605694685E-2</v>
      </c>
    </row>
    <row r="30" spans="1:10" x14ac:dyDescent="0.25">
      <c r="A30" t="s">
        <v>36</v>
      </c>
      <c r="B30">
        <v>0</v>
      </c>
      <c r="C30">
        <v>857.21244000000002</v>
      </c>
      <c r="D30">
        <v>847.20479999999998</v>
      </c>
      <c r="H30" s="4" t="s">
        <v>105</v>
      </c>
      <c r="I30" s="5">
        <f>(J26-I26)/I26</f>
        <v>1.2466445280799991E-2</v>
      </c>
      <c r="J30" s="5"/>
    </row>
    <row r="31" spans="1:10" x14ac:dyDescent="0.25">
      <c r="A31" t="s">
        <v>37</v>
      </c>
      <c r="B31">
        <v>0</v>
      </c>
      <c r="C31">
        <v>857.21244000000002</v>
      </c>
      <c r="D31">
        <v>847.20489999999995</v>
      </c>
      <c r="H31" s="13" t="s">
        <v>57</v>
      </c>
      <c r="I31" s="13"/>
      <c r="J31" s="13"/>
    </row>
    <row r="32" spans="1:10" x14ac:dyDescent="0.25">
      <c r="A32" t="s">
        <v>38</v>
      </c>
      <c r="B32">
        <v>0</v>
      </c>
      <c r="C32">
        <v>857.21244000000002</v>
      </c>
      <c r="D32">
        <v>821.02499999999998</v>
      </c>
      <c r="H32" s="4" t="s">
        <v>104</v>
      </c>
      <c r="I32" s="4"/>
      <c r="J32" s="5">
        <f>(I25-J25)/J25</f>
        <v>1.6044096897499461E-2</v>
      </c>
    </row>
    <row r="33" spans="1:10" x14ac:dyDescent="0.25">
      <c r="A33" t="s">
        <v>39</v>
      </c>
      <c r="B33">
        <v>1</v>
      </c>
      <c r="C33">
        <v>857.21244000000002</v>
      </c>
      <c r="D33">
        <v>814.29639999999995</v>
      </c>
      <c r="H33" s="4" t="s">
        <v>105</v>
      </c>
      <c r="I33" s="5">
        <f>(J25-I25)/I25</f>
        <v>-1.5790748596926321E-2</v>
      </c>
      <c r="J33" s="4"/>
    </row>
    <row r="34" spans="1:10" ht="15" customHeight="1" x14ac:dyDescent="0.25">
      <c r="A34" t="s">
        <v>40</v>
      </c>
      <c r="B34">
        <v>1000</v>
      </c>
      <c r="C34">
        <v>732.77353000000005</v>
      </c>
      <c r="D34">
        <v>748.32669999999996</v>
      </c>
    </row>
    <row r="35" spans="1:10" x14ac:dyDescent="0.25">
      <c r="A35" t="s">
        <v>41</v>
      </c>
      <c r="B35">
        <v>0</v>
      </c>
      <c r="C35">
        <v>732.77353000000005</v>
      </c>
      <c r="D35">
        <v>736.02880000000005</v>
      </c>
    </row>
    <row r="36" spans="1:10" x14ac:dyDescent="0.25">
      <c r="A36" t="s">
        <v>42</v>
      </c>
      <c r="B36">
        <v>3000</v>
      </c>
      <c r="C36">
        <v>688.51932999999997</v>
      </c>
      <c r="D36">
        <v>731.11170000000004</v>
      </c>
    </row>
    <row r="37" spans="1:10" x14ac:dyDescent="0.25">
      <c r="A37" t="s">
        <v>43</v>
      </c>
      <c r="B37">
        <v>0</v>
      </c>
      <c r="C37">
        <v>688.51932999999997</v>
      </c>
      <c r="D37">
        <v>745.19230000000005</v>
      </c>
      <c r="H37" s="4"/>
      <c r="I37" s="5"/>
      <c r="J37" s="5"/>
    </row>
    <row r="38" spans="1:10" x14ac:dyDescent="0.25">
      <c r="C38">
        <v>775.0394</v>
      </c>
      <c r="D38">
        <v>769.88390000000004</v>
      </c>
      <c r="H38" s="4"/>
      <c r="I38" s="5"/>
      <c r="J38" s="5"/>
    </row>
    <row r="39" spans="1:10" x14ac:dyDescent="0.25">
      <c r="C39">
        <v>775.0394</v>
      </c>
      <c r="D39">
        <v>769.88390000000004</v>
      </c>
    </row>
    <row r="40" spans="1:10" x14ac:dyDescent="0.25">
      <c r="C40">
        <v>775.0394</v>
      </c>
      <c r="D40">
        <v>769.88390000000004</v>
      </c>
    </row>
    <row r="41" spans="1:10" x14ac:dyDescent="0.25">
      <c r="C41">
        <v>775.0394</v>
      </c>
      <c r="D41">
        <v>769.88390000000004</v>
      </c>
    </row>
    <row r="42" spans="1:10" x14ac:dyDescent="0.25">
      <c r="C42">
        <v>775.0394</v>
      </c>
      <c r="D42">
        <v>769.88390000000004</v>
      </c>
    </row>
  </sheetData>
  <mergeCells count="2">
    <mergeCell ref="H28:J28"/>
    <mergeCell ref="H31:J31"/>
  </mergeCells>
  <pageMargins left="0.7" right="0.7" top="0.75" bottom="0.75" header="0.3" footer="0.3"/>
  <pageSetup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sqref>E9</xm:sqref>
            </x14:sparkline>
          </x14:sparklines>
        </x14:sparklineGroup>
      </x14:sparklineGroup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9"/>
  <sheetViews>
    <sheetView topLeftCell="A41" workbookViewId="0">
      <selection activeCell="M73" sqref="M73"/>
    </sheetView>
  </sheetViews>
  <sheetFormatPr defaultRowHeight="15" x14ac:dyDescent="0.25"/>
  <cols>
    <col min="2" max="2" width="15.140625" bestFit="1" customWidth="1"/>
    <col min="3" max="10" width="8.28515625" style="9" customWidth="1"/>
  </cols>
  <sheetData>
    <row r="1" spans="1:10" ht="30" x14ac:dyDescent="0.25">
      <c r="A1" s="1" t="s">
        <v>0</v>
      </c>
      <c r="B1" s="1" t="s">
        <v>62</v>
      </c>
      <c r="C1" s="9" t="s">
        <v>106</v>
      </c>
      <c r="D1" s="9" t="s">
        <v>107</v>
      </c>
      <c r="E1" s="9" t="s">
        <v>108</v>
      </c>
      <c r="F1" s="9" t="s">
        <v>109</v>
      </c>
      <c r="G1" s="9" t="s">
        <v>110</v>
      </c>
      <c r="H1" s="9" t="s">
        <v>111</v>
      </c>
      <c r="I1" s="9" t="s">
        <v>112</v>
      </c>
      <c r="J1" s="9" t="s">
        <v>113</v>
      </c>
    </row>
    <row r="2" spans="1:10" x14ac:dyDescent="0.25">
      <c r="A2" t="s">
        <v>8</v>
      </c>
      <c r="B2">
        <v>0</v>
      </c>
      <c r="C2"/>
      <c r="D2"/>
      <c r="E2"/>
      <c r="F2"/>
      <c r="G2"/>
      <c r="H2"/>
      <c r="I2"/>
      <c r="J2"/>
    </row>
    <row r="3" spans="1:10" x14ac:dyDescent="0.25">
      <c r="A3" t="s">
        <v>9</v>
      </c>
      <c r="B3">
        <v>0</v>
      </c>
      <c r="C3">
        <v>0</v>
      </c>
      <c r="D3"/>
      <c r="E3"/>
      <c r="F3"/>
      <c r="G3"/>
      <c r="H3"/>
      <c r="I3"/>
      <c r="J3"/>
    </row>
    <row r="4" spans="1:10" x14ac:dyDescent="0.25">
      <c r="A4" t="s">
        <v>10</v>
      </c>
      <c r="B4">
        <v>0</v>
      </c>
      <c r="C4"/>
      <c r="D4">
        <v>0</v>
      </c>
      <c r="E4"/>
      <c r="F4"/>
      <c r="G4"/>
      <c r="H4"/>
      <c r="I4"/>
      <c r="J4"/>
    </row>
    <row r="5" spans="1:10" x14ac:dyDescent="0.25">
      <c r="A5" t="s">
        <v>11</v>
      </c>
      <c r="B5">
        <v>0</v>
      </c>
      <c r="C5">
        <v>0</v>
      </c>
      <c r="D5"/>
      <c r="E5">
        <v>0</v>
      </c>
      <c r="F5"/>
      <c r="G5"/>
      <c r="H5"/>
      <c r="I5"/>
      <c r="J5"/>
    </row>
    <row r="6" spans="1:10" x14ac:dyDescent="0.25">
      <c r="A6" t="s">
        <v>12</v>
      </c>
      <c r="B6">
        <v>0</v>
      </c>
      <c r="C6"/>
      <c r="D6"/>
      <c r="E6"/>
      <c r="F6"/>
      <c r="G6"/>
      <c r="H6"/>
      <c r="I6"/>
      <c r="J6"/>
    </row>
    <row r="7" spans="1:10" x14ac:dyDescent="0.25">
      <c r="A7" t="s">
        <v>13</v>
      </c>
      <c r="B7">
        <v>0</v>
      </c>
      <c r="C7">
        <v>0</v>
      </c>
      <c r="D7">
        <v>0</v>
      </c>
      <c r="E7"/>
      <c r="F7">
        <v>0</v>
      </c>
      <c r="G7">
        <v>0</v>
      </c>
      <c r="H7"/>
      <c r="I7"/>
      <c r="J7"/>
    </row>
    <row r="8" spans="1:10" x14ac:dyDescent="0.25">
      <c r="A8" t="s">
        <v>14</v>
      </c>
      <c r="B8">
        <v>0</v>
      </c>
      <c r="C8"/>
      <c r="D8"/>
      <c r="E8"/>
      <c r="F8"/>
      <c r="G8"/>
      <c r="H8"/>
      <c r="I8"/>
      <c r="J8"/>
    </row>
    <row r="9" spans="1:10" x14ac:dyDescent="0.25">
      <c r="A9" t="s">
        <v>15</v>
      </c>
      <c r="B9">
        <v>0</v>
      </c>
      <c r="C9">
        <v>0</v>
      </c>
      <c r="D9"/>
      <c r="E9">
        <v>0</v>
      </c>
      <c r="F9"/>
      <c r="G9"/>
      <c r="H9">
        <v>0</v>
      </c>
      <c r="I9"/>
      <c r="J9"/>
    </row>
    <row r="10" spans="1:10" x14ac:dyDescent="0.25">
      <c r="A10" t="s">
        <v>16</v>
      </c>
      <c r="B10">
        <v>0</v>
      </c>
      <c r="C10"/>
      <c r="D10">
        <v>0</v>
      </c>
      <c r="E10"/>
      <c r="F10"/>
      <c r="G10"/>
      <c r="H10"/>
      <c r="I10"/>
      <c r="J10">
        <v>0</v>
      </c>
    </row>
    <row r="11" spans="1:10" x14ac:dyDescent="0.25">
      <c r="A11" t="s">
        <v>17</v>
      </c>
      <c r="B11">
        <v>0</v>
      </c>
      <c r="C11">
        <v>0</v>
      </c>
      <c r="D11"/>
      <c r="E11"/>
      <c r="F11"/>
      <c r="G11"/>
      <c r="H11"/>
      <c r="I11"/>
      <c r="J11"/>
    </row>
    <row r="12" spans="1:10" x14ac:dyDescent="0.25">
      <c r="A12" t="s">
        <v>18</v>
      </c>
      <c r="B12">
        <v>0</v>
      </c>
      <c r="C12"/>
      <c r="D12"/>
      <c r="E12"/>
      <c r="F12">
        <v>0</v>
      </c>
      <c r="G12"/>
      <c r="H12"/>
      <c r="I12"/>
      <c r="J12"/>
    </row>
    <row r="13" spans="1:10" x14ac:dyDescent="0.25">
      <c r="A13" t="s">
        <v>19</v>
      </c>
      <c r="B13">
        <v>5</v>
      </c>
      <c r="C13">
        <v>5</v>
      </c>
      <c r="D13">
        <v>5</v>
      </c>
      <c r="E13">
        <v>5</v>
      </c>
      <c r="F13"/>
      <c r="G13">
        <v>5</v>
      </c>
      <c r="H13"/>
      <c r="I13">
        <v>5</v>
      </c>
      <c r="J13"/>
    </row>
    <row r="14" spans="1:10" x14ac:dyDescent="0.25">
      <c r="A14" t="s">
        <v>20</v>
      </c>
      <c r="B14">
        <v>5480</v>
      </c>
      <c r="C14"/>
      <c r="D14"/>
      <c r="E14"/>
      <c r="F14"/>
      <c r="G14"/>
      <c r="H14"/>
      <c r="I14"/>
      <c r="J14"/>
    </row>
    <row r="15" spans="1:10" x14ac:dyDescent="0.25">
      <c r="A15" t="s">
        <v>21</v>
      </c>
      <c r="B15">
        <v>0</v>
      </c>
      <c r="C15">
        <v>5480</v>
      </c>
      <c r="D15"/>
      <c r="E15"/>
      <c r="F15"/>
      <c r="G15"/>
      <c r="H15"/>
      <c r="I15"/>
      <c r="J15"/>
    </row>
    <row r="16" spans="1:10" x14ac:dyDescent="0.25">
      <c r="A16" t="s">
        <v>22</v>
      </c>
      <c r="B16">
        <v>0</v>
      </c>
      <c r="C16"/>
      <c r="D16">
        <v>5480</v>
      </c>
      <c r="E16"/>
      <c r="F16"/>
      <c r="G16"/>
      <c r="H16">
        <v>5485</v>
      </c>
      <c r="I16"/>
      <c r="J16"/>
    </row>
    <row r="17" spans="1:10" x14ac:dyDescent="0.25">
      <c r="A17" t="s">
        <v>23</v>
      </c>
      <c r="B17">
        <v>0</v>
      </c>
      <c r="C17">
        <v>0</v>
      </c>
      <c r="D17"/>
      <c r="E17">
        <v>5480</v>
      </c>
      <c r="F17">
        <v>5485</v>
      </c>
      <c r="G17"/>
      <c r="H17"/>
      <c r="I17"/>
      <c r="J17"/>
    </row>
    <row r="18" spans="1:10" x14ac:dyDescent="0.25">
      <c r="A18" t="s">
        <v>24</v>
      </c>
      <c r="B18">
        <v>1520</v>
      </c>
      <c r="C18"/>
      <c r="D18"/>
      <c r="E18"/>
      <c r="F18"/>
      <c r="G18"/>
      <c r="H18"/>
      <c r="I18"/>
      <c r="J18"/>
    </row>
    <row r="19" spans="1:10" x14ac:dyDescent="0.25">
      <c r="A19" t="s">
        <v>25</v>
      </c>
      <c r="B19">
        <v>3001</v>
      </c>
      <c r="C19">
        <v>4521</v>
      </c>
      <c r="D19">
        <v>4521</v>
      </c>
      <c r="E19"/>
      <c r="F19"/>
      <c r="G19">
        <v>10001</v>
      </c>
      <c r="H19"/>
      <c r="I19"/>
      <c r="J19">
        <v>10006</v>
      </c>
    </row>
    <row r="20" spans="1:10" x14ac:dyDescent="0.25">
      <c r="A20" t="s">
        <v>26</v>
      </c>
      <c r="B20">
        <v>1001</v>
      </c>
      <c r="C20"/>
      <c r="D20"/>
      <c r="E20"/>
      <c r="F20"/>
      <c r="G20"/>
      <c r="H20"/>
      <c r="I20"/>
      <c r="J20"/>
    </row>
    <row r="21" spans="1:10" x14ac:dyDescent="0.25">
      <c r="A21" t="s">
        <v>27</v>
      </c>
      <c r="B21">
        <v>3000</v>
      </c>
      <c r="C21">
        <v>4001</v>
      </c>
      <c r="D21"/>
      <c r="E21">
        <v>8522</v>
      </c>
      <c r="F21"/>
      <c r="G21"/>
      <c r="H21"/>
      <c r="I21">
        <v>14002</v>
      </c>
      <c r="J21"/>
    </row>
    <row r="22" spans="1:10" x14ac:dyDescent="0.25">
      <c r="A22" t="s">
        <v>28</v>
      </c>
      <c r="B22">
        <v>3000</v>
      </c>
      <c r="C22"/>
      <c r="D22">
        <v>7001</v>
      </c>
      <c r="E22"/>
      <c r="F22">
        <v>11522</v>
      </c>
      <c r="G22"/>
      <c r="H22"/>
      <c r="I22"/>
      <c r="J22"/>
    </row>
    <row r="23" spans="1:10" x14ac:dyDescent="0.25">
      <c r="A23" t="s">
        <v>29</v>
      </c>
      <c r="B23">
        <v>2000</v>
      </c>
      <c r="C23">
        <v>5000</v>
      </c>
      <c r="D23"/>
      <c r="E23"/>
      <c r="F23"/>
      <c r="G23"/>
      <c r="H23">
        <v>13522</v>
      </c>
      <c r="I23"/>
      <c r="J23"/>
    </row>
    <row r="24" spans="1:10" x14ac:dyDescent="0.25">
      <c r="A24" t="s">
        <v>30</v>
      </c>
      <c r="B24">
        <v>2000</v>
      </c>
      <c r="C24"/>
      <c r="D24"/>
      <c r="E24"/>
      <c r="F24"/>
      <c r="G24"/>
      <c r="H24"/>
      <c r="I24"/>
      <c r="J24"/>
    </row>
    <row r="25" spans="1:10" x14ac:dyDescent="0.25">
      <c r="A25" t="s">
        <v>31</v>
      </c>
      <c r="B25">
        <v>0</v>
      </c>
      <c r="C25">
        <v>2000</v>
      </c>
      <c r="D25">
        <v>4000</v>
      </c>
      <c r="E25">
        <v>7000</v>
      </c>
      <c r="F25"/>
      <c r="G25">
        <v>11001</v>
      </c>
      <c r="H25"/>
      <c r="I25"/>
      <c r="J25"/>
    </row>
    <row r="26" spans="1:10" x14ac:dyDescent="0.25">
      <c r="A26" t="s">
        <v>32</v>
      </c>
      <c r="B26">
        <v>0</v>
      </c>
      <c r="C26"/>
      <c r="D26"/>
      <c r="E26"/>
      <c r="F26"/>
      <c r="G26"/>
      <c r="H26"/>
      <c r="I26"/>
      <c r="J26"/>
    </row>
    <row r="27" spans="1:10" x14ac:dyDescent="0.25">
      <c r="A27" t="s">
        <v>33</v>
      </c>
      <c r="B27">
        <v>1000</v>
      </c>
      <c r="C27">
        <v>1000</v>
      </c>
      <c r="D27"/>
      <c r="E27"/>
      <c r="F27">
        <v>5000</v>
      </c>
      <c r="G27"/>
      <c r="H27"/>
      <c r="I27"/>
      <c r="J27"/>
    </row>
    <row r="28" spans="1:10" x14ac:dyDescent="0.25">
      <c r="A28" t="s">
        <v>34</v>
      </c>
      <c r="B28">
        <v>1000</v>
      </c>
      <c r="C28"/>
      <c r="D28">
        <v>2000</v>
      </c>
      <c r="E28"/>
      <c r="F28"/>
      <c r="G28"/>
      <c r="H28"/>
      <c r="I28"/>
      <c r="J28">
        <v>13001</v>
      </c>
    </row>
    <row r="29" spans="1:10" x14ac:dyDescent="0.25">
      <c r="A29" t="s">
        <v>35</v>
      </c>
      <c r="B29">
        <v>1000</v>
      </c>
      <c r="C29">
        <v>2000</v>
      </c>
      <c r="D29"/>
      <c r="E29">
        <v>3000</v>
      </c>
      <c r="F29"/>
      <c r="G29"/>
      <c r="H29"/>
      <c r="I29">
        <v>10000</v>
      </c>
      <c r="J29"/>
    </row>
    <row r="30" spans="1:10" x14ac:dyDescent="0.25">
      <c r="A30" t="s">
        <v>36</v>
      </c>
      <c r="B30">
        <v>0</v>
      </c>
      <c r="C30"/>
      <c r="D30"/>
      <c r="E30"/>
      <c r="F30"/>
      <c r="G30"/>
      <c r="H30">
        <v>5000</v>
      </c>
      <c r="I30"/>
      <c r="J30"/>
    </row>
    <row r="31" spans="1:10" x14ac:dyDescent="0.25">
      <c r="A31" t="s">
        <v>37</v>
      </c>
      <c r="B31">
        <v>0</v>
      </c>
      <c r="C31">
        <v>0</v>
      </c>
      <c r="D31">
        <v>1000</v>
      </c>
      <c r="E31"/>
      <c r="F31"/>
      <c r="G31">
        <v>3000</v>
      </c>
      <c r="H31"/>
      <c r="I31"/>
      <c r="J31"/>
    </row>
    <row r="32" spans="1:10" x14ac:dyDescent="0.25">
      <c r="A32" t="s">
        <v>38</v>
      </c>
      <c r="B32">
        <v>0</v>
      </c>
      <c r="C32"/>
      <c r="D32"/>
      <c r="E32"/>
      <c r="F32">
        <v>2000</v>
      </c>
      <c r="G32"/>
      <c r="H32"/>
      <c r="I32"/>
      <c r="J32"/>
    </row>
    <row r="33" spans="1:10" x14ac:dyDescent="0.25">
      <c r="A33" t="s">
        <v>39</v>
      </c>
      <c r="B33">
        <v>1</v>
      </c>
      <c r="C33">
        <v>1</v>
      </c>
      <c r="D33"/>
      <c r="E33">
        <v>1</v>
      </c>
      <c r="F33"/>
      <c r="G33"/>
      <c r="H33"/>
      <c r="I33"/>
      <c r="J33"/>
    </row>
    <row r="34" spans="1:10" x14ac:dyDescent="0.25">
      <c r="A34" t="s">
        <v>40</v>
      </c>
      <c r="B34">
        <v>1000</v>
      </c>
      <c r="C34"/>
      <c r="D34">
        <v>1001</v>
      </c>
      <c r="E34"/>
      <c r="F34"/>
      <c r="G34"/>
      <c r="H34"/>
      <c r="I34"/>
      <c r="J34"/>
    </row>
    <row r="35" spans="1:10" x14ac:dyDescent="0.25">
      <c r="A35" t="s">
        <v>41</v>
      </c>
      <c r="B35">
        <v>0</v>
      </c>
      <c r="C35">
        <v>1000</v>
      </c>
      <c r="D35"/>
      <c r="E35"/>
      <c r="F35"/>
      <c r="G35"/>
      <c r="H35"/>
      <c r="I35"/>
      <c r="J35"/>
    </row>
    <row r="36" spans="1:10" x14ac:dyDescent="0.25">
      <c r="A36" t="s">
        <v>42</v>
      </c>
      <c r="B36">
        <v>3000</v>
      </c>
      <c r="C36"/>
      <c r="D36"/>
      <c r="E36"/>
      <c r="F36"/>
      <c r="G36"/>
      <c r="H36"/>
      <c r="I36"/>
      <c r="J36"/>
    </row>
    <row r="37" spans="1:10" x14ac:dyDescent="0.25">
      <c r="A37" t="s">
        <v>43</v>
      </c>
      <c r="B37">
        <v>0</v>
      </c>
      <c r="C37">
        <v>3000</v>
      </c>
      <c r="D37">
        <v>3000</v>
      </c>
      <c r="E37">
        <v>4000</v>
      </c>
      <c r="F37">
        <v>4001</v>
      </c>
      <c r="G37">
        <v>4001</v>
      </c>
      <c r="H37">
        <v>4001</v>
      </c>
      <c r="I37">
        <v>4001</v>
      </c>
      <c r="J37">
        <v>5001</v>
      </c>
    </row>
    <row r="64" spans="2:11" ht="15" customHeight="1" x14ac:dyDescent="0.25">
      <c r="B64" s="15" t="s">
        <v>114</v>
      </c>
      <c r="C64" s="15"/>
      <c r="D64" s="15"/>
      <c r="E64" s="15"/>
      <c r="F64" s="15"/>
      <c r="G64" s="15"/>
      <c r="H64" s="15"/>
      <c r="I64" s="15"/>
      <c r="J64" s="15"/>
      <c r="K64" s="11"/>
    </row>
    <row r="65" spans="2:11" x14ac:dyDescent="0.25">
      <c r="C65" s="9">
        <v>2</v>
      </c>
      <c r="D65" s="9">
        <v>3</v>
      </c>
      <c r="E65" s="9">
        <v>4</v>
      </c>
      <c r="F65" s="9">
        <v>5</v>
      </c>
      <c r="G65" s="9">
        <v>6</v>
      </c>
      <c r="H65" s="9">
        <v>7</v>
      </c>
      <c r="I65" s="9">
        <v>8</v>
      </c>
      <c r="J65" s="9">
        <v>9</v>
      </c>
      <c r="K65" s="9"/>
    </row>
    <row r="66" spans="2:11" x14ac:dyDescent="0.25">
      <c r="B66" t="s">
        <v>117</v>
      </c>
      <c r="C66" s="9">
        <v>18</v>
      </c>
      <c r="D66" s="9">
        <v>12</v>
      </c>
      <c r="E66" s="9">
        <v>9</v>
      </c>
      <c r="F66" s="9">
        <v>7</v>
      </c>
      <c r="G66" s="9">
        <v>6</v>
      </c>
      <c r="H66" s="9">
        <v>5</v>
      </c>
      <c r="I66">
        <v>4</v>
      </c>
      <c r="J66">
        <v>4</v>
      </c>
    </row>
    <row r="67" spans="2:11" x14ac:dyDescent="0.25">
      <c r="B67" t="s">
        <v>115</v>
      </c>
      <c r="C67" s="10">
        <v>1.6363635999999999</v>
      </c>
      <c r="D67" s="10">
        <v>1.3333333000000001</v>
      </c>
      <c r="E67" s="10">
        <v>1.2857143</v>
      </c>
      <c r="F67" s="10">
        <v>1.4</v>
      </c>
      <c r="G67" s="10">
        <v>1.2</v>
      </c>
      <c r="H67" s="10">
        <v>1.25</v>
      </c>
      <c r="I67" s="10">
        <v>1</v>
      </c>
      <c r="J67" s="2">
        <v>1.3333333000000001</v>
      </c>
      <c r="K67" s="2"/>
    </row>
    <row r="68" spans="2:11" x14ac:dyDescent="0.25">
      <c r="B68" t="s">
        <v>118</v>
      </c>
      <c r="C68" s="10">
        <v>0.60410540000000001</v>
      </c>
      <c r="D68" s="10">
        <v>0.55920250000000005</v>
      </c>
      <c r="E68" s="10">
        <v>0.67243759999999997</v>
      </c>
      <c r="F68" s="10">
        <v>0.40601870000000001</v>
      </c>
      <c r="G68" s="10">
        <v>0.71037539999999999</v>
      </c>
      <c r="H68" s="10">
        <v>0.39314739999999998</v>
      </c>
      <c r="I68" s="2">
        <v>0.78833869999999995</v>
      </c>
      <c r="J68" s="2">
        <v>0.18743119999999999</v>
      </c>
      <c r="K68" s="2"/>
    </row>
    <row r="69" spans="2:11" x14ac:dyDescent="0.25">
      <c r="B69" t="s">
        <v>116</v>
      </c>
      <c r="C69" s="9" t="s">
        <v>51</v>
      </c>
      <c r="D69" s="9" t="s">
        <v>51</v>
      </c>
      <c r="E69" s="9" t="s">
        <v>51</v>
      </c>
      <c r="F69" s="9" t="s">
        <v>51</v>
      </c>
      <c r="G69" s="9" t="s">
        <v>51</v>
      </c>
      <c r="H69" s="9" t="s">
        <v>51</v>
      </c>
      <c r="I69" s="9" t="s">
        <v>49</v>
      </c>
      <c r="J69" s="9" t="s">
        <v>49</v>
      </c>
      <c r="K69" s="9"/>
    </row>
  </sheetData>
  <mergeCells count="1">
    <mergeCell ref="B64:J6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0.1</vt:lpstr>
      <vt:lpstr>0.15</vt:lpstr>
      <vt:lpstr>0.5</vt:lpstr>
      <vt:lpstr>Optimal</vt:lpstr>
      <vt:lpstr>interdemand inter.</vt:lpstr>
      <vt:lpstr>Agregate-Disaggregate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2506</dc:creator>
  <cp:lastModifiedBy>2506</cp:lastModifiedBy>
  <dcterms:created xsi:type="dcterms:W3CDTF">2022-01-04T05:18:04Z</dcterms:created>
  <dcterms:modified xsi:type="dcterms:W3CDTF">2022-03-11T12:07:29Z</dcterms:modified>
</cp:coreProperties>
</file>