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ng. Mecânica UFJF\2020.1 UFJF\Vibrações\"/>
    </mc:Choice>
  </mc:AlternateContent>
  <xr:revisionPtr revIDLastSave="0" documentId="8_{8958182E-B13F-4E91-9FE9-E843463290AB}" xr6:coauthVersionLast="45" xr6:coauthVersionMax="45" xr10:uidLastSave="{00000000-0000-0000-0000-000000000000}"/>
  <bookViews>
    <workbookView xWindow="-110" yWindow="-110" windowWidth="19420" windowHeight="10420" xr2:uid="{42FBFF84-EB4B-451A-B3AD-0A788CDF90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I43" i="1"/>
  <c r="I42" i="1"/>
  <c r="I40" i="1"/>
  <c r="J38" i="1"/>
  <c r="I38" i="1"/>
  <c r="H38" i="1"/>
  <c r="I2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B11" i="1"/>
  <c r="B8" i="1"/>
  <c r="B9" i="1" l="1"/>
  <c r="B10" i="1" s="1"/>
</calcChain>
</file>

<file path=xl/sharedStrings.xml><?xml version="1.0" encoding="utf-8"?>
<sst xmlns="http://schemas.openxmlformats.org/spreadsheetml/2006/main" count="18" uniqueCount="15">
  <si>
    <t>α</t>
  </si>
  <si>
    <t>C</t>
  </si>
  <si>
    <t>J</t>
  </si>
  <si>
    <t>d</t>
  </si>
  <si>
    <t>Wd</t>
  </si>
  <si>
    <t>Wn</t>
  </si>
  <si>
    <t>Ao</t>
  </si>
  <si>
    <t>Dados</t>
  </si>
  <si>
    <t>α'</t>
  </si>
  <si>
    <t>kt</t>
  </si>
  <si>
    <t>ζ</t>
  </si>
  <si>
    <t>Refinando o intervalo</t>
  </si>
  <si>
    <t>t [s]</t>
  </si>
  <si>
    <t>α(t) [rad]</t>
  </si>
  <si>
    <t>α máximo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</si>
</sst>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do Ângulo</a:t>
            </a:r>
            <a:r>
              <a:rPr lang="pt-BR" baseline="0"/>
              <a:t> de Ataque em função do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Planilha1!$E$2:$E$63</c:f>
              <c:numCache>
                <c:formatCode>General</c:formatCode>
                <c:ptCount val="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Planilha1!$D$2:$D$63</c:f>
              <c:numCache>
                <c:formatCode>General</c:formatCode>
                <c:ptCount val="62"/>
                <c:pt idx="0">
                  <c:v>0</c:v>
                </c:pt>
                <c:pt idx="1">
                  <c:v>1.8567535322700369E-2</c:v>
                </c:pt>
                <c:pt idx="2">
                  <c:v>3.4087925070170201E-2</c:v>
                </c:pt>
                <c:pt idx="3">
                  <c:v>4.6396148938089694E-2</c:v>
                </c:pt>
                <c:pt idx="4">
                  <c:v>5.5463417551297765E-2</c:v>
                </c:pt>
                <c:pt idx="5">
                  <c:v>6.1380726456952979E-2</c:v>
                </c:pt>
                <c:pt idx="6">
                  <c:v>6.4340229284130565E-2</c:v>
                </c:pt>
                <c:pt idx="7">
                  <c:v>6.4615377068054827E-2</c:v>
                </c:pt>
                <c:pt idx="8">
                  <c:v>6.254069344167669E-2</c:v>
                </c:pt>
                <c:pt idx="9">
                  <c:v>5.849195686527809E-2</c:v>
                </c:pt>
                <c:pt idx="10">
                  <c:v>5.2867447550113231E-2</c:v>
                </c:pt>
                <c:pt idx="11">
                  <c:v>4.6070794223038634E-2</c:v>
                </c:pt>
                <c:pt idx="12">
                  <c:v>3.8495829917830973E-2</c:v>
                </c:pt>
                <c:pt idx="13">
                  <c:v>3.0513741520284271E-2</c:v>
                </c:pt>
                <c:pt idx="14">
                  <c:v>2.2462679103563376E-2</c:v>
                </c:pt>
                <c:pt idx="15">
                  <c:v>1.4639881679200203E-2</c:v>
                </c:pt>
                <c:pt idx="16">
                  <c:v>7.2962785861955242E-3</c:v>
                </c:pt>
                <c:pt idx="17">
                  <c:v>6.3344229436940462E-4</c:v>
                </c:pt>
                <c:pt idx="18">
                  <c:v>-5.1972998930568315E-3</c:v>
                </c:pt>
                <c:pt idx="19">
                  <c:v>-1.0093840386747398E-2</c:v>
                </c:pt>
                <c:pt idx="20">
                  <c:v>-1.4000634357816327E-2</c:v>
                </c:pt>
                <c:pt idx="21">
                  <c:v>-1.6904715763523769E-2</c:v>
                </c:pt>
                <c:pt idx="22">
                  <c:v>-1.8830699303917807E-2</c:v>
                </c:pt>
                <c:pt idx="23">
                  <c:v>-1.9835077436335318E-2</c:v>
                </c:pt>
                <c:pt idx="24">
                  <c:v>-2.0000107167505495E-2</c:v>
                </c:pt>
                <c:pt idx="25">
                  <c:v>-1.9427558227239555E-2</c:v>
                </c:pt>
                <c:pt idx="26">
                  <c:v>-1.8232564348587173E-2</c:v>
                </c:pt>
                <c:pt idx="27">
                  <c:v>-1.653778467484613E-2</c:v>
                </c:pt>
                <c:pt idx="28">
                  <c:v>-1.4468044646101881E-2</c:v>
                </c:pt>
                <c:pt idx="29">
                  <c:v>-1.2145586816467106E-2</c:v>
                </c:pt>
                <c:pt idx="30">
                  <c:v>-9.6860234696301735E-3</c:v>
                </c:pt>
                <c:pt idx="31">
                  <c:v>-7.1950459759848239E-3</c:v>
                </c:pt>
                <c:pt idx="32">
                  <c:v>-4.7659116792736289E-3</c:v>
                </c:pt>
                <c:pt idx="33">
                  <c:v>-2.4776985825439774E-3</c:v>
                </c:pt>
                <c:pt idx="34">
                  <c:v>-3.9429184883147045E-4</c:v>
                </c:pt>
                <c:pt idx="35">
                  <c:v>1.4359554652157206E-3</c:v>
                </c:pt>
                <c:pt idx="36">
                  <c:v>2.9799617884380312E-3</c:v>
                </c:pt>
                <c:pt idx="37">
                  <c:v>4.219142822803652E-3</c:v>
                </c:pt>
                <c:pt idx="38">
                  <c:v>5.1482173613163259E-3</c:v>
                </c:pt>
                <c:pt idx="39">
                  <c:v>5.7736897904439718E-3</c:v>
                </c:pt>
                <c:pt idx="40">
                  <c:v>6.1121051126264269E-3</c:v>
                </c:pt>
                <c:pt idx="41">
                  <c:v>6.1881681779140177E-3</c:v>
                </c:pt>
                <c:pt idx="42">
                  <c:v>6.0328119149277142E-3</c:v>
                </c:pt>
                <c:pt idx="43">
                  <c:v>5.6812903003374089E-3</c:v>
                </c:pt>
                <c:pt idx="44">
                  <c:v>5.1713612032355596E-3</c:v>
                </c:pt>
                <c:pt idx="45">
                  <c:v>4.5416126650193222E-3</c:v>
                </c:pt>
                <c:pt idx="46">
                  <c:v>3.8299741661510156E-3</c:v>
                </c:pt>
                <c:pt idx="47">
                  <c:v>3.0724424742293358E-3</c:v>
                </c:pt>
                <c:pt idx="48">
                  <c:v>2.3020401847605298E-3</c:v>
                </c:pt>
                <c:pt idx="49">
                  <c:v>1.5480144073975642E-3</c:v>
                </c:pt>
                <c:pt idx="50">
                  <c:v>8.3527349224423592E-4</c:v>
                </c:pt>
                <c:pt idx="51">
                  <c:v>1.8405143429525947E-4</c:v>
                </c:pt>
                <c:pt idx="52">
                  <c:v>-3.9021723203489937E-4</c:v>
                </c:pt>
                <c:pt idx="53">
                  <c:v>-8.7683457105055922E-4</c:v>
                </c:pt>
                <c:pt idx="54">
                  <c:v>-1.2696147828803505E-3</c:v>
                </c:pt>
                <c:pt idx="55">
                  <c:v>-1.5665269118542043E-3</c:v>
                </c:pt>
                <c:pt idx="56">
                  <c:v>-1.7692345651643673E-3</c:v>
                </c:pt>
                <c:pt idx="57">
                  <c:v>-1.8825623418429168E-3</c:v>
                </c:pt>
                <c:pt idx="58">
                  <c:v>-1.9139174870792014E-3</c:v>
                </c:pt>
                <c:pt idx="59">
                  <c:v>-1.872693232505391E-3</c:v>
                </c:pt>
                <c:pt idx="60">
                  <c:v>-1.7696775444204736E-3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561-4927-B20A-9347C2F3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7023"/>
        <c:axId val="21385802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Planilha1!$D$2:$D$32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1.8567535322700369E-2</c:v>
                      </c:pt>
                      <c:pt idx="2">
                        <c:v>3.4087925070170201E-2</c:v>
                      </c:pt>
                      <c:pt idx="3">
                        <c:v>4.6396148938089694E-2</c:v>
                      </c:pt>
                      <c:pt idx="4">
                        <c:v>5.5463417551297765E-2</c:v>
                      </c:pt>
                      <c:pt idx="5">
                        <c:v>6.1380726456952979E-2</c:v>
                      </c:pt>
                      <c:pt idx="6">
                        <c:v>6.4340229284130565E-2</c:v>
                      </c:pt>
                      <c:pt idx="7">
                        <c:v>6.4615377068054827E-2</c:v>
                      </c:pt>
                      <c:pt idx="8">
                        <c:v>6.254069344167669E-2</c:v>
                      </c:pt>
                      <c:pt idx="9">
                        <c:v>5.849195686527809E-2</c:v>
                      </c:pt>
                      <c:pt idx="10">
                        <c:v>5.2867447550113231E-2</c:v>
                      </c:pt>
                      <c:pt idx="11">
                        <c:v>4.6070794223038634E-2</c:v>
                      </c:pt>
                      <c:pt idx="12">
                        <c:v>3.8495829917830973E-2</c:v>
                      </c:pt>
                      <c:pt idx="13">
                        <c:v>3.0513741520284271E-2</c:v>
                      </c:pt>
                      <c:pt idx="14">
                        <c:v>2.2462679103563376E-2</c:v>
                      </c:pt>
                      <c:pt idx="15">
                        <c:v>1.4639881679200203E-2</c:v>
                      </c:pt>
                      <c:pt idx="16">
                        <c:v>7.2962785861955242E-3</c:v>
                      </c:pt>
                      <c:pt idx="17">
                        <c:v>6.3344229436940462E-4</c:v>
                      </c:pt>
                      <c:pt idx="18">
                        <c:v>-5.1972998930568315E-3</c:v>
                      </c:pt>
                      <c:pt idx="19">
                        <c:v>-1.0093840386747398E-2</c:v>
                      </c:pt>
                      <c:pt idx="20">
                        <c:v>-1.4000634357816327E-2</c:v>
                      </c:pt>
                      <c:pt idx="21">
                        <c:v>-1.6904715763523769E-2</c:v>
                      </c:pt>
                      <c:pt idx="22">
                        <c:v>-1.8830699303917807E-2</c:v>
                      </c:pt>
                      <c:pt idx="23">
                        <c:v>-1.9835077436335318E-2</c:v>
                      </c:pt>
                      <c:pt idx="24">
                        <c:v>-2.0000107167505495E-2</c:v>
                      </c:pt>
                      <c:pt idx="25">
                        <c:v>-1.9427558227239555E-2</c:v>
                      </c:pt>
                      <c:pt idx="26">
                        <c:v>-1.8232564348587173E-2</c:v>
                      </c:pt>
                      <c:pt idx="27">
                        <c:v>-1.653778467484613E-2</c:v>
                      </c:pt>
                      <c:pt idx="28">
                        <c:v>-1.4468044646101881E-2</c:v>
                      </c:pt>
                      <c:pt idx="29">
                        <c:v>-1.2145586816467106E-2</c:v>
                      </c:pt>
                      <c:pt idx="30">
                        <c:v>-9.6860234696301735E-3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Planilha1!$E$2:$E$32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561-4927-B20A-9347C2F3C0E9}"/>
                  </c:ext>
                </c:extLst>
              </c15:ser>
            </c15:filteredScatterSeries>
          </c:ext>
        </c:extLst>
      </c:scatterChart>
      <c:valAx>
        <c:axId val="3159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580207"/>
        <c:crosses val="autoZero"/>
        <c:crossBetween val="midCat"/>
      </c:valAx>
      <c:valAx>
        <c:axId val="213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pt-BR"/>
                  <a:t>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91621</xdr:colOff>
      <xdr:row>12</xdr:row>
      <xdr:rowOff>59872</xdr:rowOff>
    </xdr:from>
    <xdr:ext cx="65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3A2A59-5021-4194-8B2D-C414859008A4}"/>
            </a:ext>
          </a:extLst>
        </xdr:cNvPr>
        <xdr:cNvSpPr txBox="1"/>
      </xdr:nvSpPr>
      <xdr:spPr>
        <a:xfrm>
          <a:off x="7992835" y="24184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7</xdr:col>
      <xdr:colOff>394758</xdr:colOff>
      <xdr:row>0</xdr:row>
      <xdr:rowOff>1059</xdr:rowOff>
    </xdr:from>
    <xdr:to>
      <xdr:col>16</xdr:col>
      <xdr:colOff>105833</xdr:colOff>
      <xdr:row>16</xdr:row>
      <xdr:rowOff>52917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DEA895-CFDC-438F-9753-885B95D3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B32A-06D2-4F9E-9BC0-5E0312BD4D0E}">
  <dimension ref="A1:AA62"/>
  <sheetViews>
    <sheetView showGridLines="0" showRowColHeaders="0" tabSelected="1" topLeftCell="E1" zoomScale="85" zoomScaleNormal="85" workbookViewId="0">
      <selection activeCell="T9" sqref="T9"/>
    </sheetView>
  </sheetViews>
  <sheetFormatPr defaultRowHeight="14.5" x14ac:dyDescent="0.35"/>
  <cols>
    <col min="4" max="4" width="28.1796875" style="2" customWidth="1"/>
    <col min="5" max="5" width="9.453125" style="2" customWidth="1"/>
    <col min="6" max="6" width="12.08984375" style="2" customWidth="1"/>
    <col min="7" max="7" width="10.453125" style="2" customWidth="1"/>
    <col min="8" max="8" width="11.36328125" customWidth="1"/>
    <col min="9" max="9" width="13.81640625" bestFit="1" customWidth="1"/>
    <col min="19" max="19" width="8.36328125" customWidth="1"/>
  </cols>
  <sheetData>
    <row r="1" spans="1:7" ht="15" thickBot="1" x14ac:dyDescent="0.4">
      <c r="A1" s="8" t="s">
        <v>7</v>
      </c>
      <c r="B1" s="9"/>
      <c r="D1" s="10" t="s">
        <v>13</v>
      </c>
      <c r="E1" s="12" t="s">
        <v>12</v>
      </c>
    </row>
    <row r="2" spans="1:7" x14ac:dyDescent="0.35">
      <c r="A2" s="5" t="s">
        <v>0</v>
      </c>
      <c r="B2" s="3">
        <v>0</v>
      </c>
      <c r="D2" s="14">
        <f>$B$11*(EXP(-0.6865*E2))*SIN(1.837*E2)</f>
        <v>0</v>
      </c>
      <c r="E2" s="16">
        <v>0</v>
      </c>
    </row>
    <row r="3" spans="1:7" x14ac:dyDescent="0.35">
      <c r="A3" s="6" t="s">
        <v>8</v>
      </c>
      <c r="B3" s="3">
        <v>0.2</v>
      </c>
      <c r="D3" s="14">
        <f t="shared" ref="D3:D62" si="0">$B$11*(EXP(-0.6865*E3))*SIN(1.837*E3)</f>
        <v>1.8567535322700369E-2</v>
      </c>
      <c r="E3" s="16">
        <v>0.1</v>
      </c>
    </row>
    <row r="4" spans="1:7" ht="15" thickBot="1" x14ac:dyDescent="0.4">
      <c r="A4" s="6" t="s">
        <v>1</v>
      </c>
      <c r="B4" s="3">
        <v>1785</v>
      </c>
      <c r="D4" s="14">
        <f t="shared" si="0"/>
        <v>3.4087925070170201E-2</v>
      </c>
      <c r="E4" s="16">
        <v>0.2</v>
      </c>
    </row>
    <row r="5" spans="1:7" ht="15" thickBot="1" x14ac:dyDescent="0.4">
      <c r="A5" s="6" t="s">
        <v>2</v>
      </c>
      <c r="B5" s="3">
        <v>1300</v>
      </c>
      <c r="D5" s="14">
        <f t="shared" si="0"/>
        <v>4.6396148938089694E-2</v>
      </c>
      <c r="E5" s="16">
        <v>0.3</v>
      </c>
      <c r="F5" s="8" t="s">
        <v>11</v>
      </c>
      <c r="G5" s="9"/>
    </row>
    <row r="6" spans="1:7" ht="15" thickBot="1" x14ac:dyDescent="0.4">
      <c r="A6" s="6" t="s">
        <v>3</v>
      </c>
      <c r="B6" s="3">
        <v>5</v>
      </c>
      <c r="D6" s="14">
        <f t="shared" si="0"/>
        <v>5.5463417551297765E-2</v>
      </c>
      <c r="E6" s="16">
        <v>0.4</v>
      </c>
      <c r="F6" s="11" t="s">
        <v>13</v>
      </c>
      <c r="G6" s="11" t="s">
        <v>12</v>
      </c>
    </row>
    <row r="7" spans="1:7" x14ac:dyDescent="0.35">
      <c r="A7" s="6" t="s">
        <v>9</v>
      </c>
      <c r="B7" s="3">
        <v>5000</v>
      </c>
      <c r="D7" s="14">
        <f t="shared" si="0"/>
        <v>6.1380726456952979E-2</v>
      </c>
      <c r="E7" s="16">
        <v>0.5</v>
      </c>
      <c r="F7" s="14">
        <f>$B$11*(EXP(-0.6865*G7))*SIN(1.837*G7)</f>
        <v>6.1380726456952979E-2</v>
      </c>
      <c r="G7" s="16">
        <v>0.5</v>
      </c>
    </row>
    <row r="8" spans="1:7" x14ac:dyDescent="0.35">
      <c r="A8" s="6" t="s">
        <v>5</v>
      </c>
      <c r="B8" s="3">
        <f>SQRT(B7/B5)</f>
        <v>1.9611613513818404</v>
      </c>
      <c r="D8" s="14">
        <f t="shared" si="0"/>
        <v>6.4340229284130565E-2</v>
      </c>
      <c r="E8" s="16">
        <v>0.6</v>
      </c>
      <c r="F8" s="14">
        <f t="shared" ref="F8:F32" si="1">$B$11*(EXP(-0.6865*G8))*SIN(1.837*G8)</f>
        <v>6.1805836663845468E-2</v>
      </c>
      <c r="G8" s="16">
        <v>0.51</v>
      </c>
    </row>
    <row r="9" spans="1:7" x14ac:dyDescent="0.35">
      <c r="A9" s="6" t="s">
        <v>10</v>
      </c>
      <c r="B9" s="3">
        <f>(B4/(2*B5*B8))</f>
        <v>0.35006730122165847</v>
      </c>
      <c r="D9" s="14">
        <f t="shared" si="0"/>
        <v>6.4615377068054827E-2</v>
      </c>
      <c r="E9" s="16">
        <v>0.7</v>
      </c>
      <c r="F9" s="14">
        <f t="shared" si="1"/>
        <v>6.2201543579453969E-2</v>
      </c>
      <c r="G9" s="16">
        <v>0.52</v>
      </c>
    </row>
    <row r="10" spans="1:7" x14ac:dyDescent="0.35">
      <c r="A10" s="6" t="s">
        <v>4</v>
      </c>
      <c r="B10" s="3">
        <f>B8*SQRT(1-(B9*B9))</f>
        <v>1.8370679864888642</v>
      </c>
      <c r="D10" s="14">
        <f t="shared" si="0"/>
        <v>6.254069344167669E-2</v>
      </c>
      <c r="E10" s="16">
        <v>0.8</v>
      </c>
      <c r="F10" s="14">
        <f t="shared" si="1"/>
        <v>6.2568097013980029E-2</v>
      </c>
      <c r="G10" s="16">
        <v>0.53</v>
      </c>
    </row>
    <row r="11" spans="1:7" ht="15" thickBot="1" x14ac:dyDescent="0.4">
      <c r="A11" s="7" t="s">
        <v>6</v>
      </c>
      <c r="B11" s="4">
        <f>(B3/B10)</f>
        <v>0.10886913357096507</v>
      </c>
      <c r="D11" s="14">
        <f t="shared" si="0"/>
        <v>5.849195686527809E-2</v>
      </c>
      <c r="E11" s="16">
        <v>0.9</v>
      </c>
      <c r="F11" s="14">
        <f t="shared" si="1"/>
        <v>6.290575450618896E-2</v>
      </c>
      <c r="G11" s="16">
        <v>0.54</v>
      </c>
    </row>
    <row r="12" spans="1:7" x14ac:dyDescent="0.35">
      <c r="D12" s="14">
        <f t="shared" si="0"/>
        <v>5.2867447550113231E-2</v>
      </c>
      <c r="E12" s="16">
        <v>1</v>
      </c>
      <c r="F12" s="14">
        <f t="shared" si="1"/>
        <v>6.3214781119656227E-2</v>
      </c>
      <c r="G12" s="16">
        <v>0.55000000000000004</v>
      </c>
    </row>
    <row r="13" spans="1:7" x14ac:dyDescent="0.35">
      <c r="D13" s="14">
        <f t="shared" si="0"/>
        <v>4.6070794223038634E-2</v>
      </c>
      <c r="E13" s="16">
        <v>1.1000000000000001</v>
      </c>
      <c r="F13" s="14">
        <f t="shared" si="1"/>
        <v>6.3495449238918172E-2</v>
      </c>
      <c r="G13" s="16">
        <v>0.56000000000000005</v>
      </c>
    </row>
    <row r="14" spans="1:7" x14ac:dyDescent="0.35">
      <c r="D14" s="14">
        <f t="shared" si="0"/>
        <v>3.8495829917830973E-2</v>
      </c>
      <c r="E14" s="16">
        <v>1.2</v>
      </c>
      <c r="F14" s="14">
        <f t="shared" si="1"/>
        <v>6.3748038365606344E-2</v>
      </c>
      <c r="G14" s="16">
        <v>0.56999999999999995</v>
      </c>
    </row>
    <row r="15" spans="1:7" x14ac:dyDescent="0.35">
      <c r="D15" s="14">
        <f t="shared" si="0"/>
        <v>3.0513741520284271E-2</v>
      </c>
      <c r="E15" s="16">
        <v>1.3</v>
      </c>
      <c r="F15" s="14">
        <f t="shared" si="1"/>
        <v>6.3972834914643326E-2</v>
      </c>
      <c r="G15" s="16">
        <v>0.57999999999999996</v>
      </c>
    </row>
    <row r="16" spans="1:7" x14ac:dyDescent="0.35">
      <c r="D16" s="14">
        <f t="shared" si="0"/>
        <v>2.2462679103563376E-2</v>
      </c>
      <c r="E16" s="16">
        <v>1.4</v>
      </c>
      <c r="F16" s="14">
        <f t="shared" si="1"/>
        <v>6.4170132010577169E-2</v>
      </c>
      <c r="G16" s="16">
        <v>0.59</v>
      </c>
    </row>
    <row r="17" spans="4:27" x14ac:dyDescent="0.35">
      <c r="D17" s="14">
        <f t="shared" si="0"/>
        <v>1.4639881679200203E-2</v>
      </c>
      <c r="E17" s="16">
        <v>1.5</v>
      </c>
      <c r="F17" s="14">
        <f t="shared" si="1"/>
        <v>6.4340229284130565E-2</v>
      </c>
      <c r="G17" s="16">
        <v>0.6</v>
      </c>
    </row>
    <row r="18" spans="4:27" ht="15" thickBot="1" x14ac:dyDescent="0.4">
      <c r="D18" s="14">
        <f t="shared" si="0"/>
        <v>7.2962785861955242E-3</v>
      </c>
      <c r="E18" s="16">
        <v>1.6</v>
      </c>
      <c r="F18" s="14">
        <f t="shared" si="1"/>
        <v>6.4483432669038929E-2</v>
      </c>
      <c r="G18" s="16">
        <v>0.61</v>
      </c>
    </row>
    <row r="19" spans="4:27" ht="15" thickBot="1" x14ac:dyDescent="0.4">
      <c r="D19" s="14">
        <f t="shared" si="0"/>
        <v>6.3344229436940462E-4</v>
      </c>
      <c r="E19" s="16">
        <v>1.7</v>
      </c>
      <c r="F19" s="14">
        <f t="shared" si="1"/>
        <v>6.4600054199251772E-2</v>
      </c>
      <c r="G19" s="16">
        <v>0.62</v>
      </c>
      <c r="I19" s="13" t="s">
        <v>14</v>
      </c>
      <c r="J19" s="11" t="s">
        <v>12</v>
      </c>
    </row>
    <row r="20" spans="4:27" ht="15" thickBot="1" x14ac:dyDescent="0.4">
      <c r="D20" s="14">
        <f t="shared" si="0"/>
        <v>-5.1972998930568315E-3</v>
      </c>
      <c r="E20" s="16">
        <v>1.8</v>
      </c>
      <c r="F20" s="14">
        <f t="shared" si="1"/>
        <v>6.4690411806569398E-2</v>
      </c>
      <c r="G20" s="16">
        <v>0.63</v>
      </c>
      <c r="I20" s="20">
        <f>MAX(F7:F32)</f>
        <v>6.4807164642036438E-2</v>
      </c>
      <c r="J20" s="21">
        <v>0.66</v>
      </c>
    </row>
    <row r="21" spans="4:27" x14ac:dyDescent="0.35">
      <c r="D21" s="14">
        <f t="shared" si="0"/>
        <v>-1.0093840386747398E-2</v>
      </c>
      <c r="E21" s="16">
        <v>1.9</v>
      </c>
      <c r="F21" s="14">
        <f t="shared" si="1"/>
        <v>6.4754829118786286E-2</v>
      </c>
      <c r="G21" s="16">
        <v>0.64</v>
      </c>
      <c r="N21" s="1"/>
      <c r="AA21" s="1"/>
    </row>
    <row r="22" spans="4:27" x14ac:dyDescent="0.35">
      <c r="D22" s="14">
        <f t="shared" si="0"/>
        <v>-1.4000634357816327E-2</v>
      </c>
      <c r="E22" s="16">
        <v>2</v>
      </c>
      <c r="F22" s="14">
        <f t="shared" si="1"/>
        <v>6.479363525841178E-2</v>
      </c>
      <c r="G22" s="16">
        <v>0.65</v>
      </c>
      <c r="N22" s="1"/>
    </row>
    <row r="23" spans="4:27" x14ac:dyDescent="0.35">
      <c r="D23" s="14">
        <f t="shared" si="0"/>
        <v>-1.6904715763523769E-2</v>
      </c>
      <c r="E23" s="16">
        <v>2.1</v>
      </c>
      <c r="F23" s="18">
        <f t="shared" si="1"/>
        <v>6.4807164642036438E-2</v>
      </c>
      <c r="G23" s="19">
        <v>0.66</v>
      </c>
    </row>
    <row r="24" spans="4:27" x14ac:dyDescent="0.35">
      <c r="D24" s="14">
        <f t="shared" si="0"/>
        <v>-1.8830699303917807E-2</v>
      </c>
      <c r="E24" s="16">
        <v>2.2000000000000002</v>
      </c>
      <c r="F24" s="14">
        <f t="shared" si="1"/>
        <v>6.479575678041237E-2</v>
      </c>
      <c r="G24" s="16">
        <v>0.67</v>
      </c>
    </row>
    <row r="25" spans="4:27" x14ac:dyDescent="0.35">
      <c r="D25" s="14">
        <f t="shared" si="0"/>
        <v>-1.9835077436335318E-2</v>
      </c>
      <c r="E25" s="16">
        <v>2.2999999999999998</v>
      </c>
      <c r="F25" s="14">
        <f t="shared" si="1"/>
        <v>6.4759756079314099E-2</v>
      </c>
      <c r="G25" s="16">
        <v>0.68</v>
      </c>
    </row>
    <row r="26" spans="4:27" x14ac:dyDescent="0.35">
      <c r="D26" s="14">
        <f t="shared" si="0"/>
        <v>-2.0000107167505495E-2</v>
      </c>
      <c r="E26" s="16">
        <v>2.4</v>
      </c>
      <c r="F26" s="14">
        <f t="shared" si="1"/>
        <v>6.4699511641245169E-2</v>
      </c>
      <c r="G26" s="16">
        <v>0.69</v>
      </c>
    </row>
    <row r="27" spans="4:27" x14ac:dyDescent="0.35">
      <c r="D27" s="14">
        <f t="shared" si="0"/>
        <v>-1.9427558227239555E-2</v>
      </c>
      <c r="E27" s="16">
        <v>2.5</v>
      </c>
      <c r="F27" s="14">
        <f t="shared" si="1"/>
        <v>6.4615377068054827E-2</v>
      </c>
      <c r="G27" s="16">
        <v>0.7</v>
      </c>
    </row>
    <row r="28" spans="4:27" x14ac:dyDescent="0.35">
      <c r="D28" s="14">
        <f t="shared" si="0"/>
        <v>-1.8232564348587173E-2</v>
      </c>
      <c r="E28" s="16">
        <v>2.6</v>
      </c>
      <c r="F28" s="14">
        <f t="shared" si="1"/>
        <v>6.4507710264527868E-2</v>
      </c>
      <c r="G28" s="16">
        <v>0.71</v>
      </c>
    </row>
    <row r="29" spans="4:27" x14ac:dyDescent="0.35">
      <c r="D29" s="14">
        <f t="shared" si="0"/>
        <v>-1.653778467484613E-2</v>
      </c>
      <c r="E29" s="16">
        <v>2.7</v>
      </c>
      <c r="F29" s="14">
        <f t="shared" si="1"/>
        <v>6.4376873243009156E-2</v>
      </c>
      <c r="G29" s="16">
        <v>0.72</v>
      </c>
    </row>
    <row r="30" spans="4:27" x14ac:dyDescent="0.35">
      <c r="D30" s="14">
        <f t="shared" si="0"/>
        <v>-1.4468044646101881E-2</v>
      </c>
      <c r="E30" s="16">
        <v>2.8</v>
      </c>
      <c r="F30" s="14">
        <f t="shared" si="1"/>
        <v>6.4223231929123506E-2</v>
      </c>
      <c r="G30" s="16">
        <v>0.73</v>
      </c>
    </row>
    <row r="31" spans="4:27" x14ac:dyDescent="0.35">
      <c r="D31" s="14">
        <f t="shared" si="0"/>
        <v>-1.2145586816467106E-2</v>
      </c>
      <c r="E31" s="16">
        <v>2.9</v>
      </c>
      <c r="F31" s="14">
        <f t="shared" si="1"/>
        <v>6.4047155968650196E-2</v>
      </c>
      <c r="G31" s="16">
        <v>0.74</v>
      </c>
    </row>
    <row r="32" spans="4:27" ht="15" thickBot="1" x14ac:dyDescent="0.4">
      <c r="D32" s="15">
        <f t="shared" si="0"/>
        <v>-9.6860234696301735E-3</v>
      </c>
      <c r="E32" s="17">
        <v>3</v>
      </c>
      <c r="F32" s="15">
        <f t="shared" si="1"/>
        <v>6.3849018535609967E-2</v>
      </c>
      <c r="G32" s="17">
        <v>0.75</v>
      </c>
    </row>
    <row r="33" spans="4:10" ht="15" thickBot="1" x14ac:dyDescent="0.4">
      <c r="D33" s="15">
        <f t="shared" si="0"/>
        <v>-7.1950459759848239E-3</v>
      </c>
      <c r="E33" s="16">
        <v>3.1</v>
      </c>
    </row>
    <row r="34" spans="4:10" ht="15" thickBot="1" x14ac:dyDescent="0.4">
      <c r="D34" s="15">
        <f t="shared" si="0"/>
        <v>-4.7659116792736289E-3</v>
      </c>
      <c r="E34" s="16">
        <v>3.2</v>
      </c>
    </row>
    <row r="35" spans="4:10" ht="15" thickBot="1" x14ac:dyDescent="0.4">
      <c r="D35" s="15">
        <f t="shared" si="0"/>
        <v>-2.4776985825439774E-3</v>
      </c>
      <c r="E35" s="16">
        <v>3.3</v>
      </c>
    </row>
    <row r="36" spans="4:10" ht="15" thickBot="1" x14ac:dyDescent="0.4">
      <c r="D36" s="15">
        <f t="shared" si="0"/>
        <v>-3.9429184883147045E-4</v>
      </c>
      <c r="E36" s="16">
        <v>3.4</v>
      </c>
    </row>
    <row r="37" spans="4:10" ht="15" thickBot="1" x14ac:dyDescent="0.4">
      <c r="D37" s="15">
        <f t="shared" si="0"/>
        <v>1.4359554652157206E-3</v>
      </c>
      <c r="E37" s="17">
        <v>3.5</v>
      </c>
    </row>
    <row r="38" spans="4:10" ht="15" thickBot="1" x14ac:dyDescent="0.4">
      <c r="D38" s="15">
        <f t="shared" si="0"/>
        <v>2.9799617884380312E-3</v>
      </c>
      <c r="E38" s="16">
        <v>3.6</v>
      </c>
      <c r="H38">
        <f>RADIANS(0.1)</f>
        <v>1.7453292519943296E-3</v>
      </c>
      <c r="I38">
        <f>SQRT(1-(B9^2))</f>
        <v>0.93672455109033237</v>
      </c>
      <c r="J38">
        <f>I38*B11</f>
        <v>0.10198039027185569</v>
      </c>
    </row>
    <row r="39" spans="4:10" ht="15" thickBot="1" x14ac:dyDescent="0.4">
      <c r="D39" s="15">
        <f t="shared" si="0"/>
        <v>4.219142822803652E-3</v>
      </c>
      <c r="E39" s="16">
        <v>3.7</v>
      </c>
    </row>
    <row r="40" spans="4:10" ht="15" thickBot="1" x14ac:dyDescent="0.4">
      <c r="D40" s="15">
        <f t="shared" si="0"/>
        <v>5.1482173613163259E-3</v>
      </c>
      <c r="E40" s="16">
        <v>3.8</v>
      </c>
      <c r="I40">
        <f>H38/J38</f>
        <v>1.7114361372237281E-2</v>
      </c>
    </row>
    <row r="41" spans="4:10" ht="15" thickBot="1" x14ac:dyDescent="0.4">
      <c r="D41" s="15">
        <f t="shared" si="0"/>
        <v>5.7736897904439718E-3</v>
      </c>
      <c r="E41" s="16">
        <v>3.9</v>
      </c>
    </row>
    <row r="42" spans="4:10" ht="15" thickBot="1" x14ac:dyDescent="0.4">
      <c r="D42" s="15">
        <f t="shared" si="0"/>
        <v>6.1121051126264269E-3</v>
      </c>
      <c r="E42" s="17">
        <v>4</v>
      </c>
      <c r="I42">
        <f>LN(I40)</f>
        <v>-4.0678373216174508</v>
      </c>
    </row>
    <row r="43" spans="4:10" ht="15" thickBot="1" x14ac:dyDescent="0.4">
      <c r="D43" s="15">
        <f t="shared" si="0"/>
        <v>6.1881681779140177E-3</v>
      </c>
      <c r="E43" s="16">
        <v>4.0999999999999996</v>
      </c>
      <c r="I43">
        <f>I42/(-B9*B8)</f>
        <v>5.9251411967537102</v>
      </c>
    </row>
    <row r="44" spans="4:10" ht="15" thickBot="1" x14ac:dyDescent="0.4">
      <c r="D44" s="15">
        <f t="shared" si="0"/>
        <v>6.0328119149277142E-3</v>
      </c>
      <c r="E44" s="16">
        <v>4.2</v>
      </c>
    </row>
    <row r="45" spans="4:10" ht="15" thickBot="1" x14ac:dyDescent="0.4">
      <c r="D45" s="15">
        <f t="shared" si="0"/>
        <v>5.6812903003374089E-3</v>
      </c>
      <c r="E45" s="16">
        <v>4.3</v>
      </c>
    </row>
    <row r="46" spans="4:10" ht="15" thickBot="1" x14ac:dyDescent="0.4">
      <c r="D46" s="15">
        <f t="shared" si="0"/>
        <v>5.1713612032355596E-3</v>
      </c>
      <c r="E46" s="16">
        <v>4.4000000000000004</v>
      </c>
    </row>
    <row r="47" spans="4:10" ht="15" thickBot="1" x14ac:dyDescent="0.4">
      <c r="D47" s="15">
        <f t="shared" si="0"/>
        <v>4.5416126650193222E-3</v>
      </c>
      <c r="E47" s="17">
        <v>4.5</v>
      </c>
    </row>
    <row r="48" spans="4:10" ht="15" thickBot="1" x14ac:dyDescent="0.4">
      <c r="D48" s="15">
        <f t="shared" si="0"/>
        <v>3.8299741661510156E-3</v>
      </c>
      <c r="E48" s="16">
        <v>4.5999999999999996</v>
      </c>
    </row>
    <row r="49" spans="4:5" ht="15" thickBot="1" x14ac:dyDescent="0.4">
      <c r="D49" s="15">
        <f t="shared" si="0"/>
        <v>3.0724424742293358E-3</v>
      </c>
      <c r="E49" s="16">
        <v>4.7</v>
      </c>
    </row>
    <row r="50" spans="4:5" ht="15" thickBot="1" x14ac:dyDescent="0.4">
      <c r="D50" s="15">
        <f t="shared" si="0"/>
        <v>2.3020401847605298E-3</v>
      </c>
      <c r="E50" s="16">
        <v>4.8</v>
      </c>
    </row>
    <row r="51" spans="4:5" ht="15" thickBot="1" x14ac:dyDescent="0.4">
      <c r="D51" s="15">
        <f t="shared" si="0"/>
        <v>1.5480144073975642E-3</v>
      </c>
      <c r="E51" s="16">
        <v>4.9000000000000004</v>
      </c>
    </row>
    <row r="52" spans="4:5" ht="15" thickBot="1" x14ac:dyDescent="0.4">
      <c r="D52" s="15">
        <f t="shared" si="0"/>
        <v>8.3527349224423592E-4</v>
      </c>
      <c r="E52" s="17">
        <v>5</v>
      </c>
    </row>
    <row r="53" spans="4:5" ht="15" thickBot="1" x14ac:dyDescent="0.4">
      <c r="D53" s="15">
        <f t="shared" si="0"/>
        <v>1.8405143429525947E-4</v>
      </c>
      <c r="E53" s="16">
        <v>5.0999999999999996</v>
      </c>
    </row>
    <row r="54" spans="4:5" ht="15" thickBot="1" x14ac:dyDescent="0.4">
      <c r="D54" s="15">
        <f t="shared" si="0"/>
        <v>-3.9021723203489937E-4</v>
      </c>
      <c r="E54" s="16">
        <v>5.2</v>
      </c>
    </row>
    <row r="55" spans="4:5" ht="15" thickBot="1" x14ac:dyDescent="0.4">
      <c r="D55" s="15">
        <f t="shared" si="0"/>
        <v>-8.7683457105055922E-4</v>
      </c>
      <c r="E55" s="16">
        <v>5.3</v>
      </c>
    </row>
    <row r="56" spans="4:5" ht="15" thickBot="1" x14ac:dyDescent="0.4">
      <c r="D56" s="15">
        <f t="shared" si="0"/>
        <v>-1.2696147828803505E-3</v>
      </c>
      <c r="E56" s="16">
        <v>5.4</v>
      </c>
    </row>
    <row r="57" spans="4:5" ht="15" thickBot="1" x14ac:dyDescent="0.4">
      <c r="D57" s="15">
        <f t="shared" si="0"/>
        <v>-1.5665269118542043E-3</v>
      </c>
      <c r="E57" s="17">
        <v>5.5</v>
      </c>
    </row>
    <row r="58" spans="4:5" ht="15" thickBot="1" x14ac:dyDescent="0.4">
      <c r="D58" s="15">
        <f t="shared" si="0"/>
        <v>-1.7692345651643673E-3</v>
      </c>
      <c r="E58" s="16">
        <v>5.6</v>
      </c>
    </row>
    <row r="59" spans="4:5" ht="15" thickBot="1" x14ac:dyDescent="0.4">
      <c r="D59" s="15">
        <f t="shared" si="0"/>
        <v>-1.8825623418429168E-3</v>
      </c>
      <c r="E59" s="16">
        <v>5.7</v>
      </c>
    </row>
    <row r="60" spans="4:5" ht="15" thickBot="1" x14ac:dyDescent="0.4">
      <c r="D60" s="15">
        <f t="shared" si="0"/>
        <v>-1.9139174870792014E-3</v>
      </c>
      <c r="E60" s="16">
        <v>5.8</v>
      </c>
    </row>
    <row r="61" spans="4:5" ht="15" thickBot="1" x14ac:dyDescent="0.4">
      <c r="D61" s="15">
        <f t="shared" si="0"/>
        <v>-1.872693232505391E-3</v>
      </c>
      <c r="E61" s="16">
        <v>5.9</v>
      </c>
    </row>
    <row r="62" spans="4:5" ht="15" thickBot="1" x14ac:dyDescent="0.4">
      <c r="D62" s="15">
        <f t="shared" si="0"/>
        <v>-1.7696775444204736E-3</v>
      </c>
      <c r="E62" s="17">
        <v>6</v>
      </c>
    </row>
  </sheetData>
  <mergeCells count="2">
    <mergeCell ref="A1:B1"/>
    <mergeCell ref="F5:G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2020-10-15T11:12:11Z</dcterms:created>
  <dcterms:modified xsi:type="dcterms:W3CDTF">2020-10-15T15:48:12Z</dcterms:modified>
</cp:coreProperties>
</file>