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ttps://ufjfedubr-my.sharepoint.com/personal/heloisa_bernardo_ufjf_edu_br/Documents/aulas ufjf/finanças engenharia/2020_1/FIN014_20_1/aulas FIN014/aulas 2020 fin014/"/>
    </mc:Choice>
  </mc:AlternateContent>
  <xr:revisionPtr revIDLastSave="3" documentId="8_{64748124-A45F-461C-AB2C-A8B20E0279B6}" xr6:coauthVersionLast="45" xr6:coauthVersionMax="45" xr10:uidLastSave="{E6005274-F997-482E-87DE-ADAA024010EF}"/>
  <bookViews>
    <workbookView xWindow="-120" yWindow="-120" windowWidth="24240" windowHeight="13140" firstSheet="1" activeTab="4" xr2:uid="{6E5C5906-0F57-40F0-9EB0-7F7055198EA6}"/>
  </bookViews>
  <sheets>
    <sheet name="projetos S e L (VPL)" sheetId="1" r:id="rId1"/>
    <sheet name="projetos S e L VPL, TIR e MTIR" sheetId="2" r:id="rId2"/>
    <sheet name="MTIR projeto xpto" sheetId="4" r:id="rId3"/>
    <sheet name="MTIR Projeto S" sheetId="5" r:id="rId4"/>
    <sheet name="INTERSECÇÃO DE FISHER 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" i="6" l="1"/>
  <c r="D4" i="6"/>
  <c r="D5" i="6"/>
  <c r="D6" i="6"/>
  <c r="D7" i="6"/>
  <c r="D3" i="6"/>
  <c r="G33" i="5" l="1"/>
  <c r="B9" i="6"/>
  <c r="C9" i="6"/>
  <c r="B10" i="6"/>
  <c r="C10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B35" i="6"/>
  <c r="C35" i="6"/>
  <c r="B36" i="6"/>
  <c r="C36" i="6"/>
  <c r="B37" i="6"/>
  <c r="C37" i="6"/>
  <c r="B38" i="6"/>
  <c r="C38" i="6"/>
  <c r="B39" i="6"/>
  <c r="C39" i="6"/>
  <c r="G3" i="5"/>
  <c r="G4" i="5"/>
  <c r="G5" i="5"/>
  <c r="C6" i="5"/>
  <c r="G7" i="5" s="1"/>
  <c r="G6" i="5"/>
  <c r="G8" i="5"/>
  <c r="F18" i="5"/>
  <c r="G29" i="5"/>
  <c r="G32" i="5" s="1"/>
  <c r="G30" i="5"/>
  <c r="G31" i="5"/>
  <c r="G34" i="5"/>
  <c r="F44" i="5"/>
  <c r="C19" i="4"/>
  <c r="C20" i="4"/>
  <c r="D21" i="4"/>
  <c r="D22" i="4"/>
  <c r="G22" i="4"/>
  <c r="D23" i="4"/>
  <c r="G23" i="4"/>
  <c r="C24" i="4"/>
  <c r="G24" i="4"/>
  <c r="D25" i="4"/>
  <c r="D26" i="4"/>
  <c r="D28" i="4" s="1"/>
  <c r="D27" i="4"/>
  <c r="C28" i="4"/>
  <c r="B9" i="2"/>
  <c r="C9" i="2"/>
  <c r="B10" i="2"/>
  <c r="C10" i="2"/>
  <c r="B11" i="2"/>
  <c r="C11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9" i="1"/>
  <c r="C9" i="1"/>
  <c r="C29" i="4" l="1"/>
</calcChain>
</file>

<file path=xl/sharedStrings.xml><?xml version="1.0" encoding="utf-8"?>
<sst xmlns="http://schemas.openxmlformats.org/spreadsheetml/2006/main" count="82" uniqueCount="29">
  <si>
    <t>VPL</t>
  </si>
  <si>
    <t>taxa</t>
  </si>
  <si>
    <t>Projeto L</t>
  </si>
  <si>
    <t>Projeto S</t>
  </si>
  <si>
    <t>Fluxo de Caixa</t>
  </si>
  <si>
    <t>Ano</t>
  </si>
  <si>
    <t xml:space="preserve">VPL </t>
  </si>
  <si>
    <t>CUSTO DE CAPITAL</t>
  </si>
  <si>
    <t>MTIR</t>
  </si>
  <si>
    <t>TIR</t>
  </si>
  <si>
    <t>Taxa</t>
  </si>
  <si>
    <t>Total</t>
  </si>
  <si>
    <t>Aplicação</t>
  </si>
  <si>
    <t>Captação</t>
  </si>
  <si>
    <t>Para T8</t>
  </si>
  <si>
    <t>Para T0</t>
  </si>
  <si>
    <t>Projeto XPTO</t>
  </si>
  <si>
    <t/>
  </si>
  <si>
    <t>MTIR=</t>
  </si>
  <si>
    <t>Taxa de Aplicação</t>
  </si>
  <si>
    <t>Taxa de Captação</t>
  </si>
  <si>
    <t>Função MTIR excel: MTIR(valores, taxa_financ, taxa_reinvest)</t>
  </si>
  <si>
    <t xml:space="preserve">   =    MTIR</t>
  </si>
  <si>
    <t>Valor Terminal (TV)</t>
  </si>
  <si>
    <t>do FC negativo</t>
  </si>
  <si>
    <t xml:space="preserve">Valor presente </t>
  </si>
  <si>
    <t xml:space="preserve">Função Taxa excel: Taxa </t>
  </si>
  <si>
    <t>Diferença</t>
  </si>
  <si>
    <t xml:space="preserve">Função Taxa excel: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</si>
</sst>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#,##0.00;[Red]\-&quot;R$&quot;#,##0.00"/>
    <numFmt numFmtId="164" formatCode="0.000%"/>
    <numFmt numFmtId="165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rgb="FFFFFFFF"/>
      <name val="Franklin Gothic Book"/>
      <family val="2"/>
    </font>
    <font>
      <sz val="22"/>
      <color rgb="FF000000"/>
      <name val="Franklin Gothic Book"/>
      <family val="2"/>
    </font>
    <font>
      <sz val="22"/>
      <color rgb="FFFFFFFF"/>
      <name val="Franklin Gothic Book"/>
      <family val="2"/>
    </font>
    <font>
      <sz val="18"/>
      <color rgb="FF000000"/>
      <name val="Franklin Gothic Book"/>
      <family val="2"/>
    </font>
    <font>
      <sz val="18"/>
      <color rgb="FFFFFFFF"/>
      <name val="Franklin Gothic Book"/>
      <family val="2"/>
    </font>
    <font>
      <sz val="18"/>
      <color theme="0"/>
      <name val="Franklin Gothic Book"/>
      <family val="2"/>
    </font>
    <font>
      <b/>
      <sz val="18"/>
      <color rgb="FFFFFFFF"/>
      <name val="Franklin Gothic Book"/>
      <family val="2"/>
    </font>
    <font>
      <sz val="18"/>
      <color rgb="FFFFFFFF"/>
      <name val="Calibri"/>
      <family val="2"/>
    </font>
    <font>
      <b/>
      <sz val="18"/>
      <color rgb="FF000000"/>
      <name val="Calibri"/>
      <family val="2"/>
    </font>
    <font>
      <sz val="18"/>
      <color rgb="FF000000"/>
      <name val="Calibri"/>
      <family val="2"/>
    </font>
    <font>
      <sz val="24"/>
      <color rgb="FFFFFFFF"/>
      <name val="Franklin Gothic Book"/>
      <family val="2"/>
    </font>
    <font>
      <sz val="24"/>
      <color theme="1"/>
      <name val="Calibri"/>
      <family val="2"/>
      <scheme val="minor"/>
    </font>
    <font>
      <sz val="24"/>
      <color rgb="FF000000"/>
      <name val="Franklin Gothic Book"/>
      <family val="2"/>
    </font>
    <font>
      <b/>
      <sz val="24"/>
      <color rgb="FFFFFFFF"/>
      <name val="Franklin Gothic Book"/>
      <family val="2"/>
    </font>
    <font>
      <sz val="24"/>
      <color theme="0"/>
      <name val="Franklin Gothic Book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rgb="FF26262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3B3838"/>
        <bgColor indexed="64"/>
      </patternFill>
    </fill>
    <fill>
      <patternFill patternType="solid">
        <fgColor rgb="FFF4B183"/>
        <bgColor indexed="64"/>
      </patternFill>
    </fill>
  </fills>
  <borders count="2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000000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FFFFFF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0" xfId="0" applyFont="1"/>
    <xf numFmtId="8" fontId="2" fillId="0" borderId="0" xfId="0" applyNumberFormat="1" applyFont="1"/>
    <xf numFmtId="0" fontId="3" fillId="0" borderId="0" xfId="0" applyFont="1"/>
    <xf numFmtId="8" fontId="4" fillId="2" borderId="1" xfId="0" applyNumberFormat="1" applyFont="1" applyFill="1" applyBorder="1" applyAlignment="1">
      <alignment horizontal="right" wrapText="1" readingOrder="1"/>
    </xf>
    <xf numFmtId="0" fontId="4" fillId="2" borderId="1" xfId="0" applyFont="1" applyFill="1" applyBorder="1" applyAlignment="1">
      <alignment horizontal="left" wrapText="1" readingOrder="1"/>
    </xf>
    <xf numFmtId="9" fontId="5" fillId="3" borderId="2" xfId="0" applyNumberFormat="1" applyFont="1" applyFill="1" applyBorder="1" applyAlignment="1">
      <alignment horizontal="right" wrapText="1" readingOrder="1"/>
    </xf>
    <xf numFmtId="0" fontId="5" fillId="3" borderId="2" xfId="0" applyFont="1" applyFill="1" applyBorder="1" applyAlignment="1">
      <alignment horizontal="left" wrapText="1" readingOrder="1"/>
    </xf>
    <xf numFmtId="3" fontId="5" fillId="3" borderId="3" xfId="0" applyNumberFormat="1" applyFont="1" applyFill="1" applyBorder="1" applyAlignment="1">
      <alignment horizontal="right" wrapText="1" readingOrder="1"/>
    </xf>
    <xf numFmtId="0" fontId="5" fillId="3" borderId="3" xfId="0" applyFont="1" applyFill="1" applyBorder="1" applyAlignment="1">
      <alignment horizontal="right" wrapText="1" readingOrder="1"/>
    </xf>
    <xf numFmtId="0" fontId="6" fillId="4" borderId="3" xfId="0" applyFont="1" applyFill="1" applyBorder="1" applyAlignment="1">
      <alignment horizontal="left" wrapText="1" readingOrder="1"/>
    </xf>
    <xf numFmtId="3" fontId="7" fillId="3" borderId="3" xfId="0" applyNumberFormat="1" applyFont="1" applyFill="1" applyBorder="1" applyAlignment="1">
      <alignment horizontal="right" wrapText="1" readingOrder="1"/>
    </xf>
    <xf numFmtId="10" fontId="7" fillId="3" borderId="3" xfId="0" applyNumberFormat="1" applyFont="1" applyFill="1" applyBorder="1" applyAlignment="1">
      <alignment horizontal="right" wrapText="1" readingOrder="1"/>
    </xf>
    <xf numFmtId="0" fontId="8" fillId="4" borderId="3" xfId="0" applyFont="1" applyFill="1" applyBorder="1" applyAlignment="1">
      <alignment horizontal="center" wrapText="1" readingOrder="1"/>
    </xf>
    <xf numFmtId="164" fontId="2" fillId="0" borderId="0" xfId="0" applyNumberFormat="1" applyFont="1"/>
    <xf numFmtId="165" fontId="10" fillId="2" borderId="1" xfId="0" applyNumberFormat="1" applyFont="1" applyFill="1" applyBorder="1" applyAlignment="1">
      <alignment horizontal="right" wrapText="1" readingOrder="1"/>
    </xf>
    <xf numFmtId="0" fontId="10" fillId="2" borderId="1" xfId="0" applyFont="1" applyFill="1" applyBorder="1" applyAlignment="1">
      <alignment horizontal="left" wrapText="1" readingOrder="1"/>
    </xf>
    <xf numFmtId="8" fontId="10" fillId="2" borderId="1" xfId="0" applyNumberFormat="1" applyFont="1" applyFill="1" applyBorder="1" applyAlignment="1">
      <alignment horizontal="right" wrapText="1" readingOrder="1"/>
    </xf>
    <xf numFmtId="9" fontId="7" fillId="3" borderId="2" xfId="0" applyNumberFormat="1" applyFont="1" applyFill="1" applyBorder="1" applyAlignment="1">
      <alignment horizontal="right" wrapText="1" readingOrder="1"/>
    </xf>
    <xf numFmtId="0" fontId="7" fillId="3" borderId="2" xfId="0" applyFont="1" applyFill="1" applyBorder="1" applyAlignment="1">
      <alignment horizontal="left" wrapText="1" readingOrder="1"/>
    </xf>
    <xf numFmtId="0" fontId="7" fillId="3" borderId="3" xfId="0" applyFont="1" applyFill="1" applyBorder="1" applyAlignment="1">
      <alignment horizontal="right" wrapText="1" readingOrder="1"/>
    </xf>
    <xf numFmtId="0" fontId="0" fillId="0" borderId="0" xfId="0" applyAlignment="1">
      <alignment horizontal="center"/>
    </xf>
    <xf numFmtId="164" fontId="7" fillId="5" borderId="3" xfId="1" applyNumberFormat="1" applyFont="1" applyFill="1" applyBorder="1" applyAlignment="1">
      <alignment horizontal="right" wrapText="1" readingOrder="1"/>
    </xf>
    <xf numFmtId="3" fontId="7" fillId="5" borderId="3" xfId="0" applyNumberFormat="1" applyFont="1" applyFill="1" applyBorder="1" applyAlignment="1">
      <alignment horizontal="right" wrapText="1" readingOrder="1"/>
    </xf>
    <xf numFmtId="3" fontId="9" fillId="6" borderId="3" xfId="0" applyNumberFormat="1" applyFont="1" applyFill="1" applyBorder="1" applyAlignment="1">
      <alignment horizontal="right" wrapText="1" readingOrder="1"/>
    </xf>
    <xf numFmtId="0" fontId="11" fillId="7" borderId="8" xfId="0" applyFont="1" applyFill="1" applyBorder="1" applyAlignment="1">
      <alignment horizontal="center" wrapText="1" readingOrder="1"/>
    </xf>
    <xf numFmtId="0" fontId="11" fillId="7" borderId="0" xfId="0" applyFont="1" applyFill="1" applyAlignment="1">
      <alignment horizontal="center" wrapText="1" readingOrder="1"/>
    </xf>
    <xf numFmtId="165" fontId="7" fillId="5" borderId="3" xfId="1" applyNumberFormat="1" applyFont="1" applyFill="1" applyBorder="1" applyAlignment="1">
      <alignment horizontal="right" wrapText="1" readingOrder="1"/>
    </xf>
    <xf numFmtId="3" fontId="7" fillId="5" borderId="3" xfId="0" applyNumberFormat="1" applyFont="1" applyFill="1" applyBorder="1" applyAlignment="1">
      <alignment horizontal="center" wrapText="1" readingOrder="1"/>
    </xf>
    <xf numFmtId="0" fontId="11" fillId="7" borderId="8" xfId="0" applyFont="1" applyFill="1" applyBorder="1" applyAlignment="1">
      <alignment horizontal="center" vertical="center" wrapText="1" readingOrder="1"/>
    </xf>
    <xf numFmtId="164" fontId="7" fillId="5" borderId="5" xfId="1" applyNumberFormat="1" applyFont="1" applyFill="1" applyBorder="1" applyAlignment="1">
      <alignment horizontal="right" wrapText="1" readingOrder="1"/>
    </xf>
    <xf numFmtId="0" fontId="11" fillId="7" borderId="11" xfId="0" applyFont="1" applyFill="1" applyBorder="1" applyAlignment="1">
      <alignment horizontal="center" wrapText="1" readingOrder="1"/>
    </xf>
    <xf numFmtId="0" fontId="11" fillId="7" borderId="12" xfId="0" applyFont="1" applyFill="1" applyBorder="1" applyAlignment="1">
      <alignment horizontal="center" wrapText="1" readingOrder="1"/>
    </xf>
    <xf numFmtId="3" fontId="7" fillId="5" borderId="5" xfId="0" applyNumberFormat="1" applyFont="1" applyFill="1" applyBorder="1" applyAlignment="1">
      <alignment horizontal="right" wrapText="1" readingOrder="1"/>
    </xf>
    <xf numFmtId="0" fontId="11" fillId="7" borderId="13" xfId="0" applyFont="1" applyFill="1" applyBorder="1" applyAlignment="1">
      <alignment horizontal="center" wrapText="1" readingOrder="1"/>
    </xf>
    <xf numFmtId="165" fontId="7" fillId="5" borderId="5" xfId="1" applyNumberFormat="1" applyFont="1" applyFill="1" applyBorder="1" applyAlignment="1">
      <alignment horizontal="right" wrapText="1" readingOrder="1"/>
    </xf>
    <xf numFmtId="0" fontId="11" fillId="6" borderId="14" xfId="0" applyFont="1" applyFill="1" applyBorder="1" applyAlignment="1">
      <alignment horizontal="center" wrapText="1" readingOrder="1"/>
    </xf>
    <xf numFmtId="165" fontId="7" fillId="5" borderId="15" xfId="1" applyNumberFormat="1" applyFont="1" applyFill="1" applyBorder="1" applyAlignment="1">
      <alignment horizontal="right" wrapText="1" readingOrder="1"/>
    </xf>
    <xf numFmtId="0" fontId="11" fillId="7" borderId="14" xfId="0" applyFont="1" applyFill="1" applyBorder="1" applyAlignment="1">
      <alignment horizontal="center" wrapText="1" readingOrder="1"/>
    </xf>
    <xf numFmtId="9" fontId="0" fillId="0" borderId="0" xfId="0" applyNumberFormat="1"/>
    <xf numFmtId="8" fontId="0" fillId="0" borderId="0" xfId="0" applyNumberFormat="1"/>
    <xf numFmtId="0" fontId="0" fillId="0" borderId="0" xfId="0" applyAlignment="1">
      <alignment vertical="center"/>
    </xf>
    <xf numFmtId="10" fontId="12" fillId="5" borderId="3" xfId="0" applyNumberFormat="1" applyFont="1" applyFill="1" applyBorder="1" applyAlignment="1">
      <alignment horizontal="right" wrapText="1" readingOrder="1"/>
    </xf>
    <xf numFmtId="3" fontId="7" fillId="5" borderId="3" xfId="0" applyNumberFormat="1" applyFont="1" applyFill="1" applyBorder="1" applyAlignment="1">
      <alignment horizontal="left" wrapText="1" readingOrder="1"/>
    </xf>
    <xf numFmtId="3" fontId="7" fillId="5" borderId="5" xfId="0" applyNumberFormat="1" applyFont="1" applyFill="1" applyBorder="1" applyAlignment="1">
      <alignment readingOrder="1"/>
    </xf>
    <xf numFmtId="3" fontId="7" fillId="5" borderId="18" xfId="0" applyNumberFormat="1" applyFont="1" applyFill="1" applyBorder="1" applyAlignment="1">
      <alignment readingOrder="1"/>
    </xf>
    <xf numFmtId="3" fontId="7" fillId="5" borderId="6" xfId="0" applyNumberFormat="1" applyFont="1" applyFill="1" applyBorder="1" applyAlignment="1">
      <alignment horizontal="left" readingOrder="1"/>
    </xf>
    <xf numFmtId="3" fontId="7" fillId="5" borderId="15" xfId="0" applyNumberFormat="1" applyFont="1" applyFill="1" applyBorder="1" applyAlignment="1">
      <alignment wrapText="1" readingOrder="1"/>
    </xf>
    <xf numFmtId="3" fontId="7" fillId="5" borderId="19" xfId="0" applyNumberFormat="1" applyFont="1" applyFill="1" applyBorder="1" applyAlignment="1">
      <alignment wrapText="1" readingOrder="1"/>
    </xf>
    <xf numFmtId="3" fontId="7" fillId="5" borderId="20" xfId="0" applyNumberFormat="1" applyFont="1" applyFill="1" applyBorder="1" applyAlignment="1">
      <alignment horizontal="left" readingOrder="1"/>
    </xf>
    <xf numFmtId="3" fontId="13" fillId="8" borderId="21" xfId="0" applyNumberFormat="1" applyFont="1" applyFill="1" applyBorder="1" applyAlignment="1">
      <alignment horizontal="right" wrapText="1" readingOrder="1"/>
    </xf>
    <xf numFmtId="3" fontId="7" fillId="5" borderId="3" xfId="0" applyNumberFormat="1" applyFont="1" applyFill="1" applyBorder="1" applyAlignment="1">
      <alignment horizontal="left" readingOrder="1"/>
    </xf>
    <xf numFmtId="3" fontId="0" fillId="0" borderId="0" xfId="0" applyNumberFormat="1"/>
    <xf numFmtId="0" fontId="11" fillId="7" borderId="8" xfId="0" applyFont="1" applyFill="1" applyBorder="1" applyAlignment="1">
      <alignment horizontal="right" wrapText="1" readingOrder="1"/>
    </xf>
    <xf numFmtId="0" fontId="11" fillId="7" borderId="8" xfId="0" applyFont="1" applyFill="1" applyBorder="1" applyAlignment="1">
      <alignment horizontal="left" vertical="center" wrapText="1" readingOrder="1"/>
    </xf>
    <xf numFmtId="0" fontId="15" fillId="0" borderId="0" xfId="0" applyFont="1"/>
    <xf numFmtId="0" fontId="14" fillId="4" borderId="3" xfId="0" applyFont="1" applyFill="1" applyBorder="1" applyAlignment="1">
      <alignment horizontal="center" wrapText="1" readingOrder="1"/>
    </xf>
    <xf numFmtId="0" fontId="16" fillId="3" borderId="3" xfId="0" applyFont="1" applyFill="1" applyBorder="1" applyAlignment="1">
      <alignment horizontal="right" wrapText="1" readingOrder="1"/>
    </xf>
    <xf numFmtId="3" fontId="16" fillId="3" borderId="3" xfId="0" applyNumberFormat="1" applyFont="1" applyFill="1" applyBorder="1" applyAlignment="1">
      <alignment horizontal="right" wrapText="1" readingOrder="1"/>
    </xf>
    <xf numFmtId="0" fontId="16" fillId="3" borderId="2" xfId="0" applyFont="1" applyFill="1" applyBorder="1" applyAlignment="1">
      <alignment horizontal="left" wrapText="1" readingOrder="1"/>
    </xf>
    <xf numFmtId="9" fontId="16" fillId="3" borderId="2" xfId="0" applyNumberFormat="1" applyFont="1" applyFill="1" applyBorder="1" applyAlignment="1">
      <alignment horizontal="right" wrapText="1" readingOrder="1"/>
    </xf>
    <xf numFmtId="0" fontId="17" fillId="2" borderId="1" xfId="0" applyFont="1" applyFill="1" applyBorder="1" applyAlignment="1">
      <alignment horizontal="left" wrapText="1" readingOrder="1"/>
    </xf>
    <xf numFmtId="8" fontId="17" fillId="2" borderId="1" xfId="0" applyNumberFormat="1" applyFont="1" applyFill="1" applyBorder="1" applyAlignment="1">
      <alignment horizontal="right" wrapText="1" readingOrder="1"/>
    </xf>
    <xf numFmtId="10" fontId="17" fillId="2" borderId="1" xfId="0" applyNumberFormat="1" applyFont="1" applyFill="1" applyBorder="1" applyAlignment="1">
      <alignment horizontal="right" wrapText="1" readingOrder="1"/>
    </xf>
    <xf numFmtId="10" fontId="16" fillId="3" borderId="3" xfId="0" applyNumberFormat="1" applyFont="1" applyFill="1" applyBorder="1" applyAlignment="1">
      <alignment horizontal="right" wrapText="1" readingOrder="1"/>
    </xf>
    <xf numFmtId="10" fontId="16" fillId="3" borderId="2" xfId="0" applyNumberFormat="1" applyFont="1" applyFill="1" applyBorder="1" applyAlignment="1">
      <alignment horizontal="right" wrapText="1" readingOrder="1"/>
    </xf>
    <xf numFmtId="0" fontId="6" fillId="4" borderId="7" xfId="0" applyFont="1" applyFill="1" applyBorder="1" applyAlignment="1">
      <alignment horizontal="center" wrapText="1" readingOrder="1"/>
    </xf>
    <xf numFmtId="0" fontId="6" fillId="4" borderId="4" xfId="0" applyFont="1" applyFill="1" applyBorder="1" applyAlignment="1">
      <alignment horizontal="center" wrapText="1" readingOrder="1"/>
    </xf>
    <xf numFmtId="0" fontId="6" fillId="4" borderId="6" xfId="0" applyFont="1" applyFill="1" applyBorder="1" applyAlignment="1">
      <alignment horizontal="center" wrapText="1" readingOrder="1"/>
    </xf>
    <xf numFmtId="0" fontId="6" fillId="4" borderId="5" xfId="0" applyFont="1" applyFill="1" applyBorder="1" applyAlignment="1">
      <alignment horizontal="center" wrapText="1" readingOrder="1"/>
    </xf>
    <xf numFmtId="0" fontId="8" fillId="4" borderId="7" xfId="0" applyFont="1" applyFill="1" applyBorder="1" applyAlignment="1">
      <alignment horizontal="center" wrapText="1" readingOrder="1"/>
    </xf>
    <xf numFmtId="0" fontId="8" fillId="4" borderId="4" xfId="0" applyFont="1" applyFill="1" applyBorder="1" applyAlignment="1">
      <alignment horizontal="center" wrapText="1" readingOrder="1"/>
    </xf>
    <xf numFmtId="0" fontId="8" fillId="4" borderId="6" xfId="0" applyFont="1" applyFill="1" applyBorder="1" applyAlignment="1">
      <alignment horizontal="center" wrapText="1" readingOrder="1"/>
    </xf>
    <xf numFmtId="0" fontId="8" fillId="4" borderId="5" xfId="0" applyFont="1" applyFill="1" applyBorder="1" applyAlignment="1">
      <alignment horizontal="center" wrapText="1" readingOrder="1"/>
    </xf>
    <xf numFmtId="0" fontId="9" fillId="4" borderId="7" xfId="0" applyFont="1" applyFill="1" applyBorder="1" applyAlignment="1">
      <alignment horizontal="center" wrapText="1" readingOrder="1"/>
    </xf>
    <xf numFmtId="0" fontId="9" fillId="4" borderId="4" xfId="0" applyFont="1" applyFill="1" applyBorder="1" applyAlignment="1">
      <alignment horizontal="center" wrapText="1" readingOrder="1"/>
    </xf>
    <xf numFmtId="0" fontId="11" fillId="7" borderId="17" xfId="0" quotePrefix="1" applyFont="1" applyFill="1" applyBorder="1" applyAlignment="1">
      <alignment horizontal="center" wrapText="1" readingOrder="1"/>
    </xf>
    <xf numFmtId="0" fontId="11" fillId="7" borderId="16" xfId="0" applyFont="1" applyFill="1" applyBorder="1" applyAlignment="1">
      <alignment horizontal="center" wrapText="1" readingOrder="1"/>
    </xf>
    <xf numFmtId="0" fontId="11" fillId="7" borderId="10" xfId="0" applyFont="1" applyFill="1" applyBorder="1" applyAlignment="1">
      <alignment horizontal="center" wrapText="1" readingOrder="1"/>
    </xf>
    <xf numFmtId="0" fontId="11" fillId="7" borderId="9" xfId="0" applyFont="1" applyFill="1" applyBorder="1" applyAlignment="1">
      <alignment horizontal="center" wrapText="1" readingOrder="1"/>
    </xf>
    <xf numFmtId="0" fontId="14" fillId="4" borderId="7" xfId="0" applyFont="1" applyFill="1" applyBorder="1" applyAlignment="1">
      <alignment horizontal="center" wrapText="1" readingOrder="1"/>
    </xf>
    <xf numFmtId="0" fontId="14" fillId="4" borderId="4" xfId="0" applyFont="1" applyFill="1" applyBorder="1" applyAlignment="1">
      <alignment horizontal="center" wrapText="1" readingOrder="1"/>
    </xf>
    <xf numFmtId="0" fontId="14" fillId="4" borderId="6" xfId="0" applyFont="1" applyFill="1" applyBorder="1" applyAlignment="1">
      <alignment horizontal="center" wrapText="1" readingOrder="1"/>
    </xf>
    <xf numFmtId="0" fontId="14" fillId="4" borderId="5" xfId="0" applyFont="1" applyFill="1" applyBorder="1" applyAlignment="1">
      <alignment horizontal="center" wrapText="1" readingOrder="1"/>
    </xf>
    <xf numFmtId="0" fontId="18" fillId="4" borderId="7" xfId="0" applyFont="1" applyFill="1" applyBorder="1" applyAlignment="1">
      <alignment horizontal="center" wrapText="1" readingOrder="1"/>
    </xf>
    <xf numFmtId="0" fontId="18" fillId="4" borderId="4" xfId="0" applyFont="1" applyFill="1" applyBorder="1" applyAlignment="1">
      <alignment horizontal="center" wrapText="1" readingOrder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0"/>
              <a:t>VPL para múltiplos custos de capital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808887164727462"/>
          <c:y val="0.1045834327527241"/>
          <c:w val="0.79556405592495083"/>
          <c:h val="0.724041199395530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'projetos S e L VPL, TIR e MTIR'!$B$23:$B$24</c:f>
              <c:strCache>
                <c:ptCount val="2"/>
                <c:pt idx="0">
                  <c:v>VPL </c:v>
                </c:pt>
                <c:pt idx="1">
                  <c:v>Projeto S</c:v>
                </c:pt>
              </c:strCache>
            </c:strRef>
          </c:tx>
          <c:spPr>
            <a:ln w="31750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'projetos S e L VPL, TIR e MTIR'!$A$25:$A$39</c:f>
              <c:numCache>
                <c:formatCode>0.00%</c:formatCode>
                <c:ptCount val="1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</c:numCache>
            </c:numRef>
          </c:xVal>
          <c:yVal>
            <c:numRef>
              <c:f>'projetos S e L VPL, TIR e MTIR'!$B$25:$B$39</c:f>
              <c:numCache>
                <c:formatCode>#,##0</c:formatCode>
                <c:ptCount val="15"/>
                <c:pt idx="0">
                  <c:v>1800.731176824469</c:v>
                </c:pt>
                <c:pt idx="1">
                  <c:v>1588.5717233207943</c:v>
                </c:pt>
                <c:pt idx="2">
                  <c:v>1383.1425989769377</c:v>
                </c:pt>
                <c:pt idx="3">
                  <c:v>1184.1507335715523</c:v>
                </c:pt>
                <c:pt idx="4">
                  <c:v>991.31895037935465</c:v>
                </c:pt>
                <c:pt idx="5">
                  <c:v>804.38494638344127</c:v>
                </c:pt>
                <c:pt idx="6">
                  <c:v>623.10034749969054</c:v>
                </c:pt>
                <c:pt idx="7">
                  <c:v>447.22983262182242</c:v>
                </c:pt>
                <c:pt idx="8">
                  <c:v>276.55032086045321</c:v>
                </c:pt>
                <c:pt idx="9">
                  <c:v>110.85021685768879</c:v>
                </c:pt>
                <c:pt idx="10">
                  <c:v>-50.071290482808763</c:v>
                </c:pt>
                <c:pt idx="11">
                  <c:v>-206.40488009715955</c:v>
                </c:pt>
                <c:pt idx="12">
                  <c:v>-358.33170556727237</c:v>
                </c:pt>
                <c:pt idx="13">
                  <c:v>-506.02396016756211</c:v>
                </c:pt>
                <c:pt idx="14">
                  <c:v>-649.64540338290135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A-45A5-B86D-16FAB0698C8A}"/>
            </c:ext>
          </c:extLst>
        </c:ser>
        <c:ser>
          <c:idx val="1"/>
          <c:order val="1"/>
          <c:tx>
            <c:strRef>
              <c:f>'projetos S e L VPL, TIR e MTIR'!$C$23:$C$24</c:f>
              <c:strCache>
                <c:ptCount val="2"/>
                <c:pt idx="0">
                  <c:v>VPL </c:v>
                </c:pt>
                <c:pt idx="1">
                  <c:v>Projeto 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'projetos S e L VPL, TIR e MTIR'!$A$25:$A$39</c:f>
              <c:numCache>
                <c:formatCode>0.00%</c:formatCode>
                <c:ptCount val="1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</c:numCache>
            </c:numRef>
          </c:xVal>
          <c:yVal>
            <c:numRef>
              <c:f>'projetos S e L VPL, TIR e MTIR'!$C$25:$C$39</c:f>
              <c:numCache>
                <c:formatCode>#,##0</c:formatCode>
                <c:ptCount val="15"/>
                <c:pt idx="0">
                  <c:v>2701.2818732935339</c:v>
                </c:pt>
                <c:pt idx="1">
                  <c:v>2342.681010194432</c:v>
                </c:pt>
                <c:pt idx="2">
                  <c:v>1998.7866761968526</c:v>
                </c:pt>
                <c:pt idx="3">
                  <c:v>1668.8435310787081</c:v>
                </c:pt>
                <c:pt idx="4">
                  <c:v>1352.1421549264851</c:v>
                </c:pt>
                <c:pt idx="5">
                  <c:v>1048.0158459121612</c:v>
                </c:pt>
                <c:pt idx="6">
                  <c:v>755.83766895238841</c:v>
                </c:pt>
                <c:pt idx="7">
                  <c:v>475.01773349645737</c:v>
                </c:pt>
                <c:pt idx="8">
                  <c:v>205.00068075312629</c:v>
                </c:pt>
                <c:pt idx="9">
                  <c:v>-54.736637482323204</c:v>
                </c:pt>
                <c:pt idx="10">
                  <c:v>-304.68730457652418</c:v>
                </c:pt>
                <c:pt idx="11">
                  <c:v>-545.31632406356039</c:v>
                </c:pt>
                <c:pt idx="12">
                  <c:v>-777.0624572436227</c:v>
                </c:pt>
                <c:pt idx="13">
                  <c:v>-1000.3399255002805</c:v>
                </c:pt>
                <c:pt idx="14">
                  <c:v>-1215.5399883693481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5A-45A5-B86D-16FAB0698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86200"/>
        <c:axId val="851686528"/>
      </c:scatterChart>
      <c:valAx>
        <c:axId val="851686200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Custo de Capital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686528"/>
        <c:crosses val="autoZero"/>
        <c:crossBetween val="midCat"/>
      </c:valAx>
      <c:valAx>
        <c:axId val="8516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VPL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68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2000" b="0"/>
              <a:t>VPL para múltiplos custos de capital</a:t>
            </a:r>
          </a:p>
        </c:rich>
      </c:tx>
      <c:layout>
        <c:manualLayout>
          <c:xMode val="edge"/>
          <c:yMode val="edge"/>
          <c:x val="0.13021057688827636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2808887164727462"/>
          <c:y val="0.1045834327527241"/>
          <c:w val="0.79556405592495083"/>
          <c:h val="0.724041199395530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'INTERSECÇÃO DE FISHER '!$B$23:$B$24</c:f>
              <c:strCache>
                <c:ptCount val="2"/>
                <c:pt idx="0">
                  <c:v>VPL </c:v>
                </c:pt>
                <c:pt idx="1">
                  <c:v>Projeto 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'INTERSECÇÃO DE FISHER '!$A$25:$A$39</c:f>
              <c:numCache>
                <c:formatCode>0.00%</c:formatCode>
                <c:ptCount val="1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</c:numCache>
            </c:numRef>
          </c:xVal>
          <c:yVal>
            <c:numRef>
              <c:f>'INTERSECÇÃO DE FISHER '!$B$25:$B$39</c:f>
              <c:numCache>
                <c:formatCode>#,##0</c:formatCode>
                <c:ptCount val="15"/>
                <c:pt idx="0">
                  <c:v>1800.731176824469</c:v>
                </c:pt>
                <c:pt idx="1">
                  <c:v>1588.5717233207943</c:v>
                </c:pt>
                <c:pt idx="2">
                  <c:v>1383.1425989769377</c:v>
                </c:pt>
                <c:pt idx="3">
                  <c:v>1184.1507335715523</c:v>
                </c:pt>
                <c:pt idx="4">
                  <c:v>991.31895037935465</c:v>
                </c:pt>
                <c:pt idx="5">
                  <c:v>804.38494638344127</c:v>
                </c:pt>
                <c:pt idx="6">
                  <c:v>623.10034749969054</c:v>
                </c:pt>
                <c:pt idx="7">
                  <c:v>447.22983262182242</c:v>
                </c:pt>
                <c:pt idx="8">
                  <c:v>276.55032086045321</c:v>
                </c:pt>
                <c:pt idx="9">
                  <c:v>110.85021685768879</c:v>
                </c:pt>
                <c:pt idx="10">
                  <c:v>-50.071290482808763</c:v>
                </c:pt>
                <c:pt idx="11">
                  <c:v>-206.40488009715955</c:v>
                </c:pt>
                <c:pt idx="12">
                  <c:v>-358.33170556727237</c:v>
                </c:pt>
                <c:pt idx="13">
                  <c:v>-506.02396016756211</c:v>
                </c:pt>
                <c:pt idx="14">
                  <c:v>-649.64540338290135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F24-4994-A6EE-814DCDA53582}"/>
            </c:ext>
          </c:extLst>
        </c:ser>
        <c:ser>
          <c:idx val="1"/>
          <c:order val="1"/>
          <c:tx>
            <c:strRef>
              <c:f>'INTERSECÇÃO DE FISHER '!$C$23:$C$24</c:f>
              <c:strCache>
                <c:ptCount val="2"/>
                <c:pt idx="0">
                  <c:v>VPL </c:v>
                </c:pt>
                <c:pt idx="1">
                  <c:v>Projeto L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'INTERSECÇÃO DE FISHER '!$A$25:$A$39</c:f>
              <c:numCache>
                <c:formatCode>0.00%</c:formatCode>
                <c:ptCount val="15"/>
                <c:pt idx="0">
                  <c:v>0.05</c:v>
                </c:pt>
                <c:pt idx="1">
                  <c:v>0.06</c:v>
                </c:pt>
                <c:pt idx="2">
                  <c:v>7.0000000000000007E-2</c:v>
                </c:pt>
                <c:pt idx="3">
                  <c:v>0.08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0.12</c:v>
                </c:pt>
                <c:pt idx="8">
                  <c:v>0.13</c:v>
                </c:pt>
                <c:pt idx="9">
                  <c:v>0.14000000000000001</c:v>
                </c:pt>
                <c:pt idx="10">
                  <c:v>0.15</c:v>
                </c:pt>
                <c:pt idx="11">
                  <c:v>0.16</c:v>
                </c:pt>
                <c:pt idx="12">
                  <c:v>0.17</c:v>
                </c:pt>
                <c:pt idx="13">
                  <c:v>0.18</c:v>
                </c:pt>
                <c:pt idx="14">
                  <c:v>0.19</c:v>
                </c:pt>
              </c:numCache>
            </c:numRef>
          </c:xVal>
          <c:yVal>
            <c:numRef>
              <c:f>'INTERSECÇÃO DE FISHER '!$C$25:$C$39</c:f>
              <c:numCache>
                <c:formatCode>#,##0</c:formatCode>
                <c:ptCount val="15"/>
                <c:pt idx="0">
                  <c:v>2701.2818732935339</c:v>
                </c:pt>
                <c:pt idx="1">
                  <c:v>2342.681010194432</c:v>
                </c:pt>
                <c:pt idx="2">
                  <c:v>1998.7866761968526</c:v>
                </c:pt>
                <c:pt idx="3">
                  <c:v>1668.8435310787081</c:v>
                </c:pt>
                <c:pt idx="4">
                  <c:v>1352.1421549264851</c:v>
                </c:pt>
                <c:pt idx="5">
                  <c:v>1048.0158459121612</c:v>
                </c:pt>
                <c:pt idx="6">
                  <c:v>755.83766895238841</c:v>
                </c:pt>
                <c:pt idx="7">
                  <c:v>475.01773349645737</c:v>
                </c:pt>
                <c:pt idx="8">
                  <c:v>205.00068075312629</c:v>
                </c:pt>
                <c:pt idx="9">
                  <c:v>-54.736637482323204</c:v>
                </c:pt>
                <c:pt idx="10">
                  <c:v>-304.68730457652418</c:v>
                </c:pt>
                <c:pt idx="11">
                  <c:v>-545.31632406356039</c:v>
                </c:pt>
                <c:pt idx="12">
                  <c:v>-777.0624572436227</c:v>
                </c:pt>
                <c:pt idx="13">
                  <c:v>-1000.3399255002805</c:v>
                </c:pt>
                <c:pt idx="14">
                  <c:v>-1215.5399883693481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F24-4994-A6EE-814DCDA53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1686200"/>
        <c:axId val="851686528"/>
      </c:scatterChart>
      <c:valAx>
        <c:axId val="851686200"/>
        <c:scaling>
          <c:orientation val="minMax"/>
          <c:min val="5.00000000000000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Custo de Capital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686528"/>
        <c:crosses val="autoZero"/>
        <c:crossBetween val="midCat"/>
      </c:valAx>
      <c:valAx>
        <c:axId val="8516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/>
                  <a:t>VPL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168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642937</xdr:colOff>
      <xdr:row>0</xdr:row>
      <xdr:rowOff>0</xdr:rowOff>
    </xdr:from>
    <xdr:to>
      <xdr:col>7</xdr:col>
      <xdr:colOff>1097754</xdr:colOff>
      <xdr:row>7</xdr:row>
      <xdr:rowOff>114300</xdr:rowOff>
    </xdr:to>
    <xdr:sp macro="" textlink="">
      <xdr:nvSpPr>
        <xdr:cNvPr id="2" name="Espaço Reservado para Conteúdo 2">
          <a:extLst>
            <a:ext uri="{FF2B5EF4-FFF2-40B4-BE49-F238E27FC236}">
              <a16:creationId xmlns:a16="http://schemas.microsoft.com/office/drawing/2014/main" id="{3CA7090D-044A-4096-AF19-EAF7C6885BA7}"/>
            </a:ext>
          </a:extLst>
        </xdr:cNvPr>
        <xdr:cNvSpPr>
          <a:spLocks noGrp="1"/>
        </xdr:cNvSpPr>
      </xdr:nvSpPr>
      <xdr:spPr>
        <a:xfrm>
          <a:off x="4672012" y="0"/>
          <a:ext cx="5826917" cy="14478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vert="horz" wrap="square" lIns="0" tIns="45720" rIns="0" bIns="45720" rtlCol="0">
          <a:normAutofit/>
        </a:bodyPr>
        <a:lstStyle>
          <a:lvl1pPr marL="91440" indent="-91440" algn="l" defTabSz="914400" rtl="0" eaLnBrk="1" latinLnBrk="0" hangingPunct="1">
            <a:lnSpc>
              <a:spcPct val="110000"/>
            </a:lnSpc>
            <a:spcBef>
              <a:spcPts val="1200"/>
            </a:spcBef>
            <a:spcAft>
              <a:spcPts val="200"/>
            </a:spcAft>
            <a:buClr>
              <a:schemeClr val="accent1"/>
            </a:buClr>
            <a:buSzPct val="100000"/>
            <a:buFont typeface="Calibri" panose="020F0502020204030204" pitchFamily="34" charset="0"/>
            <a:buChar char=" "/>
            <a:defRPr sz="19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1pPr>
          <a:lvl2pPr marL="38404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7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2pPr>
          <a:lvl3pPr marL="56692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3pPr>
          <a:lvl4pPr marL="74980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4pPr>
          <a:lvl5pPr marL="93268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5pPr>
          <a:lvl6pPr marL="11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6pPr>
          <a:lvl7pPr marL="13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7pPr>
          <a:lvl8pPr marL="15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8pPr>
          <a:lvl9pPr marL="17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400" b="1"/>
            <a:t>1</a:t>
          </a:r>
          <a:r>
            <a:rPr lang="pt-BR" sz="2400"/>
            <a:t>.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Projetos</a:t>
          </a:r>
          <a:r>
            <a:rPr lang="pt-BR" sz="2400"/>
            <a:t>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independentes</a:t>
          </a:r>
          <a:r>
            <a:rPr lang="pt-BR" sz="2400"/>
            <a:t>: se o VPL for superior a zero, aceite o projeto. </a:t>
          </a:r>
        </a:p>
        <a:p>
          <a:r>
            <a:rPr lang="pt-BR" sz="2400" b="1"/>
            <a:t>2</a:t>
          </a:r>
          <a:r>
            <a:rPr lang="pt-BR" sz="2400"/>
            <a:t>.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Projetos mutuamente exclusivos</a:t>
          </a:r>
          <a:r>
            <a:rPr lang="pt-BR" sz="2400"/>
            <a:t>: aceite o projeto com o VPL positivo mais alto. Caso nenhum projeto tenha VPL positivo, rejeite todos. </a:t>
          </a:r>
        </a:p>
      </xdr:txBody>
    </xdr:sp>
    <xdr:clientData/>
  </xdr:twoCellAnchor>
  <xdr:twoCellAnchor>
    <xdr:from>
      <xdr:col>0</xdr:col>
      <xdr:colOff>0</xdr:colOff>
      <xdr:row>9</xdr:row>
      <xdr:rowOff>321468</xdr:rowOff>
    </xdr:from>
    <xdr:to>
      <xdr:col>5</xdr:col>
      <xdr:colOff>650081</xdr:colOff>
      <xdr:row>15</xdr:row>
      <xdr:rowOff>273843</xdr:rowOff>
    </xdr:to>
    <xdr:sp macro="" textlink="">
      <xdr:nvSpPr>
        <xdr:cNvPr id="3" name="Espaço Reservado para Conteúdo 2">
          <a:extLst>
            <a:ext uri="{FF2B5EF4-FFF2-40B4-BE49-F238E27FC236}">
              <a16:creationId xmlns:a16="http://schemas.microsoft.com/office/drawing/2014/main" id="{C3BEA4E8-8B95-40D0-8D32-ADB6B588A667}"/>
            </a:ext>
          </a:extLst>
        </xdr:cNvPr>
        <xdr:cNvSpPr>
          <a:spLocks noGrp="1"/>
        </xdr:cNvSpPr>
      </xdr:nvSpPr>
      <xdr:spPr>
        <a:xfrm>
          <a:off x="0" y="1902618"/>
          <a:ext cx="7365206" cy="1143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vert="horz" wrap="square" lIns="0" tIns="45720" rIns="0" bIns="45720" rtlCol="0">
          <a:normAutofit/>
        </a:bodyPr>
        <a:lstStyle>
          <a:lvl1pPr marL="91440" indent="-91440" algn="l" defTabSz="914400" rtl="0" eaLnBrk="1" latinLnBrk="0" hangingPunct="1">
            <a:lnSpc>
              <a:spcPct val="110000"/>
            </a:lnSpc>
            <a:spcBef>
              <a:spcPts val="1200"/>
            </a:spcBef>
            <a:spcAft>
              <a:spcPts val="200"/>
            </a:spcAft>
            <a:buClr>
              <a:schemeClr val="accent1"/>
            </a:buClr>
            <a:buSzPct val="100000"/>
            <a:buFont typeface="Calibri" panose="020F0502020204030204" pitchFamily="34" charset="0"/>
            <a:buChar char=" "/>
            <a:defRPr sz="19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1pPr>
          <a:lvl2pPr marL="38404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7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2pPr>
          <a:lvl3pPr marL="56692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3pPr>
          <a:lvl4pPr marL="74980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4pPr>
          <a:lvl5pPr marL="93268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5pPr>
          <a:lvl6pPr marL="11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6pPr>
          <a:lvl7pPr marL="13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7pPr>
          <a:lvl8pPr marL="15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8pPr>
          <a:lvl9pPr marL="17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0"/>
            <a:t>PELA</a:t>
          </a:r>
          <a:r>
            <a:rPr lang="pt-BR" sz="2400" b="0" baseline="0"/>
            <a:t> REGRA DO VPL</a:t>
          </a:r>
          <a:br>
            <a:rPr lang="pt-BR" sz="2400" b="1"/>
          </a:br>
          <a:r>
            <a:rPr lang="pt-BR" sz="2400" b="1"/>
            <a:t>Se S e L forem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independentes</a:t>
          </a:r>
          <a:r>
            <a:rPr lang="pt-BR" sz="2400"/>
            <a:t>: Aceita-se ambos (S e L)</a:t>
          </a:r>
        </a:p>
        <a:p>
          <a:r>
            <a:rPr lang="pt-BR" sz="2400" b="1" kern="12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Se S e L forem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mutuamente exclusivos</a:t>
          </a:r>
          <a:r>
            <a:rPr lang="pt-BR" sz="2400"/>
            <a:t>: Aceita-se o projeto L. </a:t>
          </a:r>
        </a:p>
      </xdr:txBody>
    </xdr:sp>
    <xdr:clientData/>
  </xdr:twoCellAnchor>
  <xdr:twoCellAnchor>
    <xdr:from>
      <xdr:col>0</xdr:col>
      <xdr:colOff>250032</xdr:colOff>
      <xdr:row>16</xdr:row>
      <xdr:rowOff>205383</xdr:rowOff>
    </xdr:from>
    <xdr:to>
      <xdr:col>3</xdr:col>
      <xdr:colOff>1131095</xdr:colOff>
      <xdr:row>23</xdr:row>
      <xdr:rowOff>280496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2575F124-6AA7-4810-804C-D83C0F332997}"/>
            </a:ext>
          </a:extLst>
        </xdr:cNvPr>
        <xdr:cNvGrpSpPr/>
      </xdr:nvGrpSpPr>
      <xdr:grpSpPr>
        <a:xfrm>
          <a:off x="250032" y="5717977"/>
          <a:ext cx="5500688" cy="2158707"/>
          <a:chOff x="1021763" y="4103726"/>
          <a:chExt cx="5500688" cy="2158707"/>
        </a:xfrm>
        <a:solidFill>
          <a:srgbClr val="FFFFFF">
            <a:alpha val="45098"/>
          </a:srgbClr>
        </a:solidFill>
      </xdr:grpSpPr>
      <xdr:grpSp>
        <xdr:nvGrpSpPr>
          <xdr:cNvPr id="5" name="Agrupar 4">
            <a:extLst>
              <a:ext uri="{FF2B5EF4-FFF2-40B4-BE49-F238E27FC236}">
                <a16:creationId xmlns:a16="http://schemas.microsoft.com/office/drawing/2014/main" id="{52D6D8D3-62F3-4FFD-9CF6-EDC512DC0008}"/>
              </a:ext>
            </a:extLst>
          </xdr:cNvPr>
          <xdr:cNvGrpSpPr/>
        </xdr:nvGrpSpPr>
        <xdr:grpSpPr>
          <a:xfrm>
            <a:off x="1021763" y="4506664"/>
            <a:ext cx="5500688" cy="1733269"/>
            <a:chOff x="1040806" y="4421870"/>
            <a:chExt cx="3431464" cy="1733269"/>
          </a:xfrm>
          <a:grpFill/>
        </xdr:grpSpPr>
        <xdr:cxnSp macro="">
          <xdr:nvCxnSpPr>
            <xdr:cNvPr id="11" name="Conector reto 10">
              <a:extLst>
                <a:ext uri="{FF2B5EF4-FFF2-40B4-BE49-F238E27FC236}">
                  <a16:creationId xmlns:a16="http://schemas.microsoft.com/office/drawing/2014/main" id="{81636D67-D018-4608-830D-15758A59884C}"/>
                </a:ext>
              </a:extLst>
            </xdr:cNvPr>
            <xdr:cNvCxnSpPr>
              <a:cxnSpLocks/>
            </xdr:cNvCxnSpPr>
          </xdr:nvCxnSpPr>
          <xdr:spPr>
            <a:xfrm flipV="1">
              <a:off x="1040806" y="5123236"/>
              <a:ext cx="3431464" cy="51996"/>
            </a:xfrm>
            <a:prstGeom prst="line">
              <a:avLst/>
            </a:prstGeom>
            <a:grpFill/>
            <a:ln w="3810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Conector de Seta Reta 11">
              <a:extLst>
                <a:ext uri="{FF2B5EF4-FFF2-40B4-BE49-F238E27FC236}">
                  <a16:creationId xmlns:a16="http://schemas.microsoft.com/office/drawing/2014/main" id="{D698C997-441E-4B4F-9D85-564EAF3CFAF0}"/>
                </a:ext>
              </a:extLst>
            </xdr:cNvPr>
            <xdr:cNvCxnSpPr/>
          </xdr:nvCxnSpPr>
          <xdr:spPr>
            <a:xfrm>
              <a:off x="1050875" y="5175230"/>
              <a:ext cx="0" cy="979909"/>
            </a:xfrm>
            <a:prstGeom prst="straightConnector1">
              <a:avLst/>
            </a:prstGeom>
            <a:grpFill/>
            <a:ln w="381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" name="Conector de Seta Reta 12">
              <a:extLst>
                <a:ext uri="{FF2B5EF4-FFF2-40B4-BE49-F238E27FC236}">
                  <a16:creationId xmlns:a16="http://schemas.microsoft.com/office/drawing/2014/main" id="{287AA207-1106-47F3-9491-3F8A4887B0D2}"/>
                </a:ext>
              </a:extLst>
            </xdr:cNvPr>
            <xdr:cNvCxnSpPr/>
          </xdr:nvCxnSpPr>
          <xdr:spPr>
            <a:xfrm flipV="1">
              <a:off x="1760559" y="4421870"/>
              <a:ext cx="0" cy="720000"/>
            </a:xfrm>
            <a:prstGeom prst="straightConnector1">
              <a:avLst/>
            </a:prstGeom>
            <a:grpFill/>
            <a:ln w="381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4" name="Conector de Seta Reta 13">
              <a:extLst>
                <a:ext uri="{FF2B5EF4-FFF2-40B4-BE49-F238E27FC236}">
                  <a16:creationId xmlns:a16="http://schemas.microsoft.com/office/drawing/2014/main" id="{74066C7E-F811-4CE1-9E04-60BB31466453}"/>
                </a:ext>
              </a:extLst>
            </xdr:cNvPr>
            <xdr:cNvCxnSpPr/>
          </xdr:nvCxnSpPr>
          <xdr:spPr>
            <a:xfrm flipV="1">
              <a:off x="2499812" y="4776719"/>
              <a:ext cx="0" cy="360000"/>
            </a:xfrm>
            <a:prstGeom prst="straightConnector1">
              <a:avLst/>
            </a:prstGeom>
            <a:grpFill/>
            <a:ln w="381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Conector de Seta Reta 14">
              <a:extLst>
                <a:ext uri="{FF2B5EF4-FFF2-40B4-BE49-F238E27FC236}">
                  <a16:creationId xmlns:a16="http://schemas.microsoft.com/office/drawing/2014/main" id="{7301DFC7-7A88-4288-A228-F51B267273EE}"/>
                </a:ext>
              </a:extLst>
            </xdr:cNvPr>
            <xdr:cNvCxnSpPr/>
          </xdr:nvCxnSpPr>
          <xdr:spPr>
            <a:xfrm flipV="1">
              <a:off x="3209496" y="4558352"/>
              <a:ext cx="0" cy="616879"/>
            </a:xfrm>
            <a:prstGeom prst="straightConnector1">
              <a:avLst/>
            </a:prstGeom>
            <a:grpFill/>
            <a:ln w="381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Conector de Seta Reta 15">
              <a:extLst>
                <a:ext uri="{FF2B5EF4-FFF2-40B4-BE49-F238E27FC236}">
                  <a16:creationId xmlns:a16="http://schemas.microsoft.com/office/drawing/2014/main" id="{9C65F8A1-EF1F-4913-8818-22AE5F249D8F}"/>
                </a:ext>
              </a:extLst>
            </xdr:cNvPr>
            <xdr:cNvCxnSpPr>
              <a:cxnSpLocks/>
            </xdr:cNvCxnSpPr>
          </xdr:nvCxnSpPr>
          <xdr:spPr>
            <a:xfrm flipV="1">
              <a:off x="3932826" y="4421870"/>
              <a:ext cx="0" cy="720000"/>
            </a:xfrm>
            <a:prstGeom prst="straightConnector1">
              <a:avLst/>
            </a:prstGeom>
            <a:grpFill/>
            <a:ln w="381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" name="CaixaDeTexto 23">
                <a:extLst>
                  <a:ext uri="{FF2B5EF4-FFF2-40B4-BE49-F238E27FC236}">
                    <a16:creationId xmlns:a16="http://schemas.microsoft.com/office/drawing/2014/main" id="{53FC2F56-9755-45B8-B372-815BC5D6E895}"/>
                  </a:ext>
                </a:extLst>
              </xdr:cNvPr>
              <xdr:cNvSpPr txBox="1"/>
            </xdr:nvSpPr>
            <xdr:spPr>
              <a:xfrm>
                <a:off x="1672279" y="4199173"/>
                <a:ext cx="1006520" cy="400110"/>
              </a:xfrm>
              <a:prstGeom prst="rect">
                <a:avLst/>
              </a:prstGeom>
              <a:grpFill/>
            </xdr:spPr>
            <xdr:txBody>
              <a:bodyPr wrap="square">
                <a:spAutoFit/>
              </a:bodyPr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𝑭𝑪</m:t>
                          </m:r>
                        </m:e>
                        <m:sub>
                          <m: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oMath>
                  </m:oMathPara>
                </a14:m>
                <a:endParaRPr lang="pt-BR" sz="2000" b="1">
                  <a:solidFill>
                    <a:schemeClr val="accent3">
                      <a:lumMod val="75000"/>
                    </a:schemeClr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6" name="CaixaDeTexto 23">
                <a:extLst>
                  <a:ext uri="{FF2B5EF4-FFF2-40B4-BE49-F238E27FC236}">
                    <a16:creationId xmlns:a16="http://schemas.microsoft.com/office/drawing/2014/main" id="{53FC2F56-9755-45B8-B372-815BC5D6E895}"/>
                  </a:ext>
                </a:extLst>
              </xdr:cNvPr>
              <xdr:cNvSpPr txBox="1"/>
            </xdr:nvSpPr>
            <xdr:spPr>
              <a:xfrm>
                <a:off x="1672279" y="4199173"/>
                <a:ext cx="1006520" cy="400110"/>
              </a:xfrm>
              <a:prstGeom prst="rect">
                <a:avLst/>
              </a:prstGeom>
              <a:grpFill/>
            </xdr:spPr>
            <xdr:txBody>
              <a:bodyPr wrap="square">
                <a:spAutoFit/>
              </a:bodyPr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2000" b="1" i="0">
                    <a:solidFill>
                      <a:schemeClr val="accent3">
                        <a:lumMod val="75000"/>
                      </a:schemeClr>
                    </a:solidFill>
                    <a:latin typeface="Cambria Math" panose="02040503050406030204" pitchFamily="18" charset="0"/>
                  </a:rPr>
                  <a:t>〖𝑭𝑪〗_𝟏</a:t>
                </a:r>
                <a:endParaRPr lang="pt-BR" sz="2000" b="1">
                  <a:solidFill>
                    <a:schemeClr val="accent3">
                      <a:lumMod val="75000"/>
                    </a:schemeClr>
                  </a:solidFill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7" name="CaixaDeTexto 24">
                <a:extLst>
                  <a:ext uri="{FF2B5EF4-FFF2-40B4-BE49-F238E27FC236}">
                    <a16:creationId xmlns:a16="http://schemas.microsoft.com/office/drawing/2014/main" id="{E52958CC-4D14-4963-B056-927EC1E9302D}"/>
                  </a:ext>
                </a:extLst>
              </xdr:cNvPr>
              <xdr:cNvSpPr txBox="1"/>
            </xdr:nvSpPr>
            <xdr:spPr>
              <a:xfrm>
                <a:off x="2789650" y="4362233"/>
                <a:ext cx="1006520" cy="400110"/>
              </a:xfrm>
              <a:prstGeom prst="rect">
                <a:avLst/>
              </a:prstGeom>
              <a:grpFill/>
            </xdr:spPr>
            <xdr:txBody>
              <a:bodyPr wrap="square">
                <a:spAutoFit/>
              </a:bodyPr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𝑭𝑪</m:t>
                          </m:r>
                        </m:e>
                        <m:sub>
                          <m: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𝟐</m:t>
                          </m:r>
                        </m:sub>
                      </m:sSub>
                    </m:oMath>
                  </m:oMathPara>
                </a14:m>
                <a:endParaRPr lang="pt-BR" sz="2000" b="1">
                  <a:solidFill>
                    <a:schemeClr val="accent3">
                      <a:lumMod val="75000"/>
                    </a:schemeClr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7" name="CaixaDeTexto 24">
                <a:extLst>
                  <a:ext uri="{FF2B5EF4-FFF2-40B4-BE49-F238E27FC236}">
                    <a16:creationId xmlns:a16="http://schemas.microsoft.com/office/drawing/2014/main" id="{E52958CC-4D14-4963-B056-927EC1E9302D}"/>
                  </a:ext>
                </a:extLst>
              </xdr:cNvPr>
              <xdr:cNvSpPr txBox="1"/>
            </xdr:nvSpPr>
            <xdr:spPr>
              <a:xfrm>
                <a:off x="2789650" y="4362233"/>
                <a:ext cx="1006520" cy="400110"/>
              </a:xfrm>
              <a:prstGeom prst="rect">
                <a:avLst/>
              </a:prstGeom>
              <a:grpFill/>
            </xdr:spPr>
            <xdr:txBody>
              <a:bodyPr wrap="square">
                <a:spAutoFit/>
              </a:bodyPr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2000" b="1" i="0">
                    <a:solidFill>
                      <a:schemeClr val="accent3">
                        <a:lumMod val="75000"/>
                      </a:schemeClr>
                    </a:solidFill>
                    <a:latin typeface="Cambria Math" panose="02040503050406030204" pitchFamily="18" charset="0"/>
                  </a:rPr>
                  <a:t>〖𝑭𝑪〗_𝟐</a:t>
                </a:r>
                <a:endParaRPr lang="pt-BR" sz="2000" b="1">
                  <a:solidFill>
                    <a:schemeClr val="accent3">
                      <a:lumMod val="75000"/>
                    </a:schemeClr>
                  </a:solidFill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8" name="CaixaDeTexto 25">
                <a:extLst>
                  <a:ext uri="{FF2B5EF4-FFF2-40B4-BE49-F238E27FC236}">
                    <a16:creationId xmlns:a16="http://schemas.microsoft.com/office/drawing/2014/main" id="{9BF50BDE-BECA-4823-B40F-B6DD3EADE27A}"/>
                  </a:ext>
                </a:extLst>
              </xdr:cNvPr>
              <xdr:cNvSpPr txBox="1"/>
            </xdr:nvSpPr>
            <xdr:spPr>
              <a:xfrm>
                <a:off x="3907021" y="4239643"/>
                <a:ext cx="1006520" cy="400110"/>
              </a:xfrm>
              <a:prstGeom prst="rect">
                <a:avLst/>
              </a:prstGeom>
              <a:grpFill/>
            </xdr:spPr>
            <xdr:txBody>
              <a:bodyPr wrap="square">
                <a:spAutoFit/>
              </a:bodyPr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𝑭𝑪</m:t>
                          </m:r>
                        </m:e>
                        <m:sub>
                          <m: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𝟑</m:t>
                          </m:r>
                        </m:sub>
                      </m:sSub>
                    </m:oMath>
                  </m:oMathPara>
                </a14:m>
                <a:endParaRPr lang="pt-BR" sz="2000" b="1">
                  <a:solidFill>
                    <a:schemeClr val="accent3">
                      <a:lumMod val="75000"/>
                    </a:schemeClr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8" name="CaixaDeTexto 25">
                <a:extLst>
                  <a:ext uri="{FF2B5EF4-FFF2-40B4-BE49-F238E27FC236}">
                    <a16:creationId xmlns:a16="http://schemas.microsoft.com/office/drawing/2014/main" id="{9BF50BDE-BECA-4823-B40F-B6DD3EADE27A}"/>
                  </a:ext>
                </a:extLst>
              </xdr:cNvPr>
              <xdr:cNvSpPr txBox="1"/>
            </xdr:nvSpPr>
            <xdr:spPr>
              <a:xfrm>
                <a:off x="3907021" y="4239643"/>
                <a:ext cx="1006520" cy="400110"/>
              </a:xfrm>
              <a:prstGeom prst="rect">
                <a:avLst/>
              </a:prstGeom>
              <a:grpFill/>
            </xdr:spPr>
            <xdr:txBody>
              <a:bodyPr wrap="square">
                <a:spAutoFit/>
              </a:bodyPr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2000" b="1" i="0">
                    <a:solidFill>
                      <a:schemeClr val="accent3">
                        <a:lumMod val="75000"/>
                      </a:schemeClr>
                    </a:solidFill>
                    <a:latin typeface="Cambria Math" panose="02040503050406030204" pitchFamily="18" charset="0"/>
                  </a:rPr>
                  <a:t>〖𝑭𝑪〗_𝟑</a:t>
                </a:r>
                <a:endParaRPr lang="pt-BR" sz="2000" b="1">
                  <a:solidFill>
                    <a:schemeClr val="accent3">
                      <a:lumMod val="75000"/>
                    </a:schemeClr>
                  </a:solidFill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9" name="CaixaDeTexto 26">
                <a:extLst>
                  <a:ext uri="{FF2B5EF4-FFF2-40B4-BE49-F238E27FC236}">
                    <a16:creationId xmlns:a16="http://schemas.microsoft.com/office/drawing/2014/main" id="{82A3647C-13EC-418A-941E-92A5D9DB1986}"/>
                  </a:ext>
                </a:extLst>
              </xdr:cNvPr>
              <xdr:cNvSpPr txBox="1"/>
            </xdr:nvSpPr>
            <xdr:spPr>
              <a:xfrm>
                <a:off x="5119960" y="4103726"/>
                <a:ext cx="1006520" cy="400110"/>
              </a:xfrm>
              <a:prstGeom prst="rect">
                <a:avLst/>
              </a:prstGeom>
              <a:grpFill/>
            </xdr:spPr>
            <xdr:txBody>
              <a:bodyPr wrap="square">
                <a:spAutoFit/>
              </a:bodyPr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𝑭𝑪</m:t>
                          </m:r>
                        </m:e>
                        <m:sub>
                          <m: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𝟒</m:t>
                          </m:r>
                        </m:sub>
                      </m:sSub>
                    </m:oMath>
                  </m:oMathPara>
                </a14:m>
                <a:endParaRPr lang="pt-BR" sz="2000" b="1">
                  <a:solidFill>
                    <a:schemeClr val="accent3">
                      <a:lumMod val="75000"/>
                    </a:schemeClr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9" name="CaixaDeTexto 26">
                <a:extLst>
                  <a:ext uri="{FF2B5EF4-FFF2-40B4-BE49-F238E27FC236}">
                    <a16:creationId xmlns:a16="http://schemas.microsoft.com/office/drawing/2014/main" id="{82A3647C-13EC-418A-941E-92A5D9DB1986}"/>
                  </a:ext>
                </a:extLst>
              </xdr:cNvPr>
              <xdr:cNvSpPr txBox="1"/>
            </xdr:nvSpPr>
            <xdr:spPr>
              <a:xfrm>
                <a:off x="5119960" y="4103726"/>
                <a:ext cx="1006520" cy="400110"/>
              </a:xfrm>
              <a:prstGeom prst="rect">
                <a:avLst/>
              </a:prstGeom>
              <a:grpFill/>
            </xdr:spPr>
            <xdr:txBody>
              <a:bodyPr wrap="square">
                <a:spAutoFit/>
              </a:bodyPr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2000" b="1" i="0">
                    <a:solidFill>
                      <a:schemeClr val="accent3">
                        <a:lumMod val="75000"/>
                      </a:schemeClr>
                    </a:solidFill>
                    <a:latin typeface="Cambria Math" panose="02040503050406030204" pitchFamily="18" charset="0"/>
                  </a:rPr>
                  <a:t>〖𝑭𝑪〗_𝟒</a:t>
                </a:r>
                <a:endParaRPr lang="pt-BR" sz="2000" b="1">
                  <a:solidFill>
                    <a:schemeClr val="accent3">
                      <a:lumMod val="75000"/>
                    </a:schemeClr>
                  </a:solidFill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10" name="CaixaDeTexto 31">
                <a:extLst>
                  <a:ext uri="{FF2B5EF4-FFF2-40B4-BE49-F238E27FC236}">
                    <a16:creationId xmlns:a16="http://schemas.microsoft.com/office/drawing/2014/main" id="{CE3E915E-31E8-42E9-A559-D7629E180E61}"/>
                  </a:ext>
                </a:extLst>
              </xdr:cNvPr>
              <xdr:cNvSpPr txBox="1"/>
            </xdr:nvSpPr>
            <xdr:spPr>
              <a:xfrm>
                <a:off x="1037341" y="5862323"/>
                <a:ext cx="1006520" cy="400110"/>
              </a:xfrm>
              <a:prstGeom prst="rect">
                <a:avLst/>
              </a:prstGeom>
              <a:grpFill/>
            </xdr:spPr>
            <xdr:txBody>
              <a:bodyPr wrap="square">
                <a:spAutoFit/>
              </a:bodyPr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𝑭𝑪</m:t>
                          </m:r>
                        </m:e>
                        <m:sub>
                          <m: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𝟎</m:t>
                          </m:r>
                        </m:sub>
                      </m:sSub>
                    </m:oMath>
                  </m:oMathPara>
                </a14:m>
                <a:endParaRPr lang="pt-BR" sz="2000" b="1">
                  <a:solidFill>
                    <a:schemeClr val="accent3">
                      <a:lumMod val="75000"/>
                    </a:schemeClr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10" name="CaixaDeTexto 31">
                <a:extLst>
                  <a:ext uri="{FF2B5EF4-FFF2-40B4-BE49-F238E27FC236}">
                    <a16:creationId xmlns:a16="http://schemas.microsoft.com/office/drawing/2014/main" id="{CE3E915E-31E8-42E9-A559-D7629E180E61}"/>
                  </a:ext>
                </a:extLst>
              </xdr:cNvPr>
              <xdr:cNvSpPr txBox="1"/>
            </xdr:nvSpPr>
            <xdr:spPr>
              <a:xfrm>
                <a:off x="1037341" y="5862323"/>
                <a:ext cx="1006520" cy="400110"/>
              </a:xfrm>
              <a:prstGeom prst="rect">
                <a:avLst/>
              </a:prstGeom>
              <a:grpFill/>
            </xdr:spPr>
            <xdr:txBody>
              <a:bodyPr wrap="square">
                <a:spAutoFit/>
              </a:bodyPr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2000" b="1" i="0">
                    <a:solidFill>
                      <a:schemeClr val="accent3">
                        <a:lumMod val="75000"/>
                      </a:schemeClr>
                    </a:solidFill>
                    <a:latin typeface="Cambria Math" panose="02040503050406030204" pitchFamily="18" charset="0"/>
                  </a:rPr>
                  <a:t>〖𝑭𝑪〗_𝟎</a:t>
                </a:r>
                <a:endParaRPr lang="pt-BR" sz="2000" b="1">
                  <a:solidFill>
                    <a:schemeClr val="accent3">
                      <a:lumMod val="75000"/>
                    </a:schemeClr>
                  </a:solidFill>
                </a:endParaRPr>
              </a:p>
            </xdr:txBody>
          </xdr:sp>
        </mc:Fallback>
      </mc:AlternateContent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698500</xdr:colOff>
      <xdr:row>9</xdr:row>
      <xdr:rowOff>107949</xdr:rowOff>
    </xdr:from>
    <xdr:to>
      <xdr:col>16</xdr:col>
      <xdr:colOff>400051</xdr:colOff>
      <xdr:row>14</xdr:row>
      <xdr:rowOff>250825</xdr:rowOff>
    </xdr:to>
    <xdr:sp macro="" textlink="">
      <xdr:nvSpPr>
        <xdr:cNvPr id="2" name="Espaço Reservado para Conteúdo 2">
          <a:extLst>
            <a:ext uri="{FF2B5EF4-FFF2-40B4-BE49-F238E27FC236}">
              <a16:creationId xmlns:a16="http://schemas.microsoft.com/office/drawing/2014/main" id="{43B3117D-23BF-4ECE-A2F1-3CD82BFF088F}"/>
            </a:ext>
          </a:extLst>
        </xdr:cNvPr>
        <xdr:cNvSpPr>
          <a:spLocks noGrp="1"/>
        </xdr:cNvSpPr>
      </xdr:nvSpPr>
      <xdr:spPr>
        <a:xfrm>
          <a:off x="14128750" y="1822449"/>
          <a:ext cx="7759701" cy="103822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vert="horz" wrap="square" lIns="0" tIns="45720" rIns="0" bIns="45720" rtlCol="0">
          <a:normAutofit/>
        </a:bodyPr>
        <a:lstStyle>
          <a:lvl1pPr marL="91440" indent="-91440" algn="l" defTabSz="914400" rtl="0" eaLnBrk="1" latinLnBrk="0" hangingPunct="1">
            <a:lnSpc>
              <a:spcPct val="110000"/>
            </a:lnSpc>
            <a:spcBef>
              <a:spcPts val="1200"/>
            </a:spcBef>
            <a:spcAft>
              <a:spcPts val="200"/>
            </a:spcAft>
            <a:buClr>
              <a:schemeClr val="accent1"/>
            </a:buClr>
            <a:buSzPct val="100000"/>
            <a:buFont typeface="Calibri" panose="020F0502020204030204" pitchFamily="34" charset="0"/>
            <a:buChar char=" "/>
            <a:defRPr sz="19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1pPr>
          <a:lvl2pPr marL="38404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7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2pPr>
          <a:lvl3pPr marL="56692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3pPr>
          <a:lvl4pPr marL="74980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4pPr>
          <a:lvl5pPr marL="93268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5pPr>
          <a:lvl6pPr marL="11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6pPr>
          <a:lvl7pPr marL="13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7pPr>
          <a:lvl8pPr marL="15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8pPr>
          <a:lvl9pPr marL="17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r>
            <a:rPr lang="pt-BR" sz="2400" b="1"/>
            <a:t>Pela regra da TIR.... o que escolher?</a:t>
          </a:r>
          <a:br>
            <a:rPr lang="pt-BR" sz="2400" b="1"/>
          </a:br>
          <a:r>
            <a:rPr lang="pt-BR" sz="2400" b="1"/>
            <a:t>Se S e L forem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independentes</a:t>
          </a:r>
          <a:r>
            <a:rPr lang="pt-BR" sz="2400"/>
            <a:t>: Aceita-se ambos (S e L)</a:t>
          </a:r>
        </a:p>
        <a:p>
          <a:pPr marL="91440" marR="0" lvl="0" indent="-91440" algn="l" defTabSz="914400" rtl="0" eaLnBrk="1" fontAlgn="auto" latinLnBrk="0" hangingPunct="1">
            <a:lnSpc>
              <a:spcPct val="110000"/>
            </a:lnSpc>
            <a:spcBef>
              <a:spcPts val="1200"/>
            </a:spcBef>
            <a:spcAft>
              <a:spcPts val="200"/>
            </a:spcAft>
            <a:buClr>
              <a:schemeClr val="accent1"/>
            </a:buClr>
            <a:buSzPct val="100000"/>
            <a:buFont typeface="Calibri" panose="020F0502020204030204" pitchFamily="34" charset="0"/>
            <a:buChar char=" "/>
            <a:tabLst/>
            <a:defRPr/>
          </a:pPr>
          <a:r>
            <a:rPr lang="pt-BR" sz="2400" b="1" kern="12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Se S e L forem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mutuamente exclusivos</a:t>
          </a:r>
          <a:r>
            <a:rPr lang="pt-BR" sz="2400"/>
            <a:t>:  </a:t>
          </a:r>
          <a:r>
            <a:rPr lang="pt-BR" sz="2400" kern="12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Aceita-se ambos S.</a:t>
          </a:r>
          <a:endParaRPr lang="pt-BR" sz="3200">
            <a:effectLst/>
          </a:endParaRPr>
        </a:p>
      </xdr:txBody>
    </xdr:sp>
    <xdr:clientData/>
  </xdr:twoCellAnchor>
  <xdr:twoCellAnchor>
    <xdr:from>
      <xdr:col>10</xdr:col>
      <xdr:colOff>1304925</xdr:colOff>
      <xdr:row>1</xdr:row>
      <xdr:rowOff>123824</xdr:rowOff>
    </xdr:from>
    <xdr:to>
      <xdr:col>16</xdr:col>
      <xdr:colOff>1006476</xdr:colOff>
      <xdr:row>6</xdr:row>
      <xdr:rowOff>219075</xdr:rowOff>
    </xdr:to>
    <xdr:sp macro="" textlink="">
      <xdr:nvSpPr>
        <xdr:cNvPr id="3" name="Espaço Reservado para Conteúdo 2">
          <a:extLst>
            <a:ext uri="{FF2B5EF4-FFF2-40B4-BE49-F238E27FC236}">
              <a16:creationId xmlns:a16="http://schemas.microsoft.com/office/drawing/2014/main" id="{CF28BE4D-A401-4122-B670-8267972E5328}"/>
            </a:ext>
          </a:extLst>
        </xdr:cNvPr>
        <xdr:cNvSpPr>
          <a:spLocks noGrp="1"/>
        </xdr:cNvSpPr>
      </xdr:nvSpPr>
      <xdr:spPr>
        <a:xfrm>
          <a:off x="14735175" y="314324"/>
          <a:ext cx="7759701" cy="1019176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txBody>
        <a:bodyPr vert="horz" wrap="square" lIns="0" tIns="45720" rIns="0" bIns="45720" rtlCol="0">
          <a:normAutofit/>
        </a:bodyPr>
        <a:lstStyle>
          <a:lvl1pPr marL="91440" indent="-91440" algn="l" defTabSz="914400" rtl="0" eaLnBrk="1" latinLnBrk="0" hangingPunct="1">
            <a:lnSpc>
              <a:spcPct val="110000"/>
            </a:lnSpc>
            <a:spcBef>
              <a:spcPts val="1200"/>
            </a:spcBef>
            <a:spcAft>
              <a:spcPts val="200"/>
            </a:spcAft>
            <a:buClr>
              <a:schemeClr val="accent1"/>
            </a:buClr>
            <a:buSzPct val="100000"/>
            <a:buFont typeface="Calibri" panose="020F0502020204030204" pitchFamily="34" charset="0"/>
            <a:buChar char=" "/>
            <a:defRPr sz="19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1pPr>
          <a:lvl2pPr marL="38404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7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2pPr>
          <a:lvl3pPr marL="56692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3pPr>
          <a:lvl4pPr marL="74980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4pPr>
          <a:lvl5pPr marL="932688" indent="-182880" algn="l" defTabSz="914400" rtl="0" eaLnBrk="1" latinLnBrk="0" hangingPunct="1">
            <a:lnSpc>
              <a:spcPct val="100000"/>
            </a:lnSpc>
            <a:spcBef>
              <a:spcPts val="200"/>
            </a:spcBef>
            <a:spcAft>
              <a:spcPts val="400"/>
            </a:spcAft>
            <a:buClrTx/>
            <a:buFont typeface="Calibri" pitchFamily="34" charset="0"/>
            <a:buChar char="◦"/>
            <a:defRPr sz="13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5pPr>
          <a:lvl6pPr marL="11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6pPr>
          <a:lvl7pPr marL="13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7pPr>
          <a:lvl8pPr marL="15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8pPr>
          <a:lvl9pPr marL="1700000" indent="-228600" algn="l" defTabSz="914400" rtl="0" eaLnBrk="1" latinLnBrk="0" hangingPunct="1">
            <a:lnSpc>
              <a:spcPct val="90000"/>
            </a:lnSpc>
            <a:spcBef>
              <a:spcPts val="200"/>
            </a:spcBef>
            <a:spcAft>
              <a:spcPts val="400"/>
            </a:spcAft>
            <a:buClr>
              <a:schemeClr val="accent1"/>
            </a:buClr>
            <a:buFont typeface="Calibri" pitchFamily="34" charset="0"/>
            <a:buChar char="◦"/>
            <a:defRPr sz="1400" kern="12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t-BR" sz="2400" b="0"/>
            <a:t>PELA</a:t>
          </a:r>
          <a:r>
            <a:rPr lang="pt-BR" sz="2400" b="0" baseline="0"/>
            <a:t> REGRA DO VPL</a:t>
          </a:r>
          <a:br>
            <a:rPr lang="pt-BR" sz="2400" b="1"/>
          </a:br>
          <a:r>
            <a:rPr lang="pt-BR" sz="2400" b="1"/>
            <a:t>Se S e L forem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independentes</a:t>
          </a:r>
          <a:r>
            <a:rPr lang="pt-BR" sz="2400"/>
            <a:t>: Aceita-se ambos (S e L)</a:t>
          </a:r>
        </a:p>
        <a:p>
          <a:r>
            <a:rPr lang="pt-BR" sz="2400" b="1" kern="12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Se S e L forem </a:t>
          </a:r>
          <a:r>
            <a:rPr lang="pt-BR" sz="2400" b="1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</a:rPr>
            <a:t>mutuamente exclusivos</a:t>
          </a:r>
          <a:r>
            <a:rPr lang="pt-BR" sz="2400"/>
            <a:t>: Aceita-se o projeto L. </a:t>
          </a:r>
        </a:p>
      </xdr:txBody>
    </xdr:sp>
    <xdr:clientData/>
  </xdr:twoCellAnchor>
  <xdr:twoCellAnchor>
    <xdr:from>
      <xdr:col>3</xdr:col>
      <xdr:colOff>1048279</xdr:colOff>
      <xdr:row>21</xdr:row>
      <xdr:rowOff>256117</xdr:rowOff>
    </xdr:from>
    <xdr:to>
      <xdr:col>8</xdr:col>
      <xdr:colOff>807509</xdr:colOff>
      <xdr:row>37</xdr:row>
      <xdr:rowOff>283633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9A9DBED-766E-428B-8FBE-B738B4FE10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219075</xdr:colOff>
      <xdr:row>56</xdr:row>
      <xdr:rowOff>123825</xdr:rowOff>
    </xdr:from>
    <xdr:ext cx="7387209" cy="5727656"/>
    <xdr:pic>
      <xdr:nvPicPr>
        <xdr:cNvPr id="5" name="Espaço Reservado para Conteúdo 16">
          <a:extLst>
            <a:ext uri="{FF2B5EF4-FFF2-40B4-BE49-F238E27FC236}">
              <a16:creationId xmlns:a16="http://schemas.microsoft.com/office/drawing/2014/main" id="{1EFB1924-F25E-4C41-B3F6-ADFF7D21A768}"/>
            </a:ext>
          </a:extLst>
        </xdr:cNvPr>
        <xdr:cNvPicPr>
          <a:picLocks noGrp="1" noChangeAspect="1"/>
        </xdr:cNvPicPr>
      </xdr:nvPicPr>
      <xdr:blipFill rotWithShape="1">
        <a:blip xmlns:r="http://schemas.openxmlformats.org/officeDocument/2006/relationships" r:embed="rId2" cstate="screen">
          <a:extLst>
            <a:ext uri="{28A0092B-C50C-407E-A947-70E740481C1C}">
              <a14:useLocalDpi xmlns:a14="http://schemas.microsoft.com/office/drawing/2010/main"/>
            </a:ext>
          </a:extLst>
        </a:blip>
        <a:srcRect l="13606" t="8363" r="9246" b="3735"/>
        <a:stretch/>
      </xdr:blipFill>
      <xdr:spPr>
        <a:xfrm>
          <a:off x="4248150" y="10791825"/>
          <a:ext cx="7387209" cy="5727656"/>
        </a:xfrm>
        <a:prstGeom prst="rect">
          <a:avLst/>
        </a:prstGeom>
      </xdr:spPr>
    </xdr:pic>
    <xdr:clientData/>
  </xdr:oneCellAnchor>
  <xdr:twoCellAnchor>
    <xdr:from>
      <xdr:col>5</xdr:col>
      <xdr:colOff>142875</xdr:colOff>
      <xdr:row>47</xdr:row>
      <xdr:rowOff>219075</xdr:rowOff>
    </xdr:from>
    <xdr:to>
      <xdr:col>8</xdr:col>
      <xdr:colOff>301625</xdr:colOff>
      <xdr:row>59</xdr:row>
      <xdr:rowOff>44450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F2CE4305-618B-4046-8E7E-196FEE26E4D4}"/>
            </a:ext>
          </a:extLst>
        </xdr:cNvPr>
        <xdr:cNvGrpSpPr/>
      </xdr:nvGrpSpPr>
      <xdr:grpSpPr>
        <a:xfrm>
          <a:off x="6743700" y="14658975"/>
          <a:ext cx="4187825" cy="3368675"/>
          <a:chOff x="5762625" y="7712075"/>
          <a:chExt cx="4206875" cy="3444875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262A0567-84E2-439A-80E5-341B874DBDCE}"/>
              </a:ext>
            </a:extLst>
          </xdr:cNvPr>
          <xdr:cNvGrpSpPr/>
        </xdr:nvGrpSpPr>
        <xdr:grpSpPr>
          <a:xfrm>
            <a:off x="5762625" y="7712075"/>
            <a:ext cx="4206875" cy="3444875"/>
            <a:chOff x="6667500" y="6934200"/>
            <a:chExt cx="4181475" cy="3400425"/>
          </a:xfrm>
        </xdr:grpSpPr>
        <xdr:sp macro="" textlink="">
          <xdr:nvSpPr>
            <xdr:cNvPr id="11" name="Retângulo 10">
              <a:extLst>
                <a:ext uri="{FF2B5EF4-FFF2-40B4-BE49-F238E27FC236}">
                  <a16:creationId xmlns:a16="http://schemas.microsoft.com/office/drawing/2014/main" id="{02D2D1C1-C967-4EBC-B3E6-A5CC7B6DBCC8}"/>
                </a:ext>
              </a:extLst>
            </xdr:cNvPr>
            <xdr:cNvSpPr/>
          </xdr:nvSpPr>
          <xdr:spPr>
            <a:xfrm>
              <a:off x="8429625" y="8039100"/>
              <a:ext cx="2419350" cy="517962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 rtl="0">
                <a:defRPr lang="pt-br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pt-BR" sz="1400">
                  <a:solidFill>
                    <a:srgbClr val="3C3C3C"/>
                  </a:solidFill>
                  <a:latin typeface="Roboto"/>
                </a:rPr>
                <a:t>Cruzamento (intersecção)</a:t>
              </a:r>
              <a:r>
                <a:rPr lang="pt-BR" sz="1400" baseline="0">
                  <a:solidFill>
                    <a:srgbClr val="3C3C3C"/>
                  </a:solidFill>
                  <a:latin typeface="Roboto"/>
                </a:rPr>
                <a:t> </a:t>
              </a:r>
              <a:r>
                <a:rPr lang="pt-BR" sz="1400">
                  <a:solidFill>
                    <a:srgbClr val="3C3C3C"/>
                  </a:solidFill>
                  <a:latin typeface="Roboto"/>
                </a:rPr>
                <a:t>de Fisher) </a:t>
              </a:r>
              <a:endParaRPr lang="pt-BR" sz="1400"/>
            </a:p>
          </xdr:txBody>
        </xdr:sp>
        <xdr:cxnSp macro="">
          <xdr:nvCxnSpPr>
            <xdr:cNvPr id="12" name="Conector reto 11">
              <a:extLst>
                <a:ext uri="{FF2B5EF4-FFF2-40B4-BE49-F238E27FC236}">
                  <a16:creationId xmlns:a16="http://schemas.microsoft.com/office/drawing/2014/main" id="{BDB96088-9C17-4240-8BC1-026F85799A32}"/>
                </a:ext>
              </a:extLst>
            </xdr:cNvPr>
            <xdr:cNvCxnSpPr/>
          </xdr:nvCxnSpPr>
          <xdr:spPr>
            <a:xfrm>
              <a:off x="8229600" y="7248525"/>
              <a:ext cx="9525" cy="2495550"/>
            </a:xfrm>
            <a:prstGeom prst="line">
              <a:avLst/>
            </a:prstGeom>
            <a:ln w="38100">
              <a:prstDash val="lg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3" name="CaixaDeTexto 12">
              <a:extLst>
                <a:ext uri="{FF2B5EF4-FFF2-40B4-BE49-F238E27FC236}">
                  <a16:creationId xmlns:a16="http://schemas.microsoft.com/office/drawing/2014/main" id="{448B1B16-59FB-4611-819D-E6FA96346277}"/>
                </a:ext>
              </a:extLst>
            </xdr:cNvPr>
            <xdr:cNvSpPr txBox="1"/>
          </xdr:nvSpPr>
          <xdr:spPr>
            <a:xfrm>
              <a:off x="6667500" y="6953250"/>
              <a:ext cx="1257299" cy="257176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/>
                <a:t>Conflito VPL x TIR</a:t>
              </a:r>
            </a:p>
          </xdr:txBody>
        </xdr:sp>
        <xdr:sp macro="" textlink="">
          <xdr:nvSpPr>
            <xdr:cNvPr id="14" name="CaixaDeTexto 13">
              <a:extLst>
                <a:ext uri="{FF2B5EF4-FFF2-40B4-BE49-F238E27FC236}">
                  <a16:creationId xmlns:a16="http://schemas.microsoft.com/office/drawing/2014/main" id="{E6A8EBFA-8D38-48AD-B3AF-C6571211A2A4}"/>
                </a:ext>
              </a:extLst>
            </xdr:cNvPr>
            <xdr:cNvSpPr txBox="1"/>
          </xdr:nvSpPr>
          <xdr:spPr>
            <a:xfrm>
              <a:off x="9001125" y="6934200"/>
              <a:ext cx="1533525" cy="276225"/>
            </a:xfrm>
            <a:prstGeom prst="rect">
              <a:avLst/>
            </a:prstGeom>
            <a:solidFill>
              <a:schemeClr val="accent1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100"/>
                <a:t>sem conflito VPL x TIR</a:t>
              </a:r>
            </a:p>
          </xdr:txBody>
        </xdr:sp>
        <xdr:sp macro="" textlink="">
          <xdr:nvSpPr>
            <xdr:cNvPr id="15" name="Seta: para a Esquerda 14">
              <a:extLst>
                <a:ext uri="{FF2B5EF4-FFF2-40B4-BE49-F238E27FC236}">
                  <a16:creationId xmlns:a16="http://schemas.microsoft.com/office/drawing/2014/main" id="{F57354F4-6A05-4F65-9D9B-77D98EC8CC56}"/>
                </a:ext>
              </a:extLst>
            </xdr:cNvPr>
            <xdr:cNvSpPr/>
          </xdr:nvSpPr>
          <xdr:spPr>
            <a:xfrm>
              <a:off x="6848475" y="7286625"/>
              <a:ext cx="1323975" cy="266700"/>
            </a:xfrm>
            <a:prstGeom prst="left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6" name="Seta: para a Esquerda 15">
              <a:extLst>
                <a:ext uri="{FF2B5EF4-FFF2-40B4-BE49-F238E27FC236}">
                  <a16:creationId xmlns:a16="http://schemas.microsoft.com/office/drawing/2014/main" id="{2D2D1220-565E-4481-8E8B-D1BB0EA58743}"/>
                </a:ext>
              </a:extLst>
            </xdr:cNvPr>
            <xdr:cNvSpPr/>
          </xdr:nvSpPr>
          <xdr:spPr>
            <a:xfrm rot="10800000">
              <a:off x="8277225" y="7286625"/>
              <a:ext cx="1323975" cy="266700"/>
            </a:xfrm>
            <a:prstGeom prst="leftArrow">
              <a:avLst/>
            </a:prstGeom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7" name="CaixaDeTexto 16">
              <a:extLst>
                <a:ext uri="{FF2B5EF4-FFF2-40B4-BE49-F238E27FC236}">
                  <a16:creationId xmlns:a16="http://schemas.microsoft.com/office/drawing/2014/main" id="{04A44B04-B714-4B3C-A2E3-1E09D556C99A}"/>
                </a:ext>
              </a:extLst>
            </xdr:cNvPr>
            <xdr:cNvSpPr txBox="1"/>
          </xdr:nvSpPr>
          <xdr:spPr>
            <a:xfrm>
              <a:off x="9258301" y="9934575"/>
              <a:ext cx="476250" cy="400050"/>
            </a:xfrm>
            <a:prstGeom prst="rect">
              <a:avLst/>
            </a:prstGeom>
            <a:solidFill>
              <a:schemeClr val="accent3">
                <a:lumMod val="20000"/>
                <a:lumOff val="80000"/>
              </a:schemeClr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800"/>
                <a:t>TIR</a:t>
              </a:r>
            </a:p>
          </xdr:txBody>
        </xdr:sp>
        <xdr:sp macro="" textlink="">
          <xdr:nvSpPr>
            <xdr:cNvPr id="18" name="Forma Livre: Forma 17">
              <a:extLst>
                <a:ext uri="{FF2B5EF4-FFF2-40B4-BE49-F238E27FC236}">
                  <a16:creationId xmlns:a16="http://schemas.microsoft.com/office/drawing/2014/main" id="{44D9C7F8-15B1-449C-A314-6439C2CCB26C}"/>
                </a:ext>
              </a:extLst>
            </xdr:cNvPr>
            <xdr:cNvSpPr/>
          </xdr:nvSpPr>
          <xdr:spPr>
            <a:xfrm>
              <a:off x="8441159" y="9001125"/>
              <a:ext cx="807616" cy="1123950"/>
            </a:xfrm>
            <a:custGeom>
              <a:avLst/>
              <a:gdLst>
                <a:gd name="connsiteX0" fmla="*/ 807616 w 807616"/>
                <a:gd name="connsiteY0" fmla="*/ 1123950 h 1123950"/>
                <a:gd name="connsiteX1" fmla="*/ 36091 w 807616"/>
                <a:gd name="connsiteY1" fmla="*/ 857250 h 1123950"/>
                <a:gd name="connsiteX2" fmla="*/ 198016 w 807616"/>
                <a:gd name="connsiteY2" fmla="*/ 0 h 1123950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807616" h="1123950">
                  <a:moveTo>
                    <a:pt x="807616" y="1123950"/>
                  </a:moveTo>
                  <a:cubicBezTo>
                    <a:pt x="472653" y="1084262"/>
                    <a:pt x="137691" y="1044575"/>
                    <a:pt x="36091" y="857250"/>
                  </a:cubicBezTo>
                  <a:cubicBezTo>
                    <a:pt x="-65509" y="669925"/>
                    <a:pt x="66253" y="334962"/>
                    <a:pt x="198016" y="0"/>
                  </a:cubicBezTo>
                </a:path>
              </a:pathLst>
            </a:custGeom>
            <a:noFill/>
            <a:ln>
              <a:solidFill>
                <a:schemeClr val="accent2">
                  <a:lumMod val="75000"/>
                </a:schemeClr>
              </a:solidFill>
              <a:headEnd type="none" w="med" len="med"/>
              <a:tailEnd type="triangl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">
          <xdr:nvSpPr>
            <xdr:cNvPr id="19" name="Forma Livre: Forma 18">
              <a:extLst>
                <a:ext uri="{FF2B5EF4-FFF2-40B4-BE49-F238E27FC236}">
                  <a16:creationId xmlns:a16="http://schemas.microsoft.com/office/drawing/2014/main" id="{B7C8A06B-0251-4607-82E3-2F4B9F7BFF88}"/>
                </a:ext>
              </a:extLst>
            </xdr:cNvPr>
            <xdr:cNvSpPr/>
          </xdr:nvSpPr>
          <xdr:spPr>
            <a:xfrm>
              <a:off x="9258300" y="8991600"/>
              <a:ext cx="1061002" cy="1133475"/>
            </a:xfrm>
            <a:custGeom>
              <a:avLst/>
              <a:gdLst>
                <a:gd name="connsiteX0" fmla="*/ 495300 w 1061002"/>
                <a:gd name="connsiteY0" fmla="*/ 1133475 h 1133475"/>
                <a:gd name="connsiteX1" fmla="*/ 1047750 w 1061002"/>
                <a:gd name="connsiteY1" fmla="*/ 695325 h 1133475"/>
                <a:gd name="connsiteX2" fmla="*/ 0 w 1061002"/>
                <a:gd name="connsiteY2" fmla="*/ 0 h 1133475"/>
              </a:gdLst>
              <a:ahLst/>
              <a:cxnLst>
                <a:cxn ang="0">
                  <a:pos x="connsiteX0" y="connsiteY0"/>
                </a:cxn>
                <a:cxn ang="0">
                  <a:pos x="connsiteX1" y="connsiteY1"/>
                </a:cxn>
                <a:cxn ang="0">
                  <a:pos x="connsiteX2" y="connsiteY2"/>
                </a:cxn>
              </a:cxnLst>
              <a:rect l="l" t="t" r="r" b="b"/>
              <a:pathLst>
                <a:path w="1061002" h="1133475">
                  <a:moveTo>
                    <a:pt x="495300" y="1133475"/>
                  </a:moveTo>
                  <a:cubicBezTo>
                    <a:pt x="812800" y="1008856"/>
                    <a:pt x="1130300" y="884237"/>
                    <a:pt x="1047750" y="695325"/>
                  </a:cubicBezTo>
                  <a:cubicBezTo>
                    <a:pt x="965200" y="506413"/>
                    <a:pt x="482600" y="253206"/>
                    <a:pt x="0" y="0"/>
                  </a:cubicBezTo>
                </a:path>
              </a:pathLst>
            </a:custGeom>
            <a:noFill/>
            <a:ln>
              <a:headEnd type="none" w="med" len="med"/>
              <a:tailEnd type="triangle" w="med" len="med"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</xdr:grpSp>
      <xdr:grpSp>
        <xdr:nvGrpSpPr>
          <xdr:cNvPr id="8" name="Agrupar 7">
            <a:extLst>
              <a:ext uri="{FF2B5EF4-FFF2-40B4-BE49-F238E27FC236}">
                <a16:creationId xmlns:a16="http://schemas.microsoft.com/office/drawing/2014/main" id="{FEF1A0FC-97C9-4192-AE72-C50B3BBD81F2}"/>
              </a:ext>
            </a:extLst>
          </xdr:cNvPr>
          <xdr:cNvGrpSpPr/>
        </xdr:nvGrpSpPr>
        <xdr:grpSpPr>
          <a:xfrm>
            <a:off x="7794625" y="9667875"/>
            <a:ext cx="611058" cy="248019"/>
            <a:chOff x="0" y="0"/>
            <a:chExt cx="611058" cy="248019"/>
          </a:xfrm>
        </xdr:grpSpPr>
        <xdr:sp macro="" textlink="">
          <xdr:nvSpPr>
            <xdr:cNvPr id="9" name="Elipse 8">
              <a:extLst>
                <a:ext uri="{FF2B5EF4-FFF2-40B4-BE49-F238E27FC236}">
                  <a16:creationId xmlns:a16="http://schemas.microsoft.com/office/drawing/2014/main" id="{2D616C0F-DE09-4029-8BC6-459A3D5EE9F8}"/>
                </a:ext>
              </a:extLst>
            </xdr:cNvPr>
            <xdr:cNvSpPr/>
          </xdr:nvSpPr>
          <xdr:spPr>
            <a:xfrm>
              <a:off x="0" y="6429"/>
              <a:ext cx="220196" cy="241590"/>
            </a:xfrm>
            <a:prstGeom prst="ellipse">
              <a:avLst/>
            </a:prstGeom>
            <a:solidFill>
              <a:srgbClr val="FFC000">
                <a:alpha val="50196"/>
              </a:srgbClr>
            </a:solidFill>
            <a:ln>
              <a:solidFill>
                <a:schemeClr val="accent2">
                  <a:lumMod val="75000"/>
                </a:schemeClr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/>
            </a:p>
          </xdr:txBody>
        </xdr:sp>
        <xdr:sp macro="" textlink="">
          <xdr:nvSpPr>
            <xdr:cNvPr id="10" name="Elipse 9">
              <a:extLst>
                <a:ext uri="{FF2B5EF4-FFF2-40B4-BE49-F238E27FC236}">
                  <a16:creationId xmlns:a16="http://schemas.microsoft.com/office/drawing/2014/main" id="{0B59A1D6-DF66-4216-BAF7-D7C055CB62DB}"/>
                </a:ext>
              </a:extLst>
            </xdr:cNvPr>
            <xdr:cNvSpPr/>
          </xdr:nvSpPr>
          <xdr:spPr>
            <a:xfrm>
              <a:off x="390861" y="0"/>
              <a:ext cx="220197" cy="241540"/>
            </a:xfrm>
            <a:prstGeom prst="ellipse">
              <a:avLst/>
            </a:prstGeom>
            <a:solidFill>
              <a:srgbClr val="4472C4">
                <a:alpha val="50196"/>
              </a:srgbClr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/>
            <a:lstStyle>
              <a:lvl1pPr marL="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lang="pt-BR"/>
            </a:p>
          </xdr:txBody>
        </xdr:sp>
      </xdr:grpSp>
    </xdr:grpSp>
    <xdr:clientData/>
  </xdr:twoCellAnchor>
  <xdr:twoCellAnchor>
    <xdr:from>
      <xdr:col>4</xdr:col>
      <xdr:colOff>0</xdr:colOff>
      <xdr:row>10</xdr:row>
      <xdr:rowOff>0</xdr:rowOff>
    </xdr:from>
    <xdr:to>
      <xdr:col>8</xdr:col>
      <xdr:colOff>128588</xdr:colOff>
      <xdr:row>17</xdr:row>
      <xdr:rowOff>91782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63255B6C-330F-42D4-B48A-57227A4816A6}"/>
            </a:ext>
          </a:extLst>
        </xdr:cNvPr>
        <xdr:cNvGrpSpPr/>
      </xdr:nvGrpSpPr>
      <xdr:grpSpPr>
        <a:xfrm>
          <a:off x="5257800" y="3152775"/>
          <a:ext cx="5500688" cy="2187282"/>
          <a:chOff x="1021763" y="4103726"/>
          <a:chExt cx="5500688" cy="2158707"/>
        </a:xfrm>
        <a:solidFill>
          <a:srgbClr val="FFFFFF">
            <a:alpha val="45098"/>
          </a:srgbClr>
        </a:solidFill>
      </xdr:grpSpPr>
      <xdr:grpSp>
        <xdr:nvGrpSpPr>
          <xdr:cNvPr id="21" name="Agrupar 20">
            <a:extLst>
              <a:ext uri="{FF2B5EF4-FFF2-40B4-BE49-F238E27FC236}">
                <a16:creationId xmlns:a16="http://schemas.microsoft.com/office/drawing/2014/main" id="{4BE0CF97-29D3-4666-A844-8CCF05D3A519}"/>
              </a:ext>
            </a:extLst>
          </xdr:cNvPr>
          <xdr:cNvGrpSpPr/>
        </xdr:nvGrpSpPr>
        <xdr:grpSpPr>
          <a:xfrm>
            <a:off x="1021763" y="4506664"/>
            <a:ext cx="5500688" cy="1733269"/>
            <a:chOff x="1040806" y="4421870"/>
            <a:chExt cx="3431464" cy="1733269"/>
          </a:xfrm>
          <a:grpFill/>
        </xdr:grpSpPr>
        <xdr:cxnSp macro="">
          <xdr:nvCxnSpPr>
            <xdr:cNvPr id="27" name="Conector reto 26">
              <a:extLst>
                <a:ext uri="{FF2B5EF4-FFF2-40B4-BE49-F238E27FC236}">
                  <a16:creationId xmlns:a16="http://schemas.microsoft.com/office/drawing/2014/main" id="{4BAC8D5E-C740-4172-859F-F4D4C89D318B}"/>
                </a:ext>
              </a:extLst>
            </xdr:cNvPr>
            <xdr:cNvCxnSpPr>
              <a:cxnSpLocks/>
            </xdr:cNvCxnSpPr>
          </xdr:nvCxnSpPr>
          <xdr:spPr>
            <a:xfrm flipV="1">
              <a:off x="1040806" y="5123236"/>
              <a:ext cx="3431464" cy="51996"/>
            </a:xfrm>
            <a:prstGeom prst="line">
              <a:avLst/>
            </a:prstGeom>
            <a:grpFill/>
            <a:ln w="38100"/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8" name="Conector de Seta Reta 27">
              <a:extLst>
                <a:ext uri="{FF2B5EF4-FFF2-40B4-BE49-F238E27FC236}">
                  <a16:creationId xmlns:a16="http://schemas.microsoft.com/office/drawing/2014/main" id="{05339FE8-E079-4058-8B13-60E775C13DA2}"/>
                </a:ext>
              </a:extLst>
            </xdr:cNvPr>
            <xdr:cNvCxnSpPr/>
          </xdr:nvCxnSpPr>
          <xdr:spPr>
            <a:xfrm>
              <a:off x="1050875" y="5175230"/>
              <a:ext cx="0" cy="979909"/>
            </a:xfrm>
            <a:prstGeom prst="straightConnector1">
              <a:avLst/>
            </a:prstGeom>
            <a:grpFill/>
            <a:ln w="381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Conector de Seta Reta 28">
              <a:extLst>
                <a:ext uri="{FF2B5EF4-FFF2-40B4-BE49-F238E27FC236}">
                  <a16:creationId xmlns:a16="http://schemas.microsoft.com/office/drawing/2014/main" id="{5DDD5243-76B7-418B-873E-DD7EA9B9FC97}"/>
                </a:ext>
              </a:extLst>
            </xdr:cNvPr>
            <xdr:cNvCxnSpPr/>
          </xdr:nvCxnSpPr>
          <xdr:spPr>
            <a:xfrm flipV="1">
              <a:off x="1760559" y="4421870"/>
              <a:ext cx="0" cy="720000"/>
            </a:xfrm>
            <a:prstGeom prst="straightConnector1">
              <a:avLst/>
            </a:prstGeom>
            <a:grpFill/>
            <a:ln w="381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0" name="Conector de Seta Reta 29">
              <a:extLst>
                <a:ext uri="{FF2B5EF4-FFF2-40B4-BE49-F238E27FC236}">
                  <a16:creationId xmlns:a16="http://schemas.microsoft.com/office/drawing/2014/main" id="{66724995-4887-4176-9DE1-F0CC359DCF20}"/>
                </a:ext>
              </a:extLst>
            </xdr:cNvPr>
            <xdr:cNvCxnSpPr/>
          </xdr:nvCxnSpPr>
          <xdr:spPr>
            <a:xfrm flipV="1">
              <a:off x="2499812" y="4776719"/>
              <a:ext cx="0" cy="360000"/>
            </a:xfrm>
            <a:prstGeom prst="straightConnector1">
              <a:avLst/>
            </a:prstGeom>
            <a:grpFill/>
            <a:ln w="381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1" name="Conector de Seta Reta 30">
              <a:extLst>
                <a:ext uri="{FF2B5EF4-FFF2-40B4-BE49-F238E27FC236}">
                  <a16:creationId xmlns:a16="http://schemas.microsoft.com/office/drawing/2014/main" id="{146CF989-7CAB-4045-B8E2-AF306586A478}"/>
                </a:ext>
              </a:extLst>
            </xdr:cNvPr>
            <xdr:cNvCxnSpPr/>
          </xdr:nvCxnSpPr>
          <xdr:spPr>
            <a:xfrm flipV="1">
              <a:off x="3209496" y="4558352"/>
              <a:ext cx="0" cy="616879"/>
            </a:xfrm>
            <a:prstGeom prst="straightConnector1">
              <a:avLst/>
            </a:prstGeom>
            <a:grpFill/>
            <a:ln w="381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32" name="Conector de Seta Reta 31">
              <a:extLst>
                <a:ext uri="{FF2B5EF4-FFF2-40B4-BE49-F238E27FC236}">
                  <a16:creationId xmlns:a16="http://schemas.microsoft.com/office/drawing/2014/main" id="{4B05F69D-B681-488A-85C7-BEBDB175BF09}"/>
                </a:ext>
              </a:extLst>
            </xdr:cNvPr>
            <xdr:cNvCxnSpPr>
              <a:cxnSpLocks/>
            </xdr:cNvCxnSpPr>
          </xdr:nvCxnSpPr>
          <xdr:spPr>
            <a:xfrm flipV="1">
              <a:off x="3932826" y="4421870"/>
              <a:ext cx="0" cy="720000"/>
            </a:xfrm>
            <a:prstGeom prst="straightConnector1">
              <a:avLst/>
            </a:prstGeom>
            <a:grpFill/>
            <a:ln w="38100"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2" name="CaixaDeTexto 23">
                <a:extLst>
                  <a:ext uri="{FF2B5EF4-FFF2-40B4-BE49-F238E27FC236}">
                    <a16:creationId xmlns:a16="http://schemas.microsoft.com/office/drawing/2014/main" id="{92B4CDF6-8167-43DA-828C-73C486D1A8FF}"/>
                  </a:ext>
                </a:extLst>
              </xdr:cNvPr>
              <xdr:cNvSpPr txBox="1"/>
            </xdr:nvSpPr>
            <xdr:spPr>
              <a:xfrm>
                <a:off x="1672279" y="4199173"/>
                <a:ext cx="1006520" cy="400110"/>
              </a:xfrm>
              <a:prstGeom prst="rect">
                <a:avLst/>
              </a:prstGeom>
              <a:grpFill/>
            </xdr:spPr>
            <xdr:txBody>
              <a:bodyPr wrap="square">
                <a:spAutoFit/>
              </a:bodyPr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𝑭𝑪</m:t>
                          </m:r>
                        </m:e>
                        <m:sub>
                          <m: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𝟏</m:t>
                          </m:r>
                        </m:sub>
                      </m:sSub>
                    </m:oMath>
                  </m:oMathPara>
                </a14:m>
                <a:endParaRPr lang="pt-BR" sz="2000" b="1">
                  <a:solidFill>
                    <a:schemeClr val="accent3">
                      <a:lumMod val="75000"/>
                    </a:schemeClr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22" name="CaixaDeTexto 23">
                <a:extLst>
                  <a:ext uri="{FF2B5EF4-FFF2-40B4-BE49-F238E27FC236}">
                    <a16:creationId xmlns:a16="http://schemas.microsoft.com/office/drawing/2014/main" id="{92B4CDF6-8167-43DA-828C-73C486D1A8FF}"/>
                  </a:ext>
                </a:extLst>
              </xdr:cNvPr>
              <xdr:cNvSpPr txBox="1"/>
            </xdr:nvSpPr>
            <xdr:spPr>
              <a:xfrm>
                <a:off x="1672279" y="4199173"/>
                <a:ext cx="1006520" cy="400110"/>
              </a:xfrm>
              <a:prstGeom prst="rect">
                <a:avLst/>
              </a:prstGeom>
              <a:grpFill/>
            </xdr:spPr>
            <xdr:txBody>
              <a:bodyPr wrap="square">
                <a:spAutoFit/>
              </a:bodyPr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2000" b="1" i="0">
                    <a:solidFill>
                      <a:schemeClr val="accent3">
                        <a:lumMod val="75000"/>
                      </a:schemeClr>
                    </a:solidFill>
                    <a:latin typeface="Cambria Math" panose="02040503050406030204" pitchFamily="18" charset="0"/>
                  </a:rPr>
                  <a:t>〖𝑭𝑪〗_𝟏</a:t>
                </a:r>
                <a:endParaRPr lang="pt-BR" sz="2000" b="1">
                  <a:solidFill>
                    <a:schemeClr val="accent3">
                      <a:lumMod val="75000"/>
                    </a:schemeClr>
                  </a:solidFill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3" name="CaixaDeTexto 24">
                <a:extLst>
                  <a:ext uri="{FF2B5EF4-FFF2-40B4-BE49-F238E27FC236}">
                    <a16:creationId xmlns:a16="http://schemas.microsoft.com/office/drawing/2014/main" id="{C248948F-55F6-46F1-A67D-F26574D2C467}"/>
                  </a:ext>
                </a:extLst>
              </xdr:cNvPr>
              <xdr:cNvSpPr txBox="1"/>
            </xdr:nvSpPr>
            <xdr:spPr>
              <a:xfrm>
                <a:off x="2789650" y="4362233"/>
                <a:ext cx="1006520" cy="400110"/>
              </a:xfrm>
              <a:prstGeom prst="rect">
                <a:avLst/>
              </a:prstGeom>
              <a:grpFill/>
            </xdr:spPr>
            <xdr:txBody>
              <a:bodyPr wrap="square">
                <a:spAutoFit/>
              </a:bodyPr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𝑭𝑪</m:t>
                          </m:r>
                        </m:e>
                        <m:sub>
                          <m: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𝟐</m:t>
                          </m:r>
                        </m:sub>
                      </m:sSub>
                    </m:oMath>
                  </m:oMathPara>
                </a14:m>
                <a:endParaRPr lang="pt-BR" sz="2000" b="1">
                  <a:solidFill>
                    <a:schemeClr val="accent3">
                      <a:lumMod val="75000"/>
                    </a:schemeClr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23" name="CaixaDeTexto 24">
                <a:extLst>
                  <a:ext uri="{FF2B5EF4-FFF2-40B4-BE49-F238E27FC236}">
                    <a16:creationId xmlns:a16="http://schemas.microsoft.com/office/drawing/2014/main" id="{C248948F-55F6-46F1-A67D-F26574D2C467}"/>
                  </a:ext>
                </a:extLst>
              </xdr:cNvPr>
              <xdr:cNvSpPr txBox="1"/>
            </xdr:nvSpPr>
            <xdr:spPr>
              <a:xfrm>
                <a:off x="2789650" y="4362233"/>
                <a:ext cx="1006520" cy="400110"/>
              </a:xfrm>
              <a:prstGeom prst="rect">
                <a:avLst/>
              </a:prstGeom>
              <a:grpFill/>
            </xdr:spPr>
            <xdr:txBody>
              <a:bodyPr wrap="square">
                <a:spAutoFit/>
              </a:bodyPr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2000" b="1" i="0">
                    <a:solidFill>
                      <a:schemeClr val="accent3">
                        <a:lumMod val="75000"/>
                      </a:schemeClr>
                    </a:solidFill>
                    <a:latin typeface="Cambria Math" panose="02040503050406030204" pitchFamily="18" charset="0"/>
                  </a:rPr>
                  <a:t>〖𝑭𝑪〗_𝟐</a:t>
                </a:r>
                <a:endParaRPr lang="pt-BR" sz="2000" b="1">
                  <a:solidFill>
                    <a:schemeClr val="accent3">
                      <a:lumMod val="75000"/>
                    </a:schemeClr>
                  </a:solidFill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4" name="CaixaDeTexto 25">
                <a:extLst>
                  <a:ext uri="{FF2B5EF4-FFF2-40B4-BE49-F238E27FC236}">
                    <a16:creationId xmlns:a16="http://schemas.microsoft.com/office/drawing/2014/main" id="{84E4CDA2-2AD3-43D1-9C86-D6DB999CD540}"/>
                  </a:ext>
                </a:extLst>
              </xdr:cNvPr>
              <xdr:cNvSpPr txBox="1"/>
            </xdr:nvSpPr>
            <xdr:spPr>
              <a:xfrm>
                <a:off x="3907021" y="4239643"/>
                <a:ext cx="1006520" cy="400110"/>
              </a:xfrm>
              <a:prstGeom prst="rect">
                <a:avLst/>
              </a:prstGeom>
              <a:grpFill/>
            </xdr:spPr>
            <xdr:txBody>
              <a:bodyPr wrap="square">
                <a:spAutoFit/>
              </a:bodyPr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𝑭𝑪</m:t>
                          </m:r>
                        </m:e>
                        <m:sub>
                          <m: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𝟑</m:t>
                          </m:r>
                        </m:sub>
                      </m:sSub>
                    </m:oMath>
                  </m:oMathPara>
                </a14:m>
                <a:endParaRPr lang="pt-BR" sz="2000" b="1">
                  <a:solidFill>
                    <a:schemeClr val="accent3">
                      <a:lumMod val="75000"/>
                    </a:schemeClr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24" name="CaixaDeTexto 25">
                <a:extLst>
                  <a:ext uri="{FF2B5EF4-FFF2-40B4-BE49-F238E27FC236}">
                    <a16:creationId xmlns:a16="http://schemas.microsoft.com/office/drawing/2014/main" id="{84E4CDA2-2AD3-43D1-9C86-D6DB999CD540}"/>
                  </a:ext>
                </a:extLst>
              </xdr:cNvPr>
              <xdr:cNvSpPr txBox="1"/>
            </xdr:nvSpPr>
            <xdr:spPr>
              <a:xfrm>
                <a:off x="3907021" y="4239643"/>
                <a:ext cx="1006520" cy="400110"/>
              </a:xfrm>
              <a:prstGeom prst="rect">
                <a:avLst/>
              </a:prstGeom>
              <a:grpFill/>
            </xdr:spPr>
            <xdr:txBody>
              <a:bodyPr wrap="square">
                <a:spAutoFit/>
              </a:bodyPr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2000" b="1" i="0">
                    <a:solidFill>
                      <a:schemeClr val="accent3">
                        <a:lumMod val="75000"/>
                      </a:schemeClr>
                    </a:solidFill>
                    <a:latin typeface="Cambria Math" panose="02040503050406030204" pitchFamily="18" charset="0"/>
                  </a:rPr>
                  <a:t>〖𝑭𝑪〗_𝟑</a:t>
                </a:r>
                <a:endParaRPr lang="pt-BR" sz="2000" b="1">
                  <a:solidFill>
                    <a:schemeClr val="accent3">
                      <a:lumMod val="75000"/>
                    </a:schemeClr>
                  </a:solidFill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5" name="CaixaDeTexto 26">
                <a:extLst>
                  <a:ext uri="{FF2B5EF4-FFF2-40B4-BE49-F238E27FC236}">
                    <a16:creationId xmlns:a16="http://schemas.microsoft.com/office/drawing/2014/main" id="{ECB24DE4-2D2C-4B32-B54A-36E20F93EB39}"/>
                  </a:ext>
                </a:extLst>
              </xdr:cNvPr>
              <xdr:cNvSpPr txBox="1"/>
            </xdr:nvSpPr>
            <xdr:spPr>
              <a:xfrm>
                <a:off x="5119960" y="4103726"/>
                <a:ext cx="1006520" cy="400110"/>
              </a:xfrm>
              <a:prstGeom prst="rect">
                <a:avLst/>
              </a:prstGeom>
              <a:grpFill/>
            </xdr:spPr>
            <xdr:txBody>
              <a:bodyPr wrap="square">
                <a:spAutoFit/>
              </a:bodyPr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𝑭𝑪</m:t>
                          </m:r>
                        </m:e>
                        <m:sub>
                          <m: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𝟒</m:t>
                          </m:r>
                        </m:sub>
                      </m:sSub>
                    </m:oMath>
                  </m:oMathPara>
                </a14:m>
                <a:endParaRPr lang="pt-BR" sz="2000" b="1">
                  <a:solidFill>
                    <a:schemeClr val="accent3">
                      <a:lumMod val="75000"/>
                    </a:schemeClr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25" name="CaixaDeTexto 26">
                <a:extLst>
                  <a:ext uri="{FF2B5EF4-FFF2-40B4-BE49-F238E27FC236}">
                    <a16:creationId xmlns:a16="http://schemas.microsoft.com/office/drawing/2014/main" id="{ECB24DE4-2D2C-4B32-B54A-36E20F93EB39}"/>
                  </a:ext>
                </a:extLst>
              </xdr:cNvPr>
              <xdr:cNvSpPr txBox="1"/>
            </xdr:nvSpPr>
            <xdr:spPr>
              <a:xfrm>
                <a:off x="5119960" y="4103726"/>
                <a:ext cx="1006520" cy="400110"/>
              </a:xfrm>
              <a:prstGeom prst="rect">
                <a:avLst/>
              </a:prstGeom>
              <a:grpFill/>
            </xdr:spPr>
            <xdr:txBody>
              <a:bodyPr wrap="square">
                <a:spAutoFit/>
              </a:bodyPr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2000" b="1" i="0">
                    <a:solidFill>
                      <a:schemeClr val="accent3">
                        <a:lumMod val="75000"/>
                      </a:schemeClr>
                    </a:solidFill>
                    <a:latin typeface="Cambria Math" panose="02040503050406030204" pitchFamily="18" charset="0"/>
                  </a:rPr>
                  <a:t>〖𝑭𝑪〗_𝟒</a:t>
                </a:r>
                <a:endParaRPr lang="pt-BR" sz="2000" b="1">
                  <a:solidFill>
                    <a:schemeClr val="accent3">
                      <a:lumMod val="75000"/>
                    </a:schemeClr>
                  </a:solidFill>
                </a:endParaRPr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6" name="CaixaDeTexto 31">
                <a:extLst>
                  <a:ext uri="{FF2B5EF4-FFF2-40B4-BE49-F238E27FC236}">
                    <a16:creationId xmlns:a16="http://schemas.microsoft.com/office/drawing/2014/main" id="{78ED1DB9-3527-4BA2-959D-0360FDB87232}"/>
                  </a:ext>
                </a:extLst>
              </xdr:cNvPr>
              <xdr:cNvSpPr txBox="1"/>
            </xdr:nvSpPr>
            <xdr:spPr>
              <a:xfrm>
                <a:off x="1037341" y="5862323"/>
                <a:ext cx="1006520" cy="400110"/>
              </a:xfrm>
              <a:prstGeom prst="rect">
                <a:avLst/>
              </a:prstGeom>
              <a:grpFill/>
            </xdr:spPr>
            <xdr:txBody>
              <a:bodyPr wrap="square">
                <a:spAutoFit/>
              </a:bodyPr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𝑭𝑪</m:t>
                          </m:r>
                        </m:e>
                        <m:sub>
                          <m:r>
                            <a:rPr lang="pt-BR" sz="2000" b="1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𝟎</m:t>
                          </m:r>
                        </m:sub>
                      </m:sSub>
                    </m:oMath>
                  </m:oMathPara>
                </a14:m>
                <a:endParaRPr lang="pt-BR" sz="2000" b="1">
                  <a:solidFill>
                    <a:schemeClr val="accent3">
                      <a:lumMod val="75000"/>
                    </a:schemeClr>
                  </a:solidFill>
                </a:endParaRPr>
              </a:p>
            </xdr:txBody>
          </xdr:sp>
        </mc:Choice>
        <mc:Fallback xmlns="">
          <xdr:sp macro="" textlink="">
            <xdr:nvSpPr>
              <xdr:cNvPr id="26" name="CaixaDeTexto 31">
                <a:extLst>
                  <a:ext uri="{FF2B5EF4-FFF2-40B4-BE49-F238E27FC236}">
                    <a16:creationId xmlns:a16="http://schemas.microsoft.com/office/drawing/2014/main" id="{78ED1DB9-3527-4BA2-959D-0360FDB87232}"/>
                  </a:ext>
                </a:extLst>
              </xdr:cNvPr>
              <xdr:cNvSpPr txBox="1"/>
            </xdr:nvSpPr>
            <xdr:spPr>
              <a:xfrm>
                <a:off x="1037341" y="5862323"/>
                <a:ext cx="1006520" cy="400110"/>
              </a:xfrm>
              <a:prstGeom prst="rect">
                <a:avLst/>
              </a:prstGeom>
              <a:grpFill/>
            </xdr:spPr>
            <xdr:txBody>
              <a:bodyPr wrap="square">
                <a:spAutoFit/>
              </a:bodyPr>
              <a:lstStyle>
                <a:defPPr rtl="0">
                  <a:defRPr lang="pt-br"/>
                </a:defPPr>
                <a:lvl1pPr marL="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800" kern="120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/>
                <a:r>
                  <a:rPr lang="pt-BR" sz="2000" b="1" i="0">
                    <a:solidFill>
                      <a:schemeClr val="accent3">
                        <a:lumMod val="75000"/>
                      </a:schemeClr>
                    </a:solidFill>
                    <a:latin typeface="Cambria Math" panose="02040503050406030204" pitchFamily="18" charset="0"/>
                  </a:rPr>
                  <a:t>〖𝑭𝑪〗_𝟎</a:t>
                </a:r>
                <a:endParaRPr lang="pt-BR" sz="2000" b="1">
                  <a:solidFill>
                    <a:schemeClr val="accent3">
                      <a:lumMod val="75000"/>
                    </a:schemeClr>
                  </a:solidFill>
                </a:endParaRPr>
              </a:p>
            </xdr:txBody>
          </xdr:sp>
        </mc:Fallback>
      </mc:AlternateContent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342901</xdr:colOff>
      <xdr:row>17</xdr:row>
      <xdr:rowOff>142874</xdr:rowOff>
    </xdr:from>
    <xdr:to>
      <xdr:col>11</xdr:col>
      <xdr:colOff>266700</xdr:colOff>
      <xdr:row>19</xdr:row>
      <xdr:rowOff>190499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2AA3E1E-7F18-4DCE-925C-23E83B07420B}"/>
            </a:ext>
          </a:extLst>
        </xdr:cNvPr>
        <xdr:cNvSpPr/>
      </xdr:nvSpPr>
      <xdr:spPr>
        <a:xfrm>
          <a:off x="4610101" y="3381374"/>
          <a:ext cx="2362199" cy="428625"/>
        </a:xfrm>
        <a:prstGeom prst="rect">
          <a:avLst/>
        </a:prstGeom>
        <a:solidFill>
          <a:srgbClr val="E7E6E6">
            <a:alpha val="5411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Qual o VPL, a TIR e a MTIR do projeto XPTO?</a:t>
          </a:r>
        </a:p>
      </xdr:txBody>
    </xdr:sp>
    <xdr:clientData/>
  </xdr:twoCellAnchor>
  <xdr:twoCellAnchor>
    <xdr:from>
      <xdr:col>7</xdr:col>
      <xdr:colOff>342901</xdr:colOff>
      <xdr:row>3</xdr:row>
      <xdr:rowOff>142874</xdr:rowOff>
    </xdr:from>
    <xdr:to>
      <xdr:col>11</xdr:col>
      <xdr:colOff>266700</xdr:colOff>
      <xdr:row>5</xdr:row>
      <xdr:rowOff>190499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F3B8846-ED1D-4354-8CB0-C2D8C093535C}"/>
            </a:ext>
          </a:extLst>
        </xdr:cNvPr>
        <xdr:cNvSpPr/>
      </xdr:nvSpPr>
      <xdr:spPr>
        <a:xfrm>
          <a:off x="4610101" y="714374"/>
          <a:ext cx="2362199" cy="428625"/>
        </a:xfrm>
        <a:prstGeom prst="rect">
          <a:avLst/>
        </a:prstGeom>
        <a:solidFill>
          <a:srgbClr val="E7E6E6">
            <a:alpha val="5411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Qual o VPL, a TIR e a MTIR do projeto XPTO?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400470</xdr:colOff>
      <xdr:row>28</xdr:row>
      <xdr:rowOff>19050</xdr:rowOff>
    </xdr:from>
    <xdr:to>
      <xdr:col>5</xdr:col>
      <xdr:colOff>1123949</xdr:colOff>
      <xdr:row>30</xdr:row>
      <xdr:rowOff>210557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B600F8F3-BFE5-4A67-A4F2-0184ADCA24BE}"/>
            </a:ext>
          </a:extLst>
        </xdr:cNvPr>
        <xdr:cNvGrpSpPr/>
      </xdr:nvGrpSpPr>
      <xdr:grpSpPr>
        <a:xfrm>
          <a:off x="4248570" y="7515225"/>
          <a:ext cx="2666579" cy="820157"/>
          <a:chOff x="4353345" y="923925"/>
          <a:chExt cx="2666579" cy="820157"/>
        </a:xfrm>
      </xdr:grpSpPr>
      <xdr:sp macro="" textlink="">
        <xdr:nvSpPr>
          <xdr:cNvPr id="3" name="Forma Livre: Forma 2">
            <a:extLst>
              <a:ext uri="{FF2B5EF4-FFF2-40B4-BE49-F238E27FC236}">
                <a16:creationId xmlns:a16="http://schemas.microsoft.com/office/drawing/2014/main" id="{BDAACF81-C142-463B-9469-2B60E1D048D6}"/>
              </a:ext>
            </a:extLst>
          </xdr:cNvPr>
          <xdr:cNvSpPr/>
        </xdr:nvSpPr>
        <xdr:spPr>
          <a:xfrm>
            <a:off x="6506686" y="931706"/>
            <a:ext cx="475138" cy="225018"/>
          </a:xfrm>
          <a:custGeom>
            <a:avLst/>
            <a:gdLst>
              <a:gd name="connsiteX0" fmla="*/ 53828 w 834878"/>
              <a:gd name="connsiteY0" fmla="*/ 0 h 309883"/>
              <a:gd name="connsiteX1" fmla="*/ 82403 w 834878"/>
              <a:gd name="connsiteY1" fmla="*/ 276225 h 309883"/>
              <a:gd name="connsiteX2" fmla="*/ 834878 w 834878"/>
              <a:gd name="connsiteY2" fmla="*/ 295275 h 309883"/>
              <a:gd name="connsiteX0" fmla="*/ 26704 w 886024"/>
              <a:gd name="connsiteY0" fmla="*/ 0 h 272031"/>
              <a:gd name="connsiteX1" fmla="*/ 133549 w 886024"/>
              <a:gd name="connsiteY1" fmla="*/ 240469 h 272031"/>
              <a:gd name="connsiteX2" fmla="*/ 886024 w 886024"/>
              <a:gd name="connsiteY2" fmla="*/ 259519 h 272031"/>
              <a:gd name="connsiteX0" fmla="*/ 0 w 859320"/>
              <a:gd name="connsiteY0" fmla="*/ 162070 h 434101"/>
              <a:gd name="connsiteX1" fmla="*/ 106845 w 859320"/>
              <a:gd name="connsiteY1" fmla="*/ 402539 h 434101"/>
              <a:gd name="connsiteX2" fmla="*/ 859320 w 859320"/>
              <a:gd name="connsiteY2" fmla="*/ 421589 h 434101"/>
              <a:gd name="connsiteX0" fmla="*/ 30770 w 890090"/>
              <a:gd name="connsiteY0" fmla="*/ 160139 h 438265"/>
              <a:gd name="connsiteX1" fmla="*/ 72391 w 890090"/>
              <a:gd name="connsiteY1" fmla="*/ 412527 h 438265"/>
              <a:gd name="connsiteX2" fmla="*/ 890090 w 890090"/>
              <a:gd name="connsiteY2" fmla="*/ 419658 h 438265"/>
              <a:gd name="connsiteX0" fmla="*/ 30770 w 890090"/>
              <a:gd name="connsiteY0" fmla="*/ 161288 h 473546"/>
              <a:gd name="connsiteX1" fmla="*/ 72391 w 890090"/>
              <a:gd name="connsiteY1" fmla="*/ 413676 h 473546"/>
              <a:gd name="connsiteX2" fmla="*/ 890090 w 890090"/>
              <a:gd name="connsiteY2" fmla="*/ 468482 h 473546"/>
              <a:gd name="connsiteX0" fmla="*/ 0 w 1224579"/>
              <a:gd name="connsiteY0" fmla="*/ 103525 h 1102805"/>
              <a:gd name="connsiteX1" fmla="*/ 406880 w 1224579"/>
              <a:gd name="connsiteY1" fmla="*/ 1009091 h 1102805"/>
              <a:gd name="connsiteX2" fmla="*/ 1224579 w 1224579"/>
              <a:gd name="connsiteY2" fmla="*/ 1063897 h 1102805"/>
              <a:gd name="connsiteX0" fmla="*/ 0 w 937590"/>
              <a:gd name="connsiteY0" fmla="*/ 191436 h 317743"/>
              <a:gd name="connsiteX1" fmla="*/ 119891 w 937590"/>
              <a:gd name="connsiteY1" fmla="*/ 260117 h 317743"/>
              <a:gd name="connsiteX2" fmla="*/ 937590 w 937590"/>
              <a:gd name="connsiteY2" fmla="*/ 314923 h 317743"/>
              <a:gd name="connsiteX0" fmla="*/ 0 w 937590"/>
              <a:gd name="connsiteY0" fmla="*/ 163496 h 378001"/>
              <a:gd name="connsiteX1" fmla="*/ 380790 w 937590"/>
              <a:gd name="connsiteY1" fmla="*/ 375059 h 378001"/>
              <a:gd name="connsiteX2" fmla="*/ 937590 w 937590"/>
              <a:gd name="connsiteY2" fmla="*/ 286983 h 378001"/>
              <a:gd name="connsiteX0" fmla="*/ 0 w 1172399"/>
              <a:gd name="connsiteY0" fmla="*/ 145413 h 509828"/>
              <a:gd name="connsiteX1" fmla="*/ 615599 w 1172399"/>
              <a:gd name="connsiteY1" fmla="*/ 499859 h 509828"/>
              <a:gd name="connsiteX2" fmla="*/ 1172399 w 1172399"/>
              <a:gd name="connsiteY2" fmla="*/ 411783 h 509828"/>
              <a:gd name="connsiteX0" fmla="*/ 71673 w 1244072"/>
              <a:gd name="connsiteY0" fmla="*/ 213221 h 577636"/>
              <a:gd name="connsiteX1" fmla="*/ 687272 w 1244072"/>
              <a:gd name="connsiteY1" fmla="*/ 567667 h 577636"/>
              <a:gd name="connsiteX2" fmla="*/ 1244072 w 1244072"/>
              <a:gd name="connsiteY2" fmla="*/ 479591 h 577636"/>
              <a:gd name="connsiteX0" fmla="*/ 0 w 1172399"/>
              <a:gd name="connsiteY0" fmla="*/ 1864 h 366279"/>
              <a:gd name="connsiteX1" fmla="*/ 615599 w 1172399"/>
              <a:gd name="connsiteY1" fmla="*/ 356310 h 366279"/>
              <a:gd name="connsiteX2" fmla="*/ 1172399 w 1172399"/>
              <a:gd name="connsiteY2" fmla="*/ 268234 h 366279"/>
              <a:gd name="connsiteX0" fmla="*/ 126 w 650727"/>
              <a:gd name="connsiteY0" fmla="*/ 1633 h 430819"/>
              <a:gd name="connsiteX1" fmla="*/ 93927 w 650727"/>
              <a:gd name="connsiteY1" fmla="*/ 417314 h 430819"/>
              <a:gd name="connsiteX2" fmla="*/ 650727 w 650727"/>
              <a:gd name="connsiteY2" fmla="*/ 329238 h 430819"/>
              <a:gd name="connsiteX0" fmla="*/ 125 w 650726"/>
              <a:gd name="connsiteY0" fmla="*/ 1732 h 482207"/>
              <a:gd name="connsiteX1" fmla="*/ 93926 w 650726"/>
              <a:gd name="connsiteY1" fmla="*/ 417413 h 482207"/>
              <a:gd name="connsiteX2" fmla="*/ 650726 w 650726"/>
              <a:gd name="connsiteY2" fmla="*/ 472220 h 4822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650726" h="482207">
                <a:moveTo>
                  <a:pt x="125" y="1732"/>
                </a:moveTo>
                <a:cubicBezTo>
                  <a:pt x="1505" y="-28205"/>
                  <a:pt x="-14507" y="338998"/>
                  <a:pt x="93926" y="417413"/>
                </a:cubicBezTo>
                <a:cubicBezTo>
                  <a:pt x="202359" y="495828"/>
                  <a:pt x="339576" y="487301"/>
                  <a:pt x="650726" y="472220"/>
                </a:cubicBezTo>
              </a:path>
            </a:pathLst>
          </a:custGeom>
          <a:noFill/>
          <a:ln w="28575"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Forma Livre: Forma 3">
            <a:extLst>
              <a:ext uri="{FF2B5EF4-FFF2-40B4-BE49-F238E27FC236}">
                <a16:creationId xmlns:a16="http://schemas.microsoft.com/office/drawing/2014/main" id="{93A236EB-D945-44AD-AEA3-039C11B79DBA}"/>
              </a:ext>
            </a:extLst>
          </xdr:cNvPr>
          <xdr:cNvSpPr/>
        </xdr:nvSpPr>
        <xdr:spPr>
          <a:xfrm>
            <a:off x="5244769" y="933452"/>
            <a:ext cx="1775155" cy="486813"/>
          </a:xfrm>
          <a:custGeom>
            <a:avLst/>
            <a:gdLst>
              <a:gd name="connsiteX0" fmla="*/ 53828 w 834878"/>
              <a:gd name="connsiteY0" fmla="*/ 0 h 309883"/>
              <a:gd name="connsiteX1" fmla="*/ 82403 w 834878"/>
              <a:gd name="connsiteY1" fmla="*/ 276225 h 309883"/>
              <a:gd name="connsiteX2" fmla="*/ 834878 w 834878"/>
              <a:gd name="connsiteY2" fmla="*/ 295275 h 309883"/>
              <a:gd name="connsiteX0" fmla="*/ 51522 w 832572"/>
              <a:gd name="connsiteY0" fmla="*/ 0 h 451504"/>
              <a:gd name="connsiteX1" fmla="*/ 84400 w 832572"/>
              <a:gd name="connsiteY1" fmla="*/ 443085 h 451504"/>
              <a:gd name="connsiteX2" fmla="*/ 832572 w 832572"/>
              <a:gd name="connsiteY2" fmla="*/ 295275 h 451504"/>
              <a:gd name="connsiteX0" fmla="*/ 47941 w 773046"/>
              <a:gd name="connsiteY0" fmla="*/ 0 h 509060"/>
              <a:gd name="connsiteX1" fmla="*/ 80819 w 773046"/>
              <a:gd name="connsiteY1" fmla="*/ 443085 h 509060"/>
              <a:gd name="connsiteX2" fmla="*/ 773046 w 773046"/>
              <a:gd name="connsiteY2" fmla="*/ 497891 h 509060"/>
              <a:gd name="connsiteX0" fmla="*/ 33404 w 797240"/>
              <a:gd name="connsiteY0" fmla="*/ 0 h 558993"/>
              <a:gd name="connsiteX1" fmla="*/ 105013 w 797240"/>
              <a:gd name="connsiteY1" fmla="*/ 490759 h 558993"/>
              <a:gd name="connsiteX2" fmla="*/ 797240 w 797240"/>
              <a:gd name="connsiteY2" fmla="*/ 545565 h 558993"/>
              <a:gd name="connsiteX0" fmla="*/ 11795 w 775631"/>
              <a:gd name="connsiteY0" fmla="*/ 0 h 558992"/>
              <a:gd name="connsiteX1" fmla="*/ 83404 w 775631"/>
              <a:gd name="connsiteY1" fmla="*/ 490759 h 558992"/>
              <a:gd name="connsiteX2" fmla="*/ 775631 w 775631"/>
              <a:gd name="connsiteY2" fmla="*/ 545565 h 558992"/>
              <a:gd name="connsiteX0" fmla="*/ 13515 w 777351"/>
              <a:gd name="connsiteY0" fmla="*/ 0 h 558992"/>
              <a:gd name="connsiteX1" fmla="*/ 85124 w 777351"/>
              <a:gd name="connsiteY1" fmla="*/ 490759 h 558992"/>
              <a:gd name="connsiteX2" fmla="*/ 777351 w 777351"/>
              <a:gd name="connsiteY2" fmla="*/ 545565 h 558992"/>
              <a:gd name="connsiteX0" fmla="*/ 8426 w 772262"/>
              <a:gd name="connsiteY0" fmla="*/ 0 h 558992"/>
              <a:gd name="connsiteX1" fmla="*/ 80035 w 772262"/>
              <a:gd name="connsiteY1" fmla="*/ 490759 h 558992"/>
              <a:gd name="connsiteX2" fmla="*/ 772262 w 772262"/>
              <a:gd name="connsiteY2" fmla="*/ 545565 h 558992"/>
              <a:gd name="connsiteX0" fmla="*/ 0 w 793961"/>
              <a:gd name="connsiteY0" fmla="*/ 0 h 584044"/>
              <a:gd name="connsiteX1" fmla="*/ 101734 w 793961"/>
              <a:gd name="connsiteY1" fmla="*/ 514596 h 584044"/>
              <a:gd name="connsiteX2" fmla="*/ 793961 w 793961"/>
              <a:gd name="connsiteY2" fmla="*/ 569402 h 584044"/>
              <a:gd name="connsiteX0" fmla="*/ 0 w 798264"/>
              <a:gd name="connsiteY0" fmla="*/ 0 h 609146"/>
              <a:gd name="connsiteX1" fmla="*/ 106037 w 798264"/>
              <a:gd name="connsiteY1" fmla="*/ 538433 h 609146"/>
              <a:gd name="connsiteX2" fmla="*/ 798264 w 798264"/>
              <a:gd name="connsiteY2" fmla="*/ 593239 h 609146"/>
              <a:gd name="connsiteX0" fmla="*/ 3770 w 802034"/>
              <a:gd name="connsiteY0" fmla="*/ 0 h 609146"/>
              <a:gd name="connsiteX1" fmla="*/ 109807 w 802034"/>
              <a:gd name="connsiteY1" fmla="*/ 538433 h 609146"/>
              <a:gd name="connsiteX2" fmla="*/ 802034 w 802034"/>
              <a:gd name="connsiteY2" fmla="*/ 593239 h 6091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802034" h="609146">
                <a:moveTo>
                  <a:pt x="3770" y="0"/>
                </a:moveTo>
                <a:cubicBezTo>
                  <a:pt x="310" y="316122"/>
                  <a:pt x="-23237" y="439560"/>
                  <a:pt x="109807" y="538433"/>
                </a:cubicBezTo>
                <a:cubicBezTo>
                  <a:pt x="242851" y="637306"/>
                  <a:pt x="490884" y="608320"/>
                  <a:pt x="802034" y="593239"/>
                </a:cubicBezTo>
              </a:path>
            </a:pathLst>
          </a:custGeom>
          <a:noFill/>
          <a:ln w="28575"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Forma Livre: Forma 4">
            <a:extLst>
              <a:ext uri="{FF2B5EF4-FFF2-40B4-BE49-F238E27FC236}">
                <a16:creationId xmlns:a16="http://schemas.microsoft.com/office/drawing/2014/main" id="{C749C1FD-9481-4953-B512-B22A31745B37}"/>
              </a:ext>
            </a:extLst>
          </xdr:cNvPr>
          <xdr:cNvSpPr/>
        </xdr:nvSpPr>
        <xdr:spPr>
          <a:xfrm>
            <a:off x="4353345" y="923925"/>
            <a:ext cx="2647531" cy="820157"/>
          </a:xfrm>
          <a:custGeom>
            <a:avLst/>
            <a:gdLst>
              <a:gd name="connsiteX0" fmla="*/ 53828 w 834878"/>
              <a:gd name="connsiteY0" fmla="*/ 0 h 309883"/>
              <a:gd name="connsiteX1" fmla="*/ 82403 w 834878"/>
              <a:gd name="connsiteY1" fmla="*/ 276225 h 309883"/>
              <a:gd name="connsiteX2" fmla="*/ 834878 w 834878"/>
              <a:gd name="connsiteY2" fmla="*/ 295275 h 309883"/>
              <a:gd name="connsiteX0" fmla="*/ 51522 w 832572"/>
              <a:gd name="connsiteY0" fmla="*/ 0 h 451504"/>
              <a:gd name="connsiteX1" fmla="*/ 84400 w 832572"/>
              <a:gd name="connsiteY1" fmla="*/ 443085 h 451504"/>
              <a:gd name="connsiteX2" fmla="*/ 832572 w 832572"/>
              <a:gd name="connsiteY2" fmla="*/ 295275 h 451504"/>
              <a:gd name="connsiteX0" fmla="*/ 47941 w 773046"/>
              <a:gd name="connsiteY0" fmla="*/ 0 h 509060"/>
              <a:gd name="connsiteX1" fmla="*/ 80819 w 773046"/>
              <a:gd name="connsiteY1" fmla="*/ 443085 h 509060"/>
              <a:gd name="connsiteX2" fmla="*/ 773046 w 773046"/>
              <a:gd name="connsiteY2" fmla="*/ 497891 h 509060"/>
              <a:gd name="connsiteX0" fmla="*/ 33404 w 797240"/>
              <a:gd name="connsiteY0" fmla="*/ 0 h 558993"/>
              <a:gd name="connsiteX1" fmla="*/ 105013 w 797240"/>
              <a:gd name="connsiteY1" fmla="*/ 490759 h 558993"/>
              <a:gd name="connsiteX2" fmla="*/ 797240 w 797240"/>
              <a:gd name="connsiteY2" fmla="*/ 545565 h 558993"/>
              <a:gd name="connsiteX0" fmla="*/ 11795 w 775631"/>
              <a:gd name="connsiteY0" fmla="*/ 0 h 558992"/>
              <a:gd name="connsiteX1" fmla="*/ 83404 w 775631"/>
              <a:gd name="connsiteY1" fmla="*/ 490759 h 558992"/>
              <a:gd name="connsiteX2" fmla="*/ 775631 w 775631"/>
              <a:gd name="connsiteY2" fmla="*/ 545565 h 558992"/>
              <a:gd name="connsiteX0" fmla="*/ 6069 w 786453"/>
              <a:gd name="connsiteY0" fmla="*/ 0 h 566423"/>
              <a:gd name="connsiteX1" fmla="*/ 94226 w 786453"/>
              <a:gd name="connsiteY1" fmla="*/ 497835 h 566423"/>
              <a:gd name="connsiteX2" fmla="*/ 786453 w 786453"/>
              <a:gd name="connsiteY2" fmla="*/ 552641 h 566423"/>
              <a:gd name="connsiteX0" fmla="*/ 4874 w 785258"/>
              <a:gd name="connsiteY0" fmla="*/ 0 h 566423"/>
              <a:gd name="connsiteX1" fmla="*/ 93031 w 785258"/>
              <a:gd name="connsiteY1" fmla="*/ 497835 h 566423"/>
              <a:gd name="connsiteX2" fmla="*/ 785258 w 785258"/>
              <a:gd name="connsiteY2" fmla="*/ 552641 h 566423"/>
              <a:gd name="connsiteX0" fmla="*/ 132 w 780516"/>
              <a:gd name="connsiteY0" fmla="*/ 0 h 566423"/>
              <a:gd name="connsiteX1" fmla="*/ 88289 w 780516"/>
              <a:gd name="connsiteY1" fmla="*/ 497835 h 566423"/>
              <a:gd name="connsiteX2" fmla="*/ 780516 w 780516"/>
              <a:gd name="connsiteY2" fmla="*/ 552641 h 566423"/>
              <a:gd name="connsiteX0" fmla="*/ 0 w 780384"/>
              <a:gd name="connsiteY0" fmla="*/ 0 h 556283"/>
              <a:gd name="connsiteX1" fmla="*/ 88157 w 780384"/>
              <a:gd name="connsiteY1" fmla="*/ 497835 h 556283"/>
              <a:gd name="connsiteX2" fmla="*/ 780384 w 780384"/>
              <a:gd name="connsiteY2" fmla="*/ 552641 h 556283"/>
              <a:gd name="connsiteX0" fmla="*/ 5276 w 771870"/>
              <a:gd name="connsiteY0" fmla="*/ 0 h 618564"/>
              <a:gd name="connsiteX1" fmla="*/ 79643 w 771870"/>
              <a:gd name="connsiteY1" fmla="*/ 547366 h 618564"/>
              <a:gd name="connsiteX2" fmla="*/ 771870 w 771870"/>
              <a:gd name="connsiteY2" fmla="*/ 602172 h 618564"/>
              <a:gd name="connsiteX0" fmla="*/ 17553 w 784147"/>
              <a:gd name="connsiteY0" fmla="*/ 0 h 618564"/>
              <a:gd name="connsiteX1" fmla="*/ 91920 w 784147"/>
              <a:gd name="connsiteY1" fmla="*/ 547366 h 618564"/>
              <a:gd name="connsiteX2" fmla="*/ 784147 w 784147"/>
              <a:gd name="connsiteY2" fmla="*/ 602172 h 618564"/>
              <a:gd name="connsiteX0" fmla="*/ 6346 w 772940"/>
              <a:gd name="connsiteY0" fmla="*/ 0 h 618564"/>
              <a:gd name="connsiteX1" fmla="*/ 80713 w 772940"/>
              <a:gd name="connsiteY1" fmla="*/ 547366 h 618564"/>
              <a:gd name="connsiteX2" fmla="*/ 772940 w 772940"/>
              <a:gd name="connsiteY2" fmla="*/ 602172 h 618564"/>
              <a:gd name="connsiteX0" fmla="*/ 0 w 766594"/>
              <a:gd name="connsiteY0" fmla="*/ 0 h 618564"/>
              <a:gd name="connsiteX1" fmla="*/ 74367 w 766594"/>
              <a:gd name="connsiteY1" fmla="*/ 547366 h 618564"/>
              <a:gd name="connsiteX2" fmla="*/ 766594 w 766594"/>
              <a:gd name="connsiteY2" fmla="*/ 602172 h 618564"/>
              <a:gd name="connsiteX0" fmla="*/ 10728 w 777322"/>
              <a:gd name="connsiteY0" fmla="*/ 0 h 618564"/>
              <a:gd name="connsiteX1" fmla="*/ 85095 w 777322"/>
              <a:gd name="connsiteY1" fmla="*/ 547366 h 618564"/>
              <a:gd name="connsiteX2" fmla="*/ 777322 w 777322"/>
              <a:gd name="connsiteY2" fmla="*/ 602172 h 618564"/>
              <a:gd name="connsiteX0" fmla="*/ 974 w 767568"/>
              <a:gd name="connsiteY0" fmla="*/ 0 h 636980"/>
              <a:gd name="connsiteX1" fmla="*/ 75341 w 767568"/>
              <a:gd name="connsiteY1" fmla="*/ 547366 h 636980"/>
              <a:gd name="connsiteX2" fmla="*/ 767568 w 767568"/>
              <a:gd name="connsiteY2" fmla="*/ 602172 h 636980"/>
              <a:gd name="connsiteX0" fmla="*/ 0 w 766594"/>
              <a:gd name="connsiteY0" fmla="*/ 0 h 609272"/>
              <a:gd name="connsiteX1" fmla="*/ 74367 w 766594"/>
              <a:gd name="connsiteY1" fmla="*/ 547366 h 609272"/>
              <a:gd name="connsiteX2" fmla="*/ 766594 w 766594"/>
              <a:gd name="connsiteY2" fmla="*/ 602172 h 60927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766594" h="609272">
                <a:moveTo>
                  <a:pt x="0" y="0"/>
                </a:moveTo>
                <a:cubicBezTo>
                  <a:pt x="843" y="360433"/>
                  <a:pt x="29340" y="482383"/>
                  <a:pt x="74367" y="547366"/>
                </a:cubicBezTo>
                <a:cubicBezTo>
                  <a:pt x="119394" y="612349"/>
                  <a:pt x="455444" y="617253"/>
                  <a:pt x="766594" y="602172"/>
                </a:cubicBezTo>
              </a:path>
            </a:pathLst>
          </a:custGeom>
          <a:noFill/>
          <a:ln w="28575"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9</xdr:col>
      <xdr:colOff>314325</xdr:colOff>
      <xdr:row>26</xdr:row>
      <xdr:rowOff>200025</xdr:rowOff>
    </xdr:from>
    <xdr:to>
      <xdr:col>17</xdr:col>
      <xdr:colOff>371475</xdr:colOff>
      <xdr:row>49</xdr:row>
      <xdr:rowOff>180975</xdr:rowOff>
    </xdr:to>
    <xdr:grpSp>
      <xdr:nvGrpSpPr>
        <xdr:cNvPr id="6" name="Agrupar 5">
          <a:extLst>
            <a:ext uri="{FF2B5EF4-FFF2-40B4-BE49-F238E27FC236}">
              <a16:creationId xmlns:a16="http://schemas.microsoft.com/office/drawing/2014/main" id="{B6F4360C-1D5F-4C65-AB02-BA645A938A2E}"/>
            </a:ext>
          </a:extLst>
        </xdr:cNvPr>
        <xdr:cNvGrpSpPr/>
      </xdr:nvGrpSpPr>
      <xdr:grpSpPr>
        <a:xfrm>
          <a:off x="9220200" y="7077075"/>
          <a:ext cx="4933950" cy="5857875"/>
          <a:chOff x="9277350" y="942975"/>
          <a:chExt cx="3628425" cy="5600700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BA5C6B63-50FC-416E-9504-40A0D920842D}"/>
              </a:ext>
            </a:extLst>
          </xdr:cNvPr>
          <xdr:cNvGrpSpPr/>
        </xdr:nvGrpSpPr>
        <xdr:grpSpPr>
          <a:xfrm>
            <a:off x="9629775" y="1353342"/>
            <a:ext cx="3276000" cy="4670600"/>
            <a:chOff x="9629775" y="1353342"/>
            <a:chExt cx="3276000" cy="4670600"/>
          </a:xfrm>
        </xdr:grpSpPr>
        <xdr:cxnSp macro="">
          <xdr:nvCxnSpPr>
            <xdr:cNvPr id="17" name="Conector de Seta Reta 16">
              <a:extLst>
                <a:ext uri="{FF2B5EF4-FFF2-40B4-BE49-F238E27FC236}">
                  <a16:creationId xmlns:a16="http://schemas.microsoft.com/office/drawing/2014/main" id="{9623F908-97A4-44DD-9AAC-D266FB66017D}"/>
                </a:ext>
              </a:extLst>
            </xdr:cNvPr>
            <xdr:cNvCxnSpPr/>
          </xdr:nvCxnSpPr>
          <xdr:spPr>
            <a:xfrm flipV="1">
              <a:off x="12353925" y="1353342"/>
              <a:ext cx="8016" cy="2880000"/>
            </a:xfrm>
            <a:prstGeom prst="straightConnector1">
              <a:avLst/>
            </a:prstGeom>
            <a:ln w="76200">
              <a:solidFill>
                <a:schemeClr val="accent2">
                  <a:lumMod val="7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18" name="Agrupar 17">
              <a:extLst>
                <a:ext uri="{FF2B5EF4-FFF2-40B4-BE49-F238E27FC236}">
                  <a16:creationId xmlns:a16="http://schemas.microsoft.com/office/drawing/2014/main" id="{30D54EA6-1727-4012-88F6-3963DAE4DF1F}"/>
                </a:ext>
              </a:extLst>
            </xdr:cNvPr>
            <xdr:cNvGrpSpPr/>
          </xdr:nvGrpSpPr>
          <xdr:grpSpPr>
            <a:xfrm>
              <a:off x="9629775" y="2829717"/>
              <a:ext cx="3276000" cy="3194225"/>
              <a:chOff x="1021763" y="3865798"/>
              <a:chExt cx="5576649" cy="3194225"/>
            </a:xfrm>
          </xdr:grpSpPr>
          <xdr:grpSp>
            <xdr:nvGrpSpPr>
              <xdr:cNvPr id="19" name="Agrupar 18">
                <a:extLst>
                  <a:ext uri="{FF2B5EF4-FFF2-40B4-BE49-F238E27FC236}">
                    <a16:creationId xmlns:a16="http://schemas.microsoft.com/office/drawing/2014/main" id="{C032604A-9D86-46C5-BC0C-6AE162DC4F00}"/>
                  </a:ext>
                </a:extLst>
              </xdr:cNvPr>
              <xdr:cNvGrpSpPr/>
            </xdr:nvGrpSpPr>
            <xdr:grpSpPr>
              <a:xfrm>
                <a:off x="1021763" y="4322206"/>
                <a:ext cx="5576649" cy="2737817"/>
                <a:chOff x="1040806" y="4237412"/>
                <a:chExt cx="3478859" cy="2737817"/>
              </a:xfrm>
            </xdr:grpSpPr>
            <xdr:cxnSp macro="">
              <xdr:nvCxnSpPr>
                <xdr:cNvPr id="25" name="Conector reto 24">
                  <a:extLst>
                    <a:ext uri="{FF2B5EF4-FFF2-40B4-BE49-F238E27FC236}">
                      <a16:creationId xmlns:a16="http://schemas.microsoft.com/office/drawing/2014/main" id="{42DA41B5-5567-42E0-8E02-88C5F5563691}"/>
                    </a:ext>
                  </a:extLst>
                </xdr:cNvPr>
                <xdr:cNvCxnSpPr>
                  <a:cxnSpLocks/>
                </xdr:cNvCxnSpPr>
              </xdr:nvCxnSpPr>
              <xdr:spPr>
                <a:xfrm flipV="1">
                  <a:off x="1040806" y="5175230"/>
                  <a:ext cx="3478859" cy="1"/>
                </a:xfrm>
                <a:prstGeom prst="line">
                  <a:avLst/>
                </a:prstGeom>
                <a:ln w="3810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6" name="Conector de Seta Reta 25">
                  <a:extLst>
                    <a:ext uri="{FF2B5EF4-FFF2-40B4-BE49-F238E27FC236}">
                      <a16:creationId xmlns:a16="http://schemas.microsoft.com/office/drawing/2014/main" id="{CBDC3C66-B778-4AD1-8B5B-5B8877022703}"/>
                    </a:ext>
                  </a:extLst>
                </xdr:cNvPr>
                <xdr:cNvCxnSpPr/>
              </xdr:nvCxnSpPr>
              <xdr:spPr>
                <a:xfrm>
                  <a:off x="1050875" y="5175229"/>
                  <a:ext cx="0" cy="1800000"/>
                </a:xfrm>
                <a:prstGeom prst="straightConnector1">
                  <a:avLst/>
                </a:prstGeom>
                <a:ln w="38100"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7" name="Conector de Seta Reta 26">
                  <a:extLst>
                    <a:ext uri="{FF2B5EF4-FFF2-40B4-BE49-F238E27FC236}">
                      <a16:creationId xmlns:a16="http://schemas.microsoft.com/office/drawing/2014/main" id="{B9AAB5F2-AF61-4856-B2B1-5DF392C09465}"/>
                    </a:ext>
                  </a:extLst>
                </xdr:cNvPr>
                <xdr:cNvCxnSpPr/>
              </xdr:nvCxnSpPr>
              <xdr:spPr>
                <a:xfrm flipV="1">
                  <a:off x="1760559" y="4237412"/>
                  <a:ext cx="8512" cy="936000"/>
                </a:xfrm>
                <a:prstGeom prst="straightConnector1">
                  <a:avLst/>
                </a:prstGeom>
                <a:ln w="38100"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8" name="Conector de Seta Reta 27">
                  <a:extLst>
                    <a:ext uri="{FF2B5EF4-FFF2-40B4-BE49-F238E27FC236}">
                      <a16:creationId xmlns:a16="http://schemas.microsoft.com/office/drawing/2014/main" id="{8E0A41B7-EC96-4239-90FE-0EABE9CDB18C}"/>
                    </a:ext>
                  </a:extLst>
                </xdr:cNvPr>
                <xdr:cNvCxnSpPr/>
              </xdr:nvCxnSpPr>
              <xdr:spPr>
                <a:xfrm flipH="1" flipV="1">
                  <a:off x="2487222" y="4342186"/>
                  <a:ext cx="0" cy="828000"/>
                </a:xfrm>
                <a:prstGeom prst="straightConnector1">
                  <a:avLst/>
                </a:prstGeom>
                <a:ln w="38100"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29" name="Conector de Seta Reta 28">
                  <a:extLst>
                    <a:ext uri="{FF2B5EF4-FFF2-40B4-BE49-F238E27FC236}">
                      <a16:creationId xmlns:a16="http://schemas.microsoft.com/office/drawing/2014/main" id="{59852365-C3A2-4FCB-9107-B9972C5FF031}"/>
                    </a:ext>
                  </a:extLst>
                </xdr:cNvPr>
                <xdr:cNvCxnSpPr/>
              </xdr:nvCxnSpPr>
              <xdr:spPr>
                <a:xfrm flipV="1">
                  <a:off x="3209496" y="4844101"/>
                  <a:ext cx="0" cy="324000"/>
                </a:xfrm>
                <a:prstGeom prst="straightConnector1">
                  <a:avLst/>
                </a:prstGeom>
                <a:ln w="38100"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30" name="Conector de Seta Reta 29">
                  <a:extLst>
                    <a:ext uri="{FF2B5EF4-FFF2-40B4-BE49-F238E27FC236}">
                      <a16:creationId xmlns:a16="http://schemas.microsoft.com/office/drawing/2014/main" id="{411ABC70-6FCF-41C5-BA9B-DDF86E8A61A4}"/>
                    </a:ext>
                  </a:extLst>
                </xdr:cNvPr>
                <xdr:cNvCxnSpPr>
                  <a:cxnSpLocks/>
                </xdr:cNvCxnSpPr>
              </xdr:nvCxnSpPr>
              <xdr:spPr>
                <a:xfrm flipV="1">
                  <a:off x="3932826" y="4907645"/>
                  <a:ext cx="0" cy="270000"/>
                </a:xfrm>
                <a:prstGeom prst="straightConnector1">
                  <a:avLst/>
                </a:prstGeom>
                <a:ln w="38100"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20" name="CaixaDeTexto 23">
                    <a:extLst>
                      <a:ext uri="{FF2B5EF4-FFF2-40B4-BE49-F238E27FC236}">
                        <a16:creationId xmlns:a16="http://schemas.microsoft.com/office/drawing/2014/main" id="{BB2C4120-0233-4005-A4CE-CB893825018C}"/>
                      </a:ext>
                    </a:extLst>
                  </xdr:cNvPr>
                  <xdr:cNvSpPr txBox="1"/>
                </xdr:nvSpPr>
                <xdr:spPr>
                  <a:xfrm>
                    <a:off x="1493923" y="386579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𝑭𝑪</m:t>
                              </m:r>
                            </m:e>
                            <m:sub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𝟏</m:t>
                              </m:r>
                            </m:sub>
                          </m:sSub>
                        </m:oMath>
                      </m:oMathPara>
                    </a14:m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20" name="CaixaDeTexto 23">
                    <a:extLst>
                      <a:ext uri="{FF2B5EF4-FFF2-40B4-BE49-F238E27FC236}">
                        <a16:creationId xmlns:a16="http://schemas.microsoft.com/office/drawing/2014/main" id="{BB2C4120-0233-4005-A4CE-CB893825018C}"/>
                      </a:ext>
                    </a:extLst>
                  </xdr:cNvPr>
                  <xdr:cNvSpPr txBox="1"/>
                </xdr:nvSpPr>
                <xdr:spPr>
                  <a:xfrm>
                    <a:off x="1493923" y="386579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1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〖𝑭𝑪〗_𝟏</a:t>
                    </a:r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21" name="CaixaDeTexto 24">
                    <a:extLst>
                      <a:ext uri="{FF2B5EF4-FFF2-40B4-BE49-F238E27FC236}">
                        <a16:creationId xmlns:a16="http://schemas.microsoft.com/office/drawing/2014/main" id="{D2CF63B7-0048-4F7B-A2FF-FE2E3E67B1F0}"/>
                      </a:ext>
                    </a:extLst>
                  </xdr:cNvPr>
                  <xdr:cNvSpPr txBox="1"/>
                </xdr:nvSpPr>
                <xdr:spPr>
                  <a:xfrm>
                    <a:off x="2935578" y="397170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𝑭𝑪</m:t>
                              </m:r>
                            </m:e>
                            <m:sub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𝟐</m:t>
                              </m:r>
                            </m:sub>
                          </m:sSub>
                        </m:oMath>
                      </m:oMathPara>
                    </a14:m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21" name="CaixaDeTexto 24">
                    <a:extLst>
                      <a:ext uri="{FF2B5EF4-FFF2-40B4-BE49-F238E27FC236}">
                        <a16:creationId xmlns:a16="http://schemas.microsoft.com/office/drawing/2014/main" id="{D2CF63B7-0048-4F7B-A2FF-FE2E3E67B1F0}"/>
                      </a:ext>
                    </a:extLst>
                  </xdr:cNvPr>
                  <xdr:cNvSpPr txBox="1"/>
                </xdr:nvSpPr>
                <xdr:spPr>
                  <a:xfrm>
                    <a:off x="2935578" y="397170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1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〖𝑭𝑪〗_𝟐</a:t>
                    </a:r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22" name="CaixaDeTexto 25">
                    <a:extLst>
                      <a:ext uri="{FF2B5EF4-FFF2-40B4-BE49-F238E27FC236}">
                        <a16:creationId xmlns:a16="http://schemas.microsoft.com/office/drawing/2014/main" id="{6E8A9B59-C8BE-448F-A260-92B989A2F565}"/>
                      </a:ext>
                    </a:extLst>
                  </xdr:cNvPr>
                  <xdr:cNvSpPr txBox="1"/>
                </xdr:nvSpPr>
                <xdr:spPr>
                  <a:xfrm>
                    <a:off x="3988092" y="449681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𝑭𝑪</m:t>
                              </m:r>
                            </m:e>
                            <m:sub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𝟑</m:t>
                              </m:r>
                            </m:sub>
                          </m:sSub>
                        </m:oMath>
                      </m:oMathPara>
                    </a14:m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22" name="CaixaDeTexto 25">
                    <a:extLst>
                      <a:ext uri="{FF2B5EF4-FFF2-40B4-BE49-F238E27FC236}">
                        <a16:creationId xmlns:a16="http://schemas.microsoft.com/office/drawing/2014/main" id="{6E8A9B59-C8BE-448F-A260-92B989A2F565}"/>
                      </a:ext>
                    </a:extLst>
                  </xdr:cNvPr>
                  <xdr:cNvSpPr txBox="1"/>
                </xdr:nvSpPr>
                <xdr:spPr>
                  <a:xfrm>
                    <a:off x="3988092" y="449681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1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〖𝑭𝑪〗_𝟑</a:t>
                    </a:r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23" name="CaixaDeTexto 26">
                    <a:extLst>
                      <a:ext uri="{FF2B5EF4-FFF2-40B4-BE49-F238E27FC236}">
                        <a16:creationId xmlns:a16="http://schemas.microsoft.com/office/drawing/2014/main" id="{159ACD1F-BA9E-4BB5-A261-3388A005CD07}"/>
                      </a:ext>
                    </a:extLst>
                  </xdr:cNvPr>
                  <xdr:cNvSpPr txBox="1"/>
                </xdr:nvSpPr>
                <xdr:spPr>
                  <a:xfrm>
                    <a:off x="5136174" y="4522826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𝑭𝑪</m:t>
                              </m:r>
                            </m:e>
                            <m:sub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𝟒</m:t>
                              </m:r>
                            </m:sub>
                          </m:sSub>
                        </m:oMath>
                      </m:oMathPara>
                    </a14:m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23" name="CaixaDeTexto 26">
                    <a:extLst>
                      <a:ext uri="{FF2B5EF4-FFF2-40B4-BE49-F238E27FC236}">
                        <a16:creationId xmlns:a16="http://schemas.microsoft.com/office/drawing/2014/main" id="{159ACD1F-BA9E-4BB5-A261-3388A005CD07}"/>
                      </a:ext>
                    </a:extLst>
                  </xdr:cNvPr>
                  <xdr:cNvSpPr txBox="1"/>
                </xdr:nvSpPr>
                <xdr:spPr>
                  <a:xfrm>
                    <a:off x="5136174" y="4522826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1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〖𝑭𝑪〗_𝟒</a:t>
                    </a:r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24" name="CaixaDeTexto 31">
                    <a:extLst>
                      <a:ext uri="{FF2B5EF4-FFF2-40B4-BE49-F238E27FC236}">
                        <a16:creationId xmlns:a16="http://schemas.microsoft.com/office/drawing/2014/main" id="{D1A4B448-3B0A-4B06-A464-5C071B48F0E4}"/>
                      </a:ext>
                    </a:extLst>
                  </xdr:cNvPr>
                  <xdr:cNvSpPr txBox="1"/>
                </xdr:nvSpPr>
                <xdr:spPr>
                  <a:xfrm>
                    <a:off x="1037341" y="5862323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𝑭𝑪</m:t>
                              </m:r>
                            </m:e>
                            <m:sub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𝟎</m:t>
                              </m:r>
                            </m:sub>
                          </m:sSub>
                        </m:oMath>
                      </m:oMathPara>
                    </a14:m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24" name="CaixaDeTexto 31">
                    <a:extLst>
                      <a:ext uri="{FF2B5EF4-FFF2-40B4-BE49-F238E27FC236}">
                        <a16:creationId xmlns:a16="http://schemas.microsoft.com/office/drawing/2014/main" id="{D1A4B448-3B0A-4B06-A464-5C071B48F0E4}"/>
                      </a:ext>
                    </a:extLst>
                  </xdr:cNvPr>
                  <xdr:cNvSpPr txBox="1"/>
                </xdr:nvSpPr>
                <xdr:spPr>
                  <a:xfrm>
                    <a:off x="1037341" y="5862323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1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〖𝑭𝑪〗_𝟎</a:t>
                    </a:r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</xdr:grpSp>
      </xdr:grpSp>
      <xdr:sp macro="" textlink="">
        <xdr:nvSpPr>
          <xdr:cNvPr id="8" name="Retângulo 7">
            <a:extLst>
              <a:ext uri="{FF2B5EF4-FFF2-40B4-BE49-F238E27FC236}">
                <a16:creationId xmlns:a16="http://schemas.microsoft.com/office/drawing/2014/main" id="{41A9705E-8708-4734-8C55-0BB361BF4C2A}"/>
              </a:ext>
            </a:extLst>
          </xdr:cNvPr>
          <xdr:cNvSpPr/>
        </xdr:nvSpPr>
        <xdr:spPr>
          <a:xfrm>
            <a:off x="11944350" y="942975"/>
            <a:ext cx="634605" cy="361950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/>
              <a:t>15.819</a:t>
            </a:r>
          </a:p>
        </xdr:txBody>
      </xdr:sp>
      <xdr:sp macro="" textlink="">
        <xdr:nvSpPr>
          <xdr:cNvPr id="9" name="Forma Livre: Forma 8">
            <a:extLst>
              <a:ext uri="{FF2B5EF4-FFF2-40B4-BE49-F238E27FC236}">
                <a16:creationId xmlns:a16="http://schemas.microsoft.com/office/drawing/2014/main" id="{8BB6EAF7-5A7E-4D7F-830F-C8249CC30104}"/>
              </a:ext>
            </a:extLst>
          </xdr:cNvPr>
          <xdr:cNvSpPr/>
        </xdr:nvSpPr>
        <xdr:spPr>
          <a:xfrm>
            <a:off x="10290567" y="1781174"/>
            <a:ext cx="2044308" cy="1057275"/>
          </a:xfrm>
          <a:custGeom>
            <a:avLst/>
            <a:gdLst>
              <a:gd name="connsiteX0" fmla="*/ 5958 w 1891908"/>
              <a:gd name="connsiteY0" fmla="*/ 1266922 h 1266922"/>
              <a:gd name="connsiteX1" fmla="*/ 291708 w 1891908"/>
              <a:gd name="connsiteY1" fmla="*/ 209647 h 1266922"/>
              <a:gd name="connsiteX2" fmla="*/ 1891908 w 1891908"/>
              <a:gd name="connsiteY2" fmla="*/ 97 h 12669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891908" h="1266922">
                <a:moveTo>
                  <a:pt x="5958" y="1266922"/>
                </a:moveTo>
                <a:cubicBezTo>
                  <a:pt x="-8330" y="843853"/>
                  <a:pt x="-22617" y="420784"/>
                  <a:pt x="291708" y="209647"/>
                </a:cubicBezTo>
                <a:cubicBezTo>
                  <a:pt x="606033" y="-1490"/>
                  <a:pt x="1248970" y="-697"/>
                  <a:pt x="1891908" y="97"/>
                </a:cubicBezTo>
              </a:path>
            </a:pathLst>
          </a:custGeom>
          <a:noFill/>
          <a:ln w="38100">
            <a:solidFill>
              <a:schemeClr val="accent4">
                <a:lumMod val="60000"/>
                <a:lumOff val="40000"/>
              </a:schemeClr>
            </a:solidFill>
            <a:prstDash val="sysDot"/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" name="Forma Livre: Forma 9">
            <a:extLst>
              <a:ext uri="{FF2B5EF4-FFF2-40B4-BE49-F238E27FC236}">
                <a16:creationId xmlns:a16="http://schemas.microsoft.com/office/drawing/2014/main" id="{604EA413-8C32-4613-B75D-68059F1CFA95}"/>
              </a:ext>
            </a:extLst>
          </xdr:cNvPr>
          <xdr:cNvSpPr/>
        </xdr:nvSpPr>
        <xdr:spPr>
          <a:xfrm>
            <a:off x="10944225" y="2257424"/>
            <a:ext cx="1390650" cy="733425"/>
          </a:xfrm>
          <a:custGeom>
            <a:avLst/>
            <a:gdLst>
              <a:gd name="connsiteX0" fmla="*/ 5958 w 1891908"/>
              <a:gd name="connsiteY0" fmla="*/ 1266922 h 1266922"/>
              <a:gd name="connsiteX1" fmla="*/ 291708 w 1891908"/>
              <a:gd name="connsiteY1" fmla="*/ 209647 h 1266922"/>
              <a:gd name="connsiteX2" fmla="*/ 1891908 w 1891908"/>
              <a:gd name="connsiteY2" fmla="*/ 97 h 12669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891908" h="1266922">
                <a:moveTo>
                  <a:pt x="5958" y="1266922"/>
                </a:moveTo>
                <a:cubicBezTo>
                  <a:pt x="-8330" y="843853"/>
                  <a:pt x="-22617" y="420784"/>
                  <a:pt x="291708" y="209647"/>
                </a:cubicBezTo>
                <a:cubicBezTo>
                  <a:pt x="606033" y="-1490"/>
                  <a:pt x="1248970" y="-697"/>
                  <a:pt x="1891908" y="97"/>
                </a:cubicBezTo>
              </a:path>
            </a:pathLst>
          </a:custGeom>
          <a:noFill/>
          <a:ln w="38100">
            <a:solidFill>
              <a:schemeClr val="accent4">
                <a:lumMod val="60000"/>
                <a:lumOff val="40000"/>
              </a:schemeClr>
            </a:solidFill>
            <a:prstDash val="sysDot"/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Forma Livre: Forma 10">
            <a:extLst>
              <a:ext uri="{FF2B5EF4-FFF2-40B4-BE49-F238E27FC236}">
                <a16:creationId xmlns:a16="http://schemas.microsoft.com/office/drawing/2014/main" id="{8C010948-0709-4BD0-B903-9F5AA29D6360}"/>
              </a:ext>
            </a:extLst>
          </xdr:cNvPr>
          <xdr:cNvSpPr/>
        </xdr:nvSpPr>
        <xdr:spPr>
          <a:xfrm>
            <a:off x="11610975" y="2743199"/>
            <a:ext cx="704850" cy="733425"/>
          </a:xfrm>
          <a:custGeom>
            <a:avLst/>
            <a:gdLst>
              <a:gd name="connsiteX0" fmla="*/ 5958 w 1891908"/>
              <a:gd name="connsiteY0" fmla="*/ 1266922 h 1266922"/>
              <a:gd name="connsiteX1" fmla="*/ 291708 w 1891908"/>
              <a:gd name="connsiteY1" fmla="*/ 209647 h 1266922"/>
              <a:gd name="connsiteX2" fmla="*/ 1891908 w 1891908"/>
              <a:gd name="connsiteY2" fmla="*/ 97 h 126692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1891908" h="1266922">
                <a:moveTo>
                  <a:pt x="5958" y="1266922"/>
                </a:moveTo>
                <a:cubicBezTo>
                  <a:pt x="-8330" y="843853"/>
                  <a:pt x="-22617" y="420784"/>
                  <a:pt x="291708" y="209647"/>
                </a:cubicBezTo>
                <a:cubicBezTo>
                  <a:pt x="606033" y="-1490"/>
                  <a:pt x="1248970" y="-697"/>
                  <a:pt x="1891908" y="97"/>
                </a:cubicBezTo>
              </a:path>
            </a:pathLst>
          </a:custGeom>
          <a:noFill/>
          <a:ln w="38100">
            <a:solidFill>
              <a:schemeClr val="accent4">
                <a:lumMod val="60000"/>
                <a:lumOff val="40000"/>
              </a:schemeClr>
            </a:solidFill>
            <a:prstDash val="sysDot"/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" name="Retângulo 11">
            <a:extLst>
              <a:ext uri="{FF2B5EF4-FFF2-40B4-BE49-F238E27FC236}">
                <a16:creationId xmlns:a16="http://schemas.microsoft.com/office/drawing/2014/main" id="{F910D084-BA8A-42DD-A7F5-587610AAA2E8}"/>
              </a:ext>
            </a:extLst>
          </xdr:cNvPr>
          <xdr:cNvSpPr/>
        </xdr:nvSpPr>
        <xdr:spPr>
          <a:xfrm>
            <a:off x="9953626" y="1685926"/>
            <a:ext cx="528837" cy="361950"/>
          </a:xfrm>
          <a:prstGeom prst="rect">
            <a:avLst/>
          </a:prstGeom>
          <a:solidFill>
            <a:srgbClr val="E7E6E6">
              <a:alpha val="54118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pt-BR" sz="1800">
                <a:solidFill>
                  <a:sysClr val="windowText" lastClr="000000"/>
                </a:solidFill>
              </a:rPr>
              <a:t>7.054</a:t>
            </a:r>
          </a:p>
        </xdr:txBody>
      </xdr:sp>
      <xdr:sp macro="" textlink="">
        <xdr:nvSpPr>
          <xdr:cNvPr id="13" name="Retângulo 12">
            <a:extLst>
              <a:ext uri="{FF2B5EF4-FFF2-40B4-BE49-F238E27FC236}">
                <a16:creationId xmlns:a16="http://schemas.microsoft.com/office/drawing/2014/main" id="{327A9B64-8F47-4927-8B91-DBC1EB3133E1}"/>
              </a:ext>
            </a:extLst>
          </xdr:cNvPr>
          <xdr:cNvSpPr/>
        </xdr:nvSpPr>
        <xdr:spPr>
          <a:xfrm>
            <a:off x="10772776" y="2114551"/>
            <a:ext cx="528837" cy="361950"/>
          </a:xfrm>
          <a:prstGeom prst="rect">
            <a:avLst/>
          </a:prstGeom>
          <a:solidFill>
            <a:srgbClr val="E7E6E6">
              <a:alpha val="54118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pt-BR" sz="18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5.203</a:t>
            </a:r>
          </a:p>
        </xdr:txBody>
      </xdr:sp>
      <xdr:sp macro="" textlink="">
        <xdr:nvSpPr>
          <xdr:cNvPr id="14" name="Retângulo 13">
            <a:extLst>
              <a:ext uri="{FF2B5EF4-FFF2-40B4-BE49-F238E27FC236}">
                <a16:creationId xmlns:a16="http://schemas.microsoft.com/office/drawing/2014/main" id="{AE43915B-8DB2-470E-A0DC-6757876FED9C}"/>
              </a:ext>
            </a:extLst>
          </xdr:cNvPr>
          <xdr:cNvSpPr/>
        </xdr:nvSpPr>
        <xdr:spPr>
          <a:xfrm>
            <a:off x="11325226" y="2781301"/>
            <a:ext cx="528837" cy="361950"/>
          </a:xfrm>
          <a:prstGeom prst="rect">
            <a:avLst/>
          </a:prstGeom>
          <a:solidFill>
            <a:srgbClr val="E7E6E6">
              <a:alpha val="54118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pt-BR" sz="18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2.061</a:t>
            </a:r>
          </a:p>
        </xdr:txBody>
      </xdr:sp>
      <xdr:sp macro="" textlink="">
        <xdr:nvSpPr>
          <xdr:cNvPr id="15" name="Retângulo 14">
            <a:extLst>
              <a:ext uri="{FF2B5EF4-FFF2-40B4-BE49-F238E27FC236}">
                <a16:creationId xmlns:a16="http://schemas.microsoft.com/office/drawing/2014/main" id="{F93B57BF-AABC-401E-8B19-C8DB18A5DF06}"/>
              </a:ext>
            </a:extLst>
          </xdr:cNvPr>
          <xdr:cNvSpPr/>
        </xdr:nvSpPr>
        <xdr:spPr>
          <a:xfrm>
            <a:off x="12096751" y="3238501"/>
            <a:ext cx="528837" cy="361950"/>
          </a:xfrm>
          <a:prstGeom prst="rect">
            <a:avLst/>
          </a:prstGeom>
          <a:solidFill>
            <a:srgbClr val="E7E6E6">
              <a:alpha val="54118"/>
            </a:srgb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marL="0" indent="0" algn="l"/>
            <a:r>
              <a:rPr lang="pt-BR" sz="180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1.500</a:t>
            </a:r>
          </a:p>
        </xdr:txBody>
      </xdr:sp>
      <xdr:sp macro="" textlink="">
        <xdr:nvSpPr>
          <xdr:cNvPr id="16" name="Retângulo 15">
            <a:extLst>
              <a:ext uri="{FF2B5EF4-FFF2-40B4-BE49-F238E27FC236}">
                <a16:creationId xmlns:a16="http://schemas.microsoft.com/office/drawing/2014/main" id="{3B13EEC6-992B-408F-85EC-18907AF35DEE}"/>
              </a:ext>
            </a:extLst>
          </xdr:cNvPr>
          <xdr:cNvSpPr/>
        </xdr:nvSpPr>
        <xdr:spPr>
          <a:xfrm>
            <a:off x="9277350" y="6181725"/>
            <a:ext cx="634605" cy="361950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/>
              <a:t>10.000</a:t>
            </a:r>
          </a:p>
        </xdr:txBody>
      </xdr:sp>
    </xdr:grpSp>
    <xdr:clientData/>
  </xdr:twoCellAnchor>
  <xdr:twoCellAnchor>
    <xdr:from>
      <xdr:col>18</xdr:col>
      <xdr:colOff>342902</xdr:colOff>
      <xdr:row>26</xdr:row>
      <xdr:rowOff>114300</xdr:rowOff>
    </xdr:from>
    <xdr:to>
      <xdr:col>26</xdr:col>
      <xdr:colOff>504828</xdr:colOff>
      <xdr:row>49</xdr:row>
      <xdr:rowOff>101902</xdr:rowOff>
    </xdr:to>
    <xdr:grpSp>
      <xdr:nvGrpSpPr>
        <xdr:cNvPr id="31" name="Agrupar 30">
          <a:extLst>
            <a:ext uri="{FF2B5EF4-FFF2-40B4-BE49-F238E27FC236}">
              <a16:creationId xmlns:a16="http://schemas.microsoft.com/office/drawing/2014/main" id="{F7AF4B9A-00E9-4505-8364-3174D1E45797}"/>
            </a:ext>
          </a:extLst>
        </xdr:cNvPr>
        <xdr:cNvGrpSpPr/>
      </xdr:nvGrpSpPr>
      <xdr:grpSpPr>
        <a:xfrm>
          <a:off x="14735177" y="6991350"/>
          <a:ext cx="5038726" cy="5864527"/>
          <a:chOff x="9277350" y="942975"/>
          <a:chExt cx="3705477" cy="5607352"/>
        </a:xfrm>
      </xdr:grpSpPr>
      <xdr:grpSp>
        <xdr:nvGrpSpPr>
          <xdr:cNvPr id="32" name="Agrupar 31">
            <a:extLst>
              <a:ext uri="{FF2B5EF4-FFF2-40B4-BE49-F238E27FC236}">
                <a16:creationId xmlns:a16="http://schemas.microsoft.com/office/drawing/2014/main" id="{2503A27A-7133-4176-ABF0-C801F91417E9}"/>
              </a:ext>
            </a:extLst>
          </xdr:cNvPr>
          <xdr:cNvGrpSpPr/>
        </xdr:nvGrpSpPr>
        <xdr:grpSpPr>
          <a:xfrm>
            <a:off x="9629775" y="1353342"/>
            <a:ext cx="3353052" cy="5196985"/>
            <a:chOff x="9629775" y="1353342"/>
            <a:chExt cx="3353052" cy="5196985"/>
          </a:xfrm>
        </xdr:grpSpPr>
        <xdr:cxnSp macro="">
          <xdr:nvCxnSpPr>
            <xdr:cNvPr id="35" name="Conector de Seta Reta 34">
              <a:extLst>
                <a:ext uri="{FF2B5EF4-FFF2-40B4-BE49-F238E27FC236}">
                  <a16:creationId xmlns:a16="http://schemas.microsoft.com/office/drawing/2014/main" id="{531AF1C9-092D-47DB-9724-99923CD93B0D}"/>
                </a:ext>
              </a:extLst>
            </xdr:cNvPr>
            <xdr:cNvCxnSpPr/>
          </xdr:nvCxnSpPr>
          <xdr:spPr>
            <a:xfrm flipV="1">
              <a:off x="12353925" y="1353342"/>
              <a:ext cx="8016" cy="2880000"/>
            </a:xfrm>
            <a:prstGeom prst="straightConnector1">
              <a:avLst/>
            </a:prstGeom>
            <a:ln w="76200">
              <a:solidFill>
                <a:schemeClr val="accent2">
                  <a:lumMod val="75000"/>
                </a:schemeClr>
              </a:solidFill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grpSp>
          <xdr:nvGrpSpPr>
            <xdr:cNvPr id="36" name="Agrupar 35">
              <a:extLst>
                <a:ext uri="{FF2B5EF4-FFF2-40B4-BE49-F238E27FC236}">
                  <a16:creationId xmlns:a16="http://schemas.microsoft.com/office/drawing/2014/main" id="{1FBCCE06-4674-45FD-8838-9B29C593D3CA}"/>
                </a:ext>
              </a:extLst>
            </xdr:cNvPr>
            <xdr:cNvGrpSpPr/>
          </xdr:nvGrpSpPr>
          <xdr:grpSpPr>
            <a:xfrm>
              <a:off x="9629775" y="1410492"/>
              <a:ext cx="3353052" cy="5139835"/>
              <a:chOff x="1021763" y="2446573"/>
              <a:chExt cx="5707812" cy="5139835"/>
            </a:xfrm>
          </xdr:grpSpPr>
          <xdr:grpSp>
            <xdr:nvGrpSpPr>
              <xdr:cNvPr id="37" name="Agrupar 36">
                <a:extLst>
                  <a:ext uri="{FF2B5EF4-FFF2-40B4-BE49-F238E27FC236}">
                    <a16:creationId xmlns:a16="http://schemas.microsoft.com/office/drawing/2014/main" id="{C977910D-E810-4ED6-986E-2270DD2399EB}"/>
                  </a:ext>
                </a:extLst>
              </xdr:cNvPr>
              <xdr:cNvGrpSpPr/>
            </xdr:nvGrpSpPr>
            <xdr:grpSpPr>
              <a:xfrm>
                <a:off x="1021763" y="5157495"/>
                <a:ext cx="5576649" cy="1902528"/>
                <a:chOff x="1040806" y="5072701"/>
                <a:chExt cx="3478859" cy="1902528"/>
              </a:xfrm>
            </xdr:grpSpPr>
            <xdr:cxnSp macro="">
              <xdr:nvCxnSpPr>
                <xdr:cNvPr id="41" name="Conector reto 40">
                  <a:extLst>
                    <a:ext uri="{FF2B5EF4-FFF2-40B4-BE49-F238E27FC236}">
                      <a16:creationId xmlns:a16="http://schemas.microsoft.com/office/drawing/2014/main" id="{14D1F910-E2C2-4DBF-8B3D-151DD311AB58}"/>
                    </a:ext>
                  </a:extLst>
                </xdr:cNvPr>
                <xdr:cNvCxnSpPr>
                  <a:cxnSpLocks/>
                </xdr:cNvCxnSpPr>
              </xdr:nvCxnSpPr>
              <xdr:spPr>
                <a:xfrm flipV="1">
                  <a:off x="1040806" y="5175230"/>
                  <a:ext cx="3478859" cy="1"/>
                </a:xfrm>
                <a:prstGeom prst="line">
                  <a:avLst/>
                </a:prstGeom>
                <a:ln w="38100"/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2" name="Conector de Seta Reta 41">
                  <a:extLst>
                    <a:ext uri="{FF2B5EF4-FFF2-40B4-BE49-F238E27FC236}">
                      <a16:creationId xmlns:a16="http://schemas.microsoft.com/office/drawing/2014/main" id="{16CAC70D-4ECE-4CD2-B4AB-AC7BF681D941}"/>
                    </a:ext>
                  </a:extLst>
                </xdr:cNvPr>
                <xdr:cNvCxnSpPr/>
              </xdr:nvCxnSpPr>
              <xdr:spPr>
                <a:xfrm>
                  <a:off x="1050875" y="5175229"/>
                  <a:ext cx="0" cy="1800000"/>
                </a:xfrm>
                <a:prstGeom prst="straightConnector1">
                  <a:avLst/>
                </a:prstGeom>
                <a:ln w="38100">
                  <a:tailEnd type="triangle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3" name="Conector de Seta Reta 42">
                  <a:extLst>
                    <a:ext uri="{FF2B5EF4-FFF2-40B4-BE49-F238E27FC236}">
                      <a16:creationId xmlns:a16="http://schemas.microsoft.com/office/drawing/2014/main" id="{57BD9F88-B632-4325-BDB6-6C743F564DD4}"/>
                    </a:ext>
                  </a:extLst>
                </xdr:cNvPr>
                <xdr:cNvCxnSpPr/>
              </xdr:nvCxnSpPr>
              <xdr:spPr>
                <a:xfrm flipV="1">
                  <a:off x="1760559" y="5075612"/>
                  <a:ext cx="0" cy="180000"/>
                </a:xfrm>
                <a:prstGeom prst="straightConnector1">
                  <a:avLst/>
                </a:prstGeom>
                <a:ln w="38100"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4" name="Conector de Seta Reta 43">
                  <a:extLst>
                    <a:ext uri="{FF2B5EF4-FFF2-40B4-BE49-F238E27FC236}">
                      <a16:creationId xmlns:a16="http://schemas.microsoft.com/office/drawing/2014/main" id="{D8C485FF-3A13-4061-87AD-F5D1E365AF9E}"/>
                    </a:ext>
                  </a:extLst>
                </xdr:cNvPr>
                <xdr:cNvCxnSpPr/>
              </xdr:nvCxnSpPr>
              <xdr:spPr>
                <a:xfrm flipH="1" flipV="1">
                  <a:off x="2487222" y="5085136"/>
                  <a:ext cx="0" cy="180000"/>
                </a:xfrm>
                <a:prstGeom prst="straightConnector1">
                  <a:avLst/>
                </a:prstGeom>
                <a:ln w="38100"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5" name="Conector de Seta Reta 44">
                  <a:extLst>
                    <a:ext uri="{FF2B5EF4-FFF2-40B4-BE49-F238E27FC236}">
                      <a16:creationId xmlns:a16="http://schemas.microsoft.com/office/drawing/2014/main" id="{72FFC3D5-2C00-429B-9030-D89EE9B98793}"/>
                    </a:ext>
                  </a:extLst>
                </xdr:cNvPr>
                <xdr:cNvCxnSpPr/>
              </xdr:nvCxnSpPr>
              <xdr:spPr>
                <a:xfrm flipV="1">
                  <a:off x="3209496" y="5072701"/>
                  <a:ext cx="0" cy="180000"/>
                </a:xfrm>
                <a:prstGeom prst="straightConnector1">
                  <a:avLst/>
                </a:prstGeom>
                <a:ln w="38100"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  <xdr:cxnSp macro="">
              <xdr:nvCxnSpPr>
                <xdr:cNvPr id="46" name="Conector de Seta Reta 45">
                  <a:extLst>
                    <a:ext uri="{FF2B5EF4-FFF2-40B4-BE49-F238E27FC236}">
                      <a16:creationId xmlns:a16="http://schemas.microsoft.com/office/drawing/2014/main" id="{4C853821-6109-46E5-88CB-DADDD5ECBBA8}"/>
                    </a:ext>
                  </a:extLst>
                </xdr:cNvPr>
                <xdr:cNvCxnSpPr>
                  <a:cxnSpLocks/>
                </xdr:cNvCxnSpPr>
              </xdr:nvCxnSpPr>
              <xdr:spPr>
                <a:xfrm flipV="1">
                  <a:off x="3932826" y="5079095"/>
                  <a:ext cx="0" cy="180000"/>
                </a:xfrm>
                <a:prstGeom prst="straightConnector1">
                  <a:avLst/>
                </a:prstGeom>
                <a:ln w="38100">
                  <a:headEnd type="none" w="med" len="med"/>
                  <a:tailEnd type="none" w="med" len="med"/>
                </a:ln>
              </xdr:spPr>
              <xdr:style>
                <a:lnRef idx="1">
                  <a:schemeClr val="accent1"/>
                </a:lnRef>
                <a:fillRef idx="0">
                  <a:schemeClr val="accent1"/>
                </a:fillRef>
                <a:effectRef idx="0">
                  <a:schemeClr val="accent1"/>
                </a:effectRef>
                <a:fontRef idx="minor">
                  <a:schemeClr val="tx1"/>
                </a:fontRef>
              </xdr:style>
            </xdr:cxnSp>
          </xdr:grpSp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38" name="CaixaDeTexto 23">
                    <a:extLst>
                      <a:ext uri="{FF2B5EF4-FFF2-40B4-BE49-F238E27FC236}">
                        <a16:creationId xmlns:a16="http://schemas.microsoft.com/office/drawing/2014/main" id="{FD4275CE-C7C2-46DB-9E0A-973FC7B10ADD}"/>
                      </a:ext>
                    </a:extLst>
                  </xdr:cNvPr>
                  <xdr:cNvSpPr txBox="1"/>
                </xdr:nvSpPr>
                <xdr:spPr>
                  <a:xfrm>
                    <a:off x="4677600" y="2446573"/>
                    <a:ext cx="1006520" cy="429798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𝑭𝑪</m:t>
                              </m:r>
                            </m:e>
                            <m:sub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𝒇</m:t>
                              </m:r>
                            </m:sub>
                          </m:sSub>
                        </m:oMath>
                      </m:oMathPara>
                    </a14:m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38" name="CaixaDeTexto 23">
                    <a:extLst>
                      <a:ext uri="{FF2B5EF4-FFF2-40B4-BE49-F238E27FC236}">
                        <a16:creationId xmlns:a16="http://schemas.microsoft.com/office/drawing/2014/main" id="{FD4275CE-C7C2-46DB-9E0A-973FC7B10ADD}"/>
                      </a:ext>
                    </a:extLst>
                  </xdr:cNvPr>
                  <xdr:cNvSpPr txBox="1"/>
                </xdr:nvSpPr>
                <xdr:spPr>
                  <a:xfrm>
                    <a:off x="4677600" y="2446573"/>
                    <a:ext cx="1006520" cy="429798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1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〖𝑭𝑪〗_𝒇</a:t>
                    </a:r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39" name="CaixaDeTexto 31">
                    <a:extLst>
                      <a:ext uri="{FF2B5EF4-FFF2-40B4-BE49-F238E27FC236}">
                        <a16:creationId xmlns:a16="http://schemas.microsoft.com/office/drawing/2014/main" id="{8139DF14-6792-4205-B967-BB21D980118E}"/>
                      </a:ext>
                    </a:extLst>
                  </xdr:cNvPr>
                  <xdr:cNvSpPr txBox="1"/>
                </xdr:nvSpPr>
                <xdr:spPr>
                  <a:xfrm>
                    <a:off x="1609688" y="718629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𝑭𝑪</m:t>
                              </m:r>
                            </m:e>
                            <m:sub>
                              <m:r>
                                <a:rPr lang="pt-BR" sz="2000" b="1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𝟎</m:t>
                              </m:r>
                            </m:sub>
                          </m:sSub>
                        </m:oMath>
                      </m:oMathPara>
                    </a14:m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39" name="CaixaDeTexto 31">
                    <a:extLst>
                      <a:ext uri="{FF2B5EF4-FFF2-40B4-BE49-F238E27FC236}">
                        <a16:creationId xmlns:a16="http://schemas.microsoft.com/office/drawing/2014/main" id="{8139DF14-6792-4205-B967-BB21D980118E}"/>
                      </a:ext>
                    </a:extLst>
                  </xdr:cNvPr>
                  <xdr:cNvSpPr txBox="1"/>
                </xdr:nvSpPr>
                <xdr:spPr>
                  <a:xfrm>
                    <a:off x="1609688" y="7186298"/>
                    <a:ext cx="1006520" cy="400110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1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〖𝑭𝑪〗_𝟎</a:t>
                    </a:r>
                    <a:endParaRPr lang="pt-BR" sz="2000" b="1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40" name="CaixaDeTexto 23">
                    <a:extLst>
                      <a:ext uri="{FF2B5EF4-FFF2-40B4-BE49-F238E27FC236}">
                        <a16:creationId xmlns:a16="http://schemas.microsoft.com/office/drawing/2014/main" id="{0A1F854A-5DD1-4755-8FAB-20A3171AF6E0}"/>
                      </a:ext>
                    </a:extLst>
                  </xdr:cNvPr>
                  <xdr:cNvSpPr txBox="1"/>
                </xdr:nvSpPr>
                <xdr:spPr>
                  <a:xfrm>
                    <a:off x="1280359" y="5780323"/>
                    <a:ext cx="5449216" cy="387653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r>
                            <a:rPr lang="pt-BR" sz="2000" b="0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𝑡𝑎𝑥𝑎</m:t>
                          </m:r>
                          <m:d>
                            <m:dPr>
                              <m:ctrlPr>
                                <a:rPr lang="pt-BR" sz="2000" b="0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pt-BR" sz="2000" b="0" i="1">
                                  <a:solidFill>
                                    <a:schemeClr val="accent3">
                                      <a:lumMod val="75000"/>
                                    </a:schemeClr>
                                  </a:solidFill>
                                  <a:latin typeface="Cambria Math" panose="02040503050406030204" pitchFamily="18" charset="0"/>
                                </a:rPr>
                                <m:t>4;0;−10000;15819</m:t>
                              </m:r>
                            </m:e>
                          </m:d>
                          <m:r>
                            <a:rPr lang="pt-BR" sz="2000" b="0" i="1">
                              <a:solidFill>
                                <a:schemeClr val="accent3">
                                  <a:lumMod val="75000"/>
                                </a:schemeClr>
                              </a:solidFill>
                              <a:latin typeface="Cambria Math" panose="02040503050406030204" pitchFamily="18" charset="0"/>
                            </a:rPr>
                            <m:t>=12,15%</m:t>
                          </m:r>
                        </m:oMath>
                      </m:oMathPara>
                    </a14:m>
                    <a:endParaRPr lang="pt-BR" sz="2000" b="0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Choice>
            <mc:Fallback xmlns="">
              <xdr:sp macro="" textlink="">
                <xdr:nvSpPr>
                  <xdr:cNvPr id="40" name="CaixaDeTexto 23">
                    <a:extLst>
                      <a:ext uri="{FF2B5EF4-FFF2-40B4-BE49-F238E27FC236}">
                        <a16:creationId xmlns:a16="http://schemas.microsoft.com/office/drawing/2014/main" id="{0A1F854A-5DD1-4755-8FAB-20A3171AF6E0}"/>
                      </a:ext>
                    </a:extLst>
                  </xdr:cNvPr>
                  <xdr:cNvSpPr txBox="1"/>
                </xdr:nvSpPr>
                <xdr:spPr>
                  <a:xfrm>
                    <a:off x="1280359" y="5780323"/>
                    <a:ext cx="5449216" cy="387653"/>
                  </a:xfrm>
                  <a:prstGeom prst="rect">
                    <a:avLst/>
                  </a:prstGeom>
                  <a:noFill/>
                </xdr:spPr>
                <xdr:txBody>
                  <a:bodyPr wrap="square">
                    <a:spAutoFit/>
                  </a:bodyPr>
                  <a:lstStyle>
                    <a:defPPr rtl="0">
                      <a:defRPr lang="pt-br"/>
                    </a:defPPr>
                    <a:lvl1pPr marL="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1pPr>
                    <a:lvl2pPr marL="457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2pPr>
                    <a:lvl3pPr marL="914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3pPr>
                    <a:lvl4pPr marL="1371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4pPr>
                    <a:lvl5pPr marL="18288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5pPr>
                    <a:lvl6pPr marL="22860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6pPr>
                    <a:lvl7pPr marL="27432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7pPr>
                    <a:lvl8pPr marL="32004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8pPr>
                    <a:lvl9pPr marL="3657600" algn="l" defTabSz="914400" rtl="0" eaLnBrk="1" latinLnBrk="0" hangingPunct="1">
                      <a:defRPr sz="1800" kern="120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lvl9pPr>
                  </a:lstStyle>
                  <a:p>
                    <a:pPr/>
                    <a:r>
                      <a:rPr lang="pt-BR" sz="2000" b="0" i="0">
                        <a:solidFill>
                          <a:schemeClr val="accent3">
                            <a:lumMod val="75000"/>
                          </a:schemeClr>
                        </a:solidFill>
                        <a:latin typeface="Cambria Math" panose="02040503050406030204" pitchFamily="18" charset="0"/>
                      </a:rPr>
                      <a:t>𝑡𝑎𝑥𝑎(4;0;−10000;15819)=12,15%</a:t>
                    </a:r>
                    <a:endParaRPr lang="pt-BR" sz="2000" b="0">
                      <a:solidFill>
                        <a:schemeClr val="accent3">
                          <a:lumMod val="75000"/>
                        </a:schemeClr>
                      </a:solidFill>
                    </a:endParaRPr>
                  </a:p>
                </xdr:txBody>
              </xdr:sp>
            </mc:Fallback>
          </mc:AlternateContent>
        </xdr:grpSp>
      </xdr:grpSp>
      <xdr:sp macro="" textlink="">
        <xdr:nvSpPr>
          <xdr:cNvPr id="33" name="Retângulo 32">
            <a:extLst>
              <a:ext uri="{FF2B5EF4-FFF2-40B4-BE49-F238E27FC236}">
                <a16:creationId xmlns:a16="http://schemas.microsoft.com/office/drawing/2014/main" id="{B5E0BA21-DC4E-46AF-B4A8-8E7C11F4F9E2}"/>
              </a:ext>
            </a:extLst>
          </xdr:cNvPr>
          <xdr:cNvSpPr/>
        </xdr:nvSpPr>
        <xdr:spPr>
          <a:xfrm>
            <a:off x="11944350" y="942975"/>
            <a:ext cx="634605" cy="361950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/>
              <a:t>15.819</a:t>
            </a:r>
          </a:p>
        </xdr:txBody>
      </xdr:sp>
      <xdr:sp macro="" textlink="">
        <xdr:nvSpPr>
          <xdr:cNvPr id="34" name="Retângulo 33">
            <a:extLst>
              <a:ext uri="{FF2B5EF4-FFF2-40B4-BE49-F238E27FC236}">
                <a16:creationId xmlns:a16="http://schemas.microsoft.com/office/drawing/2014/main" id="{40A04F6F-B446-49D7-ADDE-8DF22706D9CD}"/>
              </a:ext>
            </a:extLst>
          </xdr:cNvPr>
          <xdr:cNvSpPr/>
        </xdr:nvSpPr>
        <xdr:spPr>
          <a:xfrm>
            <a:off x="9277350" y="6181725"/>
            <a:ext cx="634605" cy="361950"/>
          </a:xfrm>
          <a:prstGeom prst="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1800"/>
              <a:t>10.000</a:t>
            </a:r>
          </a:p>
        </xdr:txBody>
      </xdr:sp>
    </xdr:grpSp>
    <xdr:clientData/>
  </xdr:twoCellAnchor>
  <xdr:twoCellAnchor>
    <xdr:from>
      <xdr:col>1</xdr:col>
      <xdr:colOff>38100</xdr:colOff>
      <xdr:row>39</xdr:row>
      <xdr:rowOff>76200</xdr:rowOff>
    </xdr:from>
    <xdr:to>
      <xdr:col>6</xdr:col>
      <xdr:colOff>685799</xdr:colOff>
      <xdr:row>41</xdr:row>
      <xdr:rowOff>65768</xdr:rowOff>
    </xdr:to>
    <xdr:sp macro="" textlink="">
      <xdr:nvSpPr>
        <xdr:cNvPr id="47" name="Retângulo 46">
          <a:extLst>
            <a:ext uri="{FF2B5EF4-FFF2-40B4-BE49-F238E27FC236}">
              <a16:creationId xmlns:a16="http://schemas.microsoft.com/office/drawing/2014/main" id="{AFAC14F7-B814-40FA-B11A-E0BFA3FCCEC3}"/>
            </a:ext>
          </a:extLst>
        </xdr:cNvPr>
        <xdr:cNvSpPr/>
      </xdr:nvSpPr>
      <xdr:spPr>
        <a:xfrm>
          <a:off x="647700" y="7505700"/>
          <a:ext cx="3619499" cy="370568"/>
        </a:xfrm>
        <a:prstGeom prst="rect">
          <a:avLst/>
        </a:prstGeom>
        <a:solidFill>
          <a:srgbClr val="E7E6E6">
            <a:alpha val="5411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E se a taxa de captação e de aplicação fosse diferente?</a:t>
          </a:r>
        </a:p>
      </xdr:txBody>
    </xdr:sp>
    <xdr:clientData/>
  </xdr:twoCellAnchor>
  <xdr:twoCellAnchor>
    <xdr:from>
      <xdr:col>3</xdr:col>
      <xdr:colOff>400470</xdr:colOff>
      <xdr:row>2</xdr:row>
      <xdr:rowOff>19050</xdr:rowOff>
    </xdr:from>
    <xdr:to>
      <xdr:col>5</xdr:col>
      <xdr:colOff>1123949</xdr:colOff>
      <xdr:row>5</xdr:row>
      <xdr:rowOff>1007</xdr:rowOff>
    </xdr:to>
    <xdr:grpSp>
      <xdr:nvGrpSpPr>
        <xdr:cNvPr id="48" name="Agrupar 47">
          <a:extLst>
            <a:ext uri="{FF2B5EF4-FFF2-40B4-BE49-F238E27FC236}">
              <a16:creationId xmlns:a16="http://schemas.microsoft.com/office/drawing/2014/main" id="{10C5B7A4-869E-4408-B87B-B9B58B5449D4}"/>
            </a:ext>
          </a:extLst>
        </xdr:cNvPr>
        <xdr:cNvGrpSpPr/>
      </xdr:nvGrpSpPr>
      <xdr:grpSpPr>
        <a:xfrm>
          <a:off x="4248570" y="638175"/>
          <a:ext cx="2666579" cy="924932"/>
          <a:chOff x="4353345" y="923925"/>
          <a:chExt cx="2666579" cy="820157"/>
        </a:xfrm>
      </xdr:grpSpPr>
      <xdr:sp macro="" textlink="">
        <xdr:nvSpPr>
          <xdr:cNvPr id="49" name="Forma Livre: Forma 48">
            <a:extLst>
              <a:ext uri="{FF2B5EF4-FFF2-40B4-BE49-F238E27FC236}">
                <a16:creationId xmlns:a16="http://schemas.microsoft.com/office/drawing/2014/main" id="{895DDCA0-D49C-490C-83BC-79B8C1AFBF85}"/>
              </a:ext>
            </a:extLst>
          </xdr:cNvPr>
          <xdr:cNvSpPr/>
        </xdr:nvSpPr>
        <xdr:spPr>
          <a:xfrm>
            <a:off x="6506686" y="931706"/>
            <a:ext cx="475138" cy="225018"/>
          </a:xfrm>
          <a:custGeom>
            <a:avLst/>
            <a:gdLst>
              <a:gd name="connsiteX0" fmla="*/ 53828 w 834878"/>
              <a:gd name="connsiteY0" fmla="*/ 0 h 309883"/>
              <a:gd name="connsiteX1" fmla="*/ 82403 w 834878"/>
              <a:gd name="connsiteY1" fmla="*/ 276225 h 309883"/>
              <a:gd name="connsiteX2" fmla="*/ 834878 w 834878"/>
              <a:gd name="connsiteY2" fmla="*/ 295275 h 309883"/>
              <a:gd name="connsiteX0" fmla="*/ 26704 w 886024"/>
              <a:gd name="connsiteY0" fmla="*/ 0 h 272031"/>
              <a:gd name="connsiteX1" fmla="*/ 133549 w 886024"/>
              <a:gd name="connsiteY1" fmla="*/ 240469 h 272031"/>
              <a:gd name="connsiteX2" fmla="*/ 886024 w 886024"/>
              <a:gd name="connsiteY2" fmla="*/ 259519 h 272031"/>
              <a:gd name="connsiteX0" fmla="*/ 0 w 859320"/>
              <a:gd name="connsiteY0" fmla="*/ 162070 h 434101"/>
              <a:gd name="connsiteX1" fmla="*/ 106845 w 859320"/>
              <a:gd name="connsiteY1" fmla="*/ 402539 h 434101"/>
              <a:gd name="connsiteX2" fmla="*/ 859320 w 859320"/>
              <a:gd name="connsiteY2" fmla="*/ 421589 h 434101"/>
              <a:gd name="connsiteX0" fmla="*/ 30770 w 890090"/>
              <a:gd name="connsiteY0" fmla="*/ 160139 h 438265"/>
              <a:gd name="connsiteX1" fmla="*/ 72391 w 890090"/>
              <a:gd name="connsiteY1" fmla="*/ 412527 h 438265"/>
              <a:gd name="connsiteX2" fmla="*/ 890090 w 890090"/>
              <a:gd name="connsiteY2" fmla="*/ 419658 h 438265"/>
              <a:gd name="connsiteX0" fmla="*/ 30770 w 890090"/>
              <a:gd name="connsiteY0" fmla="*/ 161288 h 473546"/>
              <a:gd name="connsiteX1" fmla="*/ 72391 w 890090"/>
              <a:gd name="connsiteY1" fmla="*/ 413676 h 473546"/>
              <a:gd name="connsiteX2" fmla="*/ 890090 w 890090"/>
              <a:gd name="connsiteY2" fmla="*/ 468482 h 473546"/>
              <a:gd name="connsiteX0" fmla="*/ 0 w 1224579"/>
              <a:gd name="connsiteY0" fmla="*/ 103525 h 1102805"/>
              <a:gd name="connsiteX1" fmla="*/ 406880 w 1224579"/>
              <a:gd name="connsiteY1" fmla="*/ 1009091 h 1102805"/>
              <a:gd name="connsiteX2" fmla="*/ 1224579 w 1224579"/>
              <a:gd name="connsiteY2" fmla="*/ 1063897 h 1102805"/>
              <a:gd name="connsiteX0" fmla="*/ 0 w 937590"/>
              <a:gd name="connsiteY0" fmla="*/ 191436 h 317743"/>
              <a:gd name="connsiteX1" fmla="*/ 119891 w 937590"/>
              <a:gd name="connsiteY1" fmla="*/ 260117 h 317743"/>
              <a:gd name="connsiteX2" fmla="*/ 937590 w 937590"/>
              <a:gd name="connsiteY2" fmla="*/ 314923 h 317743"/>
              <a:gd name="connsiteX0" fmla="*/ 0 w 937590"/>
              <a:gd name="connsiteY0" fmla="*/ 163496 h 378001"/>
              <a:gd name="connsiteX1" fmla="*/ 380790 w 937590"/>
              <a:gd name="connsiteY1" fmla="*/ 375059 h 378001"/>
              <a:gd name="connsiteX2" fmla="*/ 937590 w 937590"/>
              <a:gd name="connsiteY2" fmla="*/ 286983 h 378001"/>
              <a:gd name="connsiteX0" fmla="*/ 0 w 1172399"/>
              <a:gd name="connsiteY0" fmla="*/ 145413 h 509828"/>
              <a:gd name="connsiteX1" fmla="*/ 615599 w 1172399"/>
              <a:gd name="connsiteY1" fmla="*/ 499859 h 509828"/>
              <a:gd name="connsiteX2" fmla="*/ 1172399 w 1172399"/>
              <a:gd name="connsiteY2" fmla="*/ 411783 h 509828"/>
              <a:gd name="connsiteX0" fmla="*/ 71673 w 1244072"/>
              <a:gd name="connsiteY0" fmla="*/ 213221 h 577636"/>
              <a:gd name="connsiteX1" fmla="*/ 687272 w 1244072"/>
              <a:gd name="connsiteY1" fmla="*/ 567667 h 577636"/>
              <a:gd name="connsiteX2" fmla="*/ 1244072 w 1244072"/>
              <a:gd name="connsiteY2" fmla="*/ 479591 h 577636"/>
              <a:gd name="connsiteX0" fmla="*/ 0 w 1172399"/>
              <a:gd name="connsiteY0" fmla="*/ 1864 h 366279"/>
              <a:gd name="connsiteX1" fmla="*/ 615599 w 1172399"/>
              <a:gd name="connsiteY1" fmla="*/ 356310 h 366279"/>
              <a:gd name="connsiteX2" fmla="*/ 1172399 w 1172399"/>
              <a:gd name="connsiteY2" fmla="*/ 268234 h 366279"/>
              <a:gd name="connsiteX0" fmla="*/ 126 w 650727"/>
              <a:gd name="connsiteY0" fmla="*/ 1633 h 430819"/>
              <a:gd name="connsiteX1" fmla="*/ 93927 w 650727"/>
              <a:gd name="connsiteY1" fmla="*/ 417314 h 430819"/>
              <a:gd name="connsiteX2" fmla="*/ 650727 w 650727"/>
              <a:gd name="connsiteY2" fmla="*/ 329238 h 430819"/>
              <a:gd name="connsiteX0" fmla="*/ 125 w 650726"/>
              <a:gd name="connsiteY0" fmla="*/ 1732 h 482207"/>
              <a:gd name="connsiteX1" fmla="*/ 93926 w 650726"/>
              <a:gd name="connsiteY1" fmla="*/ 417413 h 482207"/>
              <a:gd name="connsiteX2" fmla="*/ 650726 w 650726"/>
              <a:gd name="connsiteY2" fmla="*/ 472220 h 482207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650726" h="482207">
                <a:moveTo>
                  <a:pt x="125" y="1732"/>
                </a:moveTo>
                <a:cubicBezTo>
                  <a:pt x="1505" y="-28205"/>
                  <a:pt x="-14507" y="338998"/>
                  <a:pt x="93926" y="417413"/>
                </a:cubicBezTo>
                <a:cubicBezTo>
                  <a:pt x="202359" y="495828"/>
                  <a:pt x="339576" y="487301"/>
                  <a:pt x="650726" y="472220"/>
                </a:cubicBezTo>
              </a:path>
            </a:pathLst>
          </a:custGeom>
          <a:noFill/>
          <a:ln w="28575"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Forma Livre: Forma 49">
            <a:extLst>
              <a:ext uri="{FF2B5EF4-FFF2-40B4-BE49-F238E27FC236}">
                <a16:creationId xmlns:a16="http://schemas.microsoft.com/office/drawing/2014/main" id="{89DEE637-52A0-4606-A87F-DC6194894EEE}"/>
              </a:ext>
            </a:extLst>
          </xdr:cNvPr>
          <xdr:cNvSpPr/>
        </xdr:nvSpPr>
        <xdr:spPr>
          <a:xfrm>
            <a:off x="5244769" y="933452"/>
            <a:ext cx="1775155" cy="486813"/>
          </a:xfrm>
          <a:custGeom>
            <a:avLst/>
            <a:gdLst>
              <a:gd name="connsiteX0" fmla="*/ 53828 w 834878"/>
              <a:gd name="connsiteY0" fmla="*/ 0 h 309883"/>
              <a:gd name="connsiteX1" fmla="*/ 82403 w 834878"/>
              <a:gd name="connsiteY1" fmla="*/ 276225 h 309883"/>
              <a:gd name="connsiteX2" fmla="*/ 834878 w 834878"/>
              <a:gd name="connsiteY2" fmla="*/ 295275 h 309883"/>
              <a:gd name="connsiteX0" fmla="*/ 51522 w 832572"/>
              <a:gd name="connsiteY0" fmla="*/ 0 h 451504"/>
              <a:gd name="connsiteX1" fmla="*/ 84400 w 832572"/>
              <a:gd name="connsiteY1" fmla="*/ 443085 h 451504"/>
              <a:gd name="connsiteX2" fmla="*/ 832572 w 832572"/>
              <a:gd name="connsiteY2" fmla="*/ 295275 h 451504"/>
              <a:gd name="connsiteX0" fmla="*/ 47941 w 773046"/>
              <a:gd name="connsiteY0" fmla="*/ 0 h 509060"/>
              <a:gd name="connsiteX1" fmla="*/ 80819 w 773046"/>
              <a:gd name="connsiteY1" fmla="*/ 443085 h 509060"/>
              <a:gd name="connsiteX2" fmla="*/ 773046 w 773046"/>
              <a:gd name="connsiteY2" fmla="*/ 497891 h 509060"/>
              <a:gd name="connsiteX0" fmla="*/ 33404 w 797240"/>
              <a:gd name="connsiteY0" fmla="*/ 0 h 558993"/>
              <a:gd name="connsiteX1" fmla="*/ 105013 w 797240"/>
              <a:gd name="connsiteY1" fmla="*/ 490759 h 558993"/>
              <a:gd name="connsiteX2" fmla="*/ 797240 w 797240"/>
              <a:gd name="connsiteY2" fmla="*/ 545565 h 558993"/>
              <a:gd name="connsiteX0" fmla="*/ 11795 w 775631"/>
              <a:gd name="connsiteY0" fmla="*/ 0 h 558992"/>
              <a:gd name="connsiteX1" fmla="*/ 83404 w 775631"/>
              <a:gd name="connsiteY1" fmla="*/ 490759 h 558992"/>
              <a:gd name="connsiteX2" fmla="*/ 775631 w 775631"/>
              <a:gd name="connsiteY2" fmla="*/ 545565 h 558992"/>
              <a:gd name="connsiteX0" fmla="*/ 13515 w 777351"/>
              <a:gd name="connsiteY0" fmla="*/ 0 h 558992"/>
              <a:gd name="connsiteX1" fmla="*/ 85124 w 777351"/>
              <a:gd name="connsiteY1" fmla="*/ 490759 h 558992"/>
              <a:gd name="connsiteX2" fmla="*/ 777351 w 777351"/>
              <a:gd name="connsiteY2" fmla="*/ 545565 h 558992"/>
              <a:gd name="connsiteX0" fmla="*/ 8426 w 772262"/>
              <a:gd name="connsiteY0" fmla="*/ 0 h 558992"/>
              <a:gd name="connsiteX1" fmla="*/ 80035 w 772262"/>
              <a:gd name="connsiteY1" fmla="*/ 490759 h 558992"/>
              <a:gd name="connsiteX2" fmla="*/ 772262 w 772262"/>
              <a:gd name="connsiteY2" fmla="*/ 545565 h 558992"/>
              <a:gd name="connsiteX0" fmla="*/ 0 w 793961"/>
              <a:gd name="connsiteY0" fmla="*/ 0 h 584044"/>
              <a:gd name="connsiteX1" fmla="*/ 101734 w 793961"/>
              <a:gd name="connsiteY1" fmla="*/ 514596 h 584044"/>
              <a:gd name="connsiteX2" fmla="*/ 793961 w 793961"/>
              <a:gd name="connsiteY2" fmla="*/ 569402 h 584044"/>
              <a:gd name="connsiteX0" fmla="*/ 0 w 798264"/>
              <a:gd name="connsiteY0" fmla="*/ 0 h 609146"/>
              <a:gd name="connsiteX1" fmla="*/ 106037 w 798264"/>
              <a:gd name="connsiteY1" fmla="*/ 538433 h 609146"/>
              <a:gd name="connsiteX2" fmla="*/ 798264 w 798264"/>
              <a:gd name="connsiteY2" fmla="*/ 593239 h 609146"/>
              <a:gd name="connsiteX0" fmla="*/ 3770 w 802034"/>
              <a:gd name="connsiteY0" fmla="*/ 0 h 609146"/>
              <a:gd name="connsiteX1" fmla="*/ 109807 w 802034"/>
              <a:gd name="connsiteY1" fmla="*/ 538433 h 609146"/>
              <a:gd name="connsiteX2" fmla="*/ 802034 w 802034"/>
              <a:gd name="connsiteY2" fmla="*/ 593239 h 609146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802034" h="609146">
                <a:moveTo>
                  <a:pt x="3770" y="0"/>
                </a:moveTo>
                <a:cubicBezTo>
                  <a:pt x="310" y="316122"/>
                  <a:pt x="-23237" y="439560"/>
                  <a:pt x="109807" y="538433"/>
                </a:cubicBezTo>
                <a:cubicBezTo>
                  <a:pt x="242851" y="637306"/>
                  <a:pt x="490884" y="608320"/>
                  <a:pt x="802034" y="593239"/>
                </a:cubicBezTo>
              </a:path>
            </a:pathLst>
          </a:custGeom>
          <a:noFill/>
          <a:ln w="28575"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1" name="Forma Livre: Forma 50">
            <a:extLst>
              <a:ext uri="{FF2B5EF4-FFF2-40B4-BE49-F238E27FC236}">
                <a16:creationId xmlns:a16="http://schemas.microsoft.com/office/drawing/2014/main" id="{36B3D6E8-A46E-4133-9FA5-03EED4B0D7D7}"/>
              </a:ext>
            </a:extLst>
          </xdr:cNvPr>
          <xdr:cNvSpPr/>
        </xdr:nvSpPr>
        <xdr:spPr>
          <a:xfrm>
            <a:off x="4353345" y="923925"/>
            <a:ext cx="2647531" cy="820157"/>
          </a:xfrm>
          <a:custGeom>
            <a:avLst/>
            <a:gdLst>
              <a:gd name="connsiteX0" fmla="*/ 53828 w 834878"/>
              <a:gd name="connsiteY0" fmla="*/ 0 h 309883"/>
              <a:gd name="connsiteX1" fmla="*/ 82403 w 834878"/>
              <a:gd name="connsiteY1" fmla="*/ 276225 h 309883"/>
              <a:gd name="connsiteX2" fmla="*/ 834878 w 834878"/>
              <a:gd name="connsiteY2" fmla="*/ 295275 h 309883"/>
              <a:gd name="connsiteX0" fmla="*/ 51522 w 832572"/>
              <a:gd name="connsiteY0" fmla="*/ 0 h 451504"/>
              <a:gd name="connsiteX1" fmla="*/ 84400 w 832572"/>
              <a:gd name="connsiteY1" fmla="*/ 443085 h 451504"/>
              <a:gd name="connsiteX2" fmla="*/ 832572 w 832572"/>
              <a:gd name="connsiteY2" fmla="*/ 295275 h 451504"/>
              <a:gd name="connsiteX0" fmla="*/ 47941 w 773046"/>
              <a:gd name="connsiteY0" fmla="*/ 0 h 509060"/>
              <a:gd name="connsiteX1" fmla="*/ 80819 w 773046"/>
              <a:gd name="connsiteY1" fmla="*/ 443085 h 509060"/>
              <a:gd name="connsiteX2" fmla="*/ 773046 w 773046"/>
              <a:gd name="connsiteY2" fmla="*/ 497891 h 509060"/>
              <a:gd name="connsiteX0" fmla="*/ 33404 w 797240"/>
              <a:gd name="connsiteY0" fmla="*/ 0 h 558993"/>
              <a:gd name="connsiteX1" fmla="*/ 105013 w 797240"/>
              <a:gd name="connsiteY1" fmla="*/ 490759 h 558993"/>
              <a:gd name="connsiteX2" fmla="*/ 797240 w 797240"/>
              <a:gd name="connsiteY2" fmla="*/ 545565 h 558993"/>
              <a:gd name="connsiteX0" fmla="*/ 11795 w 775631"/>
              <a:gd name="connsiteY0" fmla="*/ 0 h 558992"/>
              <a:gd name="connsiteX1" fmla="*/ 83404 w 775631"/>
              <a:gd name="connsiteY1" fmla="*/ 490759 h 558992"/>
              <a:gd name="connsiteX2" fmla="*/ 775631 w 775631"/>
              <a:gd name="connsiteY2" fmla="*/ 545565 h 558992"/>
              <a:gd name="connsiteX0" fmla="*/ 6069 w 786453"/>
              <a:gd name="connsiteY0" fmla="*/ 0 h 566423"/>
              <a:gd name="connsiteX1" fmla="*/ 94226 w 786453"/>
              <a:gd name="connsiteY1" fmla="*/ 497835 h 566423"/>
              <a:gd name="connsiteX2" fmla="*/ 786453 w 786453"/>
              <a:gd name="connsiteY2" fmla="*/ 552641 h 566423"/>
              <a:gd name="connsiteX0" fmla="*/ 4874 w 785258"/>
              <a:gd name="connsiteY0" fmla="*/ 0 h 566423"/>
              <a:gd name="connsiteX1" fmla="*/ 93031 w 785258"/>
              <a:gd name="connsiteY1" fmla="*/ 497835 h 566423"/>
              <a:gd name="connsiteX2" fmla="*/ 785258 w 785258"/>
              <a:gd name="connsiteY2" fmla="*/ 552641 h 566423"/>
              <a:gd name="connsiteX0" fmla="*/ 132 w 780516"/>
              <a:gd name="connsiteY0" fmla="*/ 0 h 566423"/>
              <a:gd name="connsiteX1" fmla="*/ 88289 w 780516"/>
              <a:gd name="connsiteY1" fmla="*/ 497835 h 566423"/>
              <a:gd name="connsiteX2" fmla="*/ 780516 w 780516"/>
              <a:gd name="connsiteY2" fmla="*/ 552641 h 566423"/>
              <a:gd name="connsiteX0" fmla="*/ 0 w 780384"/>
              <a:gd name="connsiteY0" fmla="*/ 0 h 556283"/>
              <a:gd name="connsiteX1" fmla="*/ 88157 w 780384"/>
              <a:gd name="connsiteY1" fmla="*/ 497835 h 556283"/>
              <a:gd name="connsiteX2" fmla="*/ 780384 w 780384"/>
              <a:gd name="connsiteY2" fmla="*/ 552641 h 556283"/>
              <a:gd name="connsiteX0" fmla="*/ 5276 w 771870"/>
              <a:gd name="connsiteY0" fmla="*/ 0 h 618564"/>
              <a:gd name="connsiteX1" fmla="*/ 79643 w 771870"/>
              <a:gd name="connsiteY1" fmla="*/ 547366 h 618564"/>
              <a:gd name="connsiteX2" fmla="*/ 771870 w 771870"/>
              <a:gd name="connsiteY2" fmla="*/ 602172 h 618564"/>
              <a:gd name="connsiteX0" fmla="*/ 17553 w 784147"/>
              <a:gd name="connsiteY0" fmla="*/ 0 h 618564"/>
              <a:gd name="connsiteX1" fmla="*/ 91920 w 784147"/>
              <a:gd name="connsiteY1" fmla="*/ 547366 h 618564"/>
              <a:gd name="connsiteX2" fmla="*/ 784147 w 784147"/>
              <a:gd name="connsiteY2" fmla="*/ 602172 h 618564"/>
              <a:gd name="connsiteX0" fmla="*/ 6346 w 772940"/>
              <a:gd name="connsiteY0" fmla="*/ 0 h 618564"/>
              <a:gd name="connsiteX1" fmla="*/ 80713 w 772940"/>
              <a:gd name="connsiteY1" fmla="*/ 547366 h 618564"/>
              <a:gd name="connsiteX2" fmla="*/ 772940 w 772940"/>
              <a:gd name="connsiteY2" fmla="*/ 602172 h 618564"/>
              <a:gd name="connsiteX0" fmla="*/ 0 w 766594"/>
              <a:gd name="connsiteY0" fmla="*/ 0 h 618564"/>
              <a:gd name="connsiteX1" fmla="*/ 74367 w 766594"/>
              <a:gd name="connsiteY1" fmla="*/ 547366 h 618564"/>
              <a:gd name="connsiteX2" fmla="*/ 766594 w 766594"/>
              <a:gd name="connsiteY2" fmla="*/ 602172 h 618564"/>
              <a:gd name="connsiteX0" fmla="*/ 10728 w 777322"/>
              <a:gd name="connsiteY0" fmla="*/ 0 h 618564"/>
              <a:gd name="connsiteX1" fmla="*/ 85095 w 777322"/>
              <a:gd name="connsiteY1" fmla="*/ 547366 h 618564"/>
              <a:gd name="connsiteX2" fmla="*/ 777322 w 777322"/>
              <a:gd name="connsiteY2" fmla="*/ 602172 h 618564"/>
              <a:gd name="connsiteX0" fmla="*/ 974 w 767568"/>
              <a:gd name="connsiteY0" fmla="*/ 0 h 636980"/>
              <a:gd name="connsiteX1" fmla="*/ 75341 w 767568"/>
              <a:gd name="connsiteY1" fmla="*/ 547366 h 636980"/>
              <a:gd name="connsiteX2" fmla="*/ 767568 w 767568"/>
              <a:gd name="connsiteY2" fmla="*/ 602172 h 636980"/>
              <a:gd name="connsiteX0" fmla="*/ 0 w 766594"/>
              <a:gd name="connsiteY0" fmla="*/ 0 h 609272"/>
              <a:gd name="connsiteX1" fmla="*/ 74367 w 766594"/>
              <a:gd name="connsiteY1" fmla="*/ 547366 h 609272"/>
              <a:gd name="connsiteX2" fmla="*/ 766594 w 766594"/>
              <a:gd name="connsiteY2" fmla="*/ 602172 h 609272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</a:cxnLst>
            <a:rect l="l" t="t" r="r" b="b"/>
            <a:pathLst>
              <a:path w="766594" h="609272">
                <a:moveTo>
                  <a:pt x="0" y="0"/>
                </a:moveTo>
                <a:cubicBezTo>
                  <a:pt x="843" y="360433"/>
                  <a:pt x="29340" y="482383"/>
                  <a:pt x="74367" y="547366"/>
                </a:cubicBezTo>
                <a:cubicBezTo>
                  <a:pt x="119394" y="612349"/>
                  <a:pt x="455444" y="617253"/>
                  <a:pt x="766594" y="602172"/>
                </a:cubicBezTo>
              </a:path>
            </a:pathLst>
          </a:custGeom>
          <a:noFill/>
          <a:ln w="28575">
            <a:headEnd type="none" w="med" len="med"/>
            <a:tailEnd type="triangle" w="med" len="med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</xdr:col>
      <xdr:colOff>38100</xdr:colOff>
      <xdr:row>13</xdr:row>
      <xdr:rowOff>76200</xdr:rowOff>
    </xdr:from>
    <xdr:to>
      <xdr:col>6</xdr:col>
      <xdr:colOff>685799</xdr:colOff>
      <xdr:row>15</xdr:row>
      <xdr:rowOff>65768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id="{B39944C0-706D-46E6-A57D-21C9E114C632}"/>
            </a:ext>
          </a:extLst>
        </xdr:cNvPr>
        <xdr:cNvSpPr/>
      </xdr:nvSpPr>
      <xdr:spPr>
        <a:xfrm>
          <a:off x="647700" y="2552700"/>
          <a:ext cx="3619499" cy="370568"/>
        </a:xfrm>
        <a:prstGeom prst="rect">
          <a:avLst/>
        </a:prstGeom>
        <a:solidFill>
          <a:srgbClr val="E7E6E6">
            <a:alpha val="54118"/>
          </a:srgb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solidFill>
                <a:sysClr val="windowText" lastClr="000000"/>
              </a:solidFill>
            </a:rPr>
            <a:t>E se a taxa de captação e de aplicação fosse diferente?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547688</xdr:colOff>
      <xdr:row>0</xdr:row>
      <xdr:rowOff>190499</xdr:rowOff>
    </xdr:from>
    <xdr:to>
      <xdr:col>27</xdr:col>
      <xdr:colOff>345282</xdr:colOff>
      <xdr:row>16</xdr:row>
      <xdr:rowOff>1708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FBD0AF-0422-42ED-8F23-546783EEA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236900</xdr:colOff>
      <xdr:row>4</xdr:row>
      <xdr:rowOff>53807</xdr:rowOff>
    </xdr:from>
    <xdr:to>
      <xdr:col>22</xdr:col>
      <xdr:colOff>263623</xdr:colOff>
      <xdr:row>10</xdr:row>
      <xdr:rowOff>310188</xdr:rowOff>
    </xdr:to>
    <xdr:cxnSp macro="">
      <xdr:nvCxnSpPr>
        <xdr:cNvPr id="3" name="Conector reto 2">
          <a:extLst>
            <a:ext uri="{FF2B5EF4-FFF2-40B4-BE49-F238E27FC236}">
              <a16:creationId xmlns:a16="http://schemas.microsoft.com/office/drawing/2014/main" id="{F4075AD7-8BD0-4C1B-967E-42E930278A76}"/>
            </a:ext>
          </a:extLst>
        </xdr:cNvPr>
        <xdr:cNvCxnSpPr/>
      </xdr:nvCxnSpPr>
      <xdr:spPr>
        <a:xfrm>
          <a:off x="15488806" y="1637338"/>
          <a:ext cx="26723" cy="2637631"/>
        </a:xfrm>
        <a:prstGeom prst="line">
          <a:avLst/>
        </a:prstGeom>
        <a:ln w="38100"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527892</xdr:colOff>
      <xdr:row>11</xdr:row>
      <xdr:rowOff>24798</xdr:rowOff>
    </xdr:from>
    <xdr:to>
      <xdr:col>23</xdr:col>
      <xdr:colOff>158799</xdr:colOff>
      <xdr:row>12</xdr:row>
      <xdr:rowOff>129574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79A8E4A6-2AD9-4B09-A69E-CB40BFC9B26E}"/>
            </a:ext>
          </a:extLst>
        </xdr:cNvPr>
        <xdr:cNvSpPr txBox="1"/>
      </xdr:nvSpPr>
      <xdr:spPr>
        <a:xfrm>
          <a:off x="15172580" y="4394392"/>
          <a:ext cx="845344" cy="50958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0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12,27%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B7BA8-110E-4C67-B961-32C58E0C09C7}">
  <sheetPr codeName="Planilha1"/>
  <dimension ref="A1:C12"/>
  <sheetViews>
    <sheetView showGridLines="0" topLeftCell="A10" zoomScale="80" zoomScaleNormal="80" workbookViewId="0">
      <selection activeCell="D11" sqref="D11"/>
    </sheetView>
  </sheetViews>
  <sheetFormatPr defaultColWidth="20.140625" defaultRowHeight="23.25" x14ac:dyDescent="0.35"/>
  <cols>
    <col min="1" max="1" width="14.85546875" style="1" customWidth="1"/>
    <col min="2" max="2" width="29.140625" style="1" bestFit="1" customWidth="1"/>
    <col min="3" max="3" width="25.28515625" style="1" bestFit="1" customWidth="1"/>
    <col min="4" max="4" width="17.7109375" style="1" customWidth="1"/>
    <col min="5" max="16384" width="20.140625" style="1"/>
  </cols>
  <sheetData>
    <row r="1" spans="1:3" ht="30" thickBot="1" x14ac:dyDescent="0.55000000000000004">
      <c r="A1" s="66" t="s">
        <v>5</v>
      </c>
      <c r="B1" s="68" t="s">
        <v>4</v>
      </c>
      <c r="C1" s="69"/>
    </row>
    <row r="2" spans="1:3" ht="24" customHeight="1" thickBot="1" x14ac:dyDescent="0.55000000000000004">
      <c r="A2" s="67"/>
      <c r="B2" s="10" t="s">
        <v>3</v>
      </c>
      <c r="C2" s="10" t="s">
        <v>2</v>
      </c>
    </row>
    <row r="3" spans="1:3" ht="30" thickBot="1" x14ac:dyDescent="0.55000000000000004">
      <c r="A3" s="9">
        <v>0</v>
      </c>
      <c r="B3" s="8">
        <v>-10000</v>
      </c>
      <c r="C3" s="8">
        <v>-10000</v>
      </c>
    </row>
    <row r="4" spans="1:3" ht="30" thickBot="1" x14ac:dyDescent="0.55000000000000004">
      <c r="A4" s="9">
        <v>1</v>
      </c>
      <c r="B4" s="8">
        <v>5300</v>
      </c>
      <c r="C4" s="8">
        <v>1900</v>
      </c>
    </row>
    <row r="5" spans="1:3" ht="30" thickBot="1" x14ac:dyDescent="0.55000000000000004">
      <c r="A5" s="9">
        <v>2</v>
      </c>
      <c r="B5" s="8">
        <v>4300</v>
      </c>
      <c r="C5" s="8">
        <v>2700</v>
      </c>
    </row>
    <row r="6" spans="1:3" ht="30" thickBot="1" x14ac:dyDescent="0.55000000000000004">
      <c r="A6" s="9">
        <v>3</v>
      </c>
      <c r="B6" s="8">
        <v>1874</v>
      </c>
      <c r="C6" s="8">
        <v>2345</v>
      </c>
    </row>
    <row r="7" spans="1:3" ht="30" thickBot="1" x14ac:dyDescent="0.55000000000000004">
      <c r="A7" s="9">
        <v>4</v>
      </c>
      <c r="B7" s="8">
        <v>1500</v>
      </c>
      <c r="C7" s="8">
        <v>7800</v>
      </c>
    </row>
    <row r="8" spans="1:3" ht="30" thickBot="1" x14ac:dyDescent="0.55000000000000004">
      <c r="A8" s="7" t="s">
        <v>1</v>
      </c>
      <c r="B8" s="6">
        <v>0.1</v>
      </c>
      <c r="C8" s="6">
        <v>0.1</v>
      </c>
    </row>
    <row r="9" spans="1:3" ht="30.75" thickTop="1" thickBot="1" x14ac:dyDescent="0.55000000000000004">
      <c r="A9" s="5" t="s">
        <v>0</v>
      </c>
      <c r="B9" s="4">
        <f>+NPV(B8,B4:B7)+B3</f>
        <v>804.38494638344127</v>
      </c>
      <c r="C9" s="4">
        <f>+NPV(C8,C4:C7)+C3</f>
        <v>1048.0158459121612</v>
      </c>
    </row>
    <row r="10" spans="1:3" ht="28.5" x14ac:dyDescent="0.45">
      <c r="A10" s="3"/>
      <c r="B10" s="3"/>
      <c r="C10" s="3"/>
    </row>
    <row r="12" spans="1:3" x14ac:dyDescent="0.35">
      <c r="C12" s="2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3A1BC-F1AE-45B5-9DD8-982FD359E78C}">
  <sheetPr codeName="Planilha2"/>
  <dimension ref="A1:C39"/>
  <sheetViews>
    <sheetView showGridLines="0" topLeftCell="J13" zoomScaleNormal="100" workbookViewId="0">
      <selection activeCell="C17" sqref="C17"/>
    </sheetView>
  </sheetViews>
  <sheetFormatPr defaultColWidth="20.140625" defaultRowHeight="23.25" x14ac:dyDescent="0.35"/>
  <cols>
    <col min="1" max="1" width="18" style="1" customWidth="1"/>
    <col min="2" max="2" width="21.140625" style="1" bestFit="1" customWidth="1"/>
    <col min="3" max="3" width="22" style="1" bestFit="1" customWidth="1"/>
    <col min="4" max="4" width="17.7109375" style="1" customWidth="1"/>
    <col min="5" max="16384" width="20.140625" style="1"/>
  </cols>
  <sheetData>
    <row r="1" spans="1:3" ht="24.75" thickBot="1" x14ac:dyDescent="0.45">
      <c r="A1" s="70" t="s">
        <v>5</v>
      </c>
      <c r="B1" s="72" t="s">
        <v>4</v>
      </c>
      <c r="C1" s="73"/>
    </row>
    <row r="2" spans="1:3" ht="24" customHeight="1" thickBot="1" x14ac:dyDescent="0.45">
      <c r="A2" s="71"/>
      <c r="B2" s="13" t="s">
        <v>3</v>
      </c>
      <c r="C2" s="13" t="s">
        <v>2</v>
      </c>
    </row>
    <row r="3" spans="1:3" ht="24.75" thickBot="1" x14ac:dyDescent="0.45">
      <c r="A3" s="20">
        <v>0</v>
      </c>
      <c r="B3" s="11">
        <v>-10000</v>
      </c>
      <c r="C3" s="11">
        <v>-10000</v>
      </c>
    </row>
    <row r="4" spans="1:3" ht="24.75" thickBot="1" x14ac:dyDescent="0.45">
      <c r="A4" s="20">
        <v>1</v>
      </c>
      <c r="B4" s="11">
        <v>5300</v>
      </c>
      <c r="C4" s="11">
        <v>1900</v>
      </c>
    </row>
    <row r="5" spans="1:3" ht="24.75" thickBot="1" x14ac:dyDescent="0.45">
      <c r="A5" s="20">
        <v>2</v>
      </c>
      <c r="B5" s="11">
        <v>4300</v>
      </c>
      <c r="C5" s="11">
        <v>2700</v>
      </c>
    </row>
    <row r="6" spans="1:3" ht="24.75" thickBot="1" x14ac:dyDescent="0.45">
      <c r="A6" s="20">
        <v>3</v>
      </c>
      <c r="B6" s="11">
        <v>1874</v>
      </c>
      <c r="C6" s="11">
        <v>2345</v>
      </c>
    </row>
    <row r="7" spans="1:3" ht="24.75" thickBot="1" x14ac:dyDescent="0.45">
      <c r="A7" s="20">
        <v>4</v>
      </c>
      <c r="B7" s="11">
        <v>1500</v>
      </c>
      <c r="C7" s="11">
        <v>7800</v>
      </c>
    </row>
    <row r="8" spans="1:3" ht="24.75" thickBot="1" x14ac:dyDescent="0.45">
      <c r="A8" s="19" t="s">
        <v>1</v>
      </c>
      <c r="B8" s="18">
        <v>0.1</v>
      </c>
      <c r="C8" s="18">
        <v>0.1</v>
      </c>
    </row>
    <row r="9" spans="1:3" ht="25.5" thickTop="1" thickBot="1" x14ac:dyDescent="0.45">
      <c r="A9" s="16" t="s">
        <v>0</v>
      </c>
      <c r="B9" s="17">
        <f>+NPV(B8,B4:B7)+B3</f>
        <v>804.38494638344127</v>
      </c>
      <c r="C9" s="17">
        <f>+NPV(C8,C4:C7)+C3</f>
        <v>1048.0158459121612</v>
      </c>
    </row>
    <row r="10" spans="1:3" ht="25.5" thickTop="1" thickBot="1" x14ac:dyDescent="0.45">
      <c r="A10" s="16" t="s">
        <v>9</v>
      </c>
      <c r="B10" s="15">
        <f>+IRR(B3:B7,3%)</f>
        <v>0.14685719674008113</v>
      </c>
      <c r="C10" s="15">
        <f>+IRR(C3:C7,3%)</f>
        <v>0.13786030093163637</v>
      </c>
    </row>
    <row r="11" spans="1:3" ht="25.5" thickTop="1" thickBot="1" x14ac:dyDescent="0.45">
      <c r="A11" s="16" t="s">
        <v>8</v>
      </c>
      <c r="B11" s="15">
        <f>+MIRR(B3:B7,B8,B8)</f>
        <v>0.12148300704683668</v>
      </c>
      <c r="C11" s="15">
        <f>+MIRR(C3:C7,C8,C8)</f>
        <v>0.1277523929139539</v>
      </c>
    </row>
    <row r="12" spans="1:3" x14ac:dyDescent="0.35">
      <c r="B12" s="14"/>
    </row>
    <row r="22" spans="1:3" ht="24" thickBot="1" x14ac:dyDescent="0.4"/>
    <row r="23" spans="1:3" ht="24.75" thickBot="1" x14ac:dyDescent="0.45">
      <c r="A23" s="74" t="s">
        <v>7</v>
      </c>
      <c r="B23" s="72" t="s">
        <v>6</v>
      </c>
      <c r="C23" s="73"/>
    </row>
    <row r="24" spans="1:3" ht="24.75" thickBot="1" x14ac:dyDescent="0.45">
      <c r="A24" s="75" t="s">
        <v>1</v>
      </c>
      <c r="B24" s="13" t="s">
        <v>3</v>
      </c>
      <c r="C24" s="13" t="s">
        <v>2</v>
      </c>
    </row>
    <row r="25" spans="1:3" ht="24.75" thickBot="1" x14ac:dyDescent="0.45">
      <c r="A25" s="12">
        <v>0.05</v>
      </c>
      <c r="B25" s="11">
        <f t="shared" ref="B25:B39" si="0">+NPV(A25,$B$4:$B$7)+$B$3</f>
        <v>1800.731176824469</v>
      </c>
      <c r="C25" s="11">
        <f t="shared" ref="C25:C39" si="1">+NPV(A25,$C$4:$C$7)+$C$3</f>
        <v>2701.2818732935339</v>
      </c>
    </row>
    <row r="26" spans="1:3" ht="24.75" thickBot="1" x14ac:dyDescent="0.45">
      <c r="A26" s="12">
        <v>0.06</v>
      </c>
      <c r="B26" s="11">
        <f t="shared" si="0"/>
        <v>1588.5717233207943</v>
      </c>
      <c r="C26" s="11">
        <f t="shared" si="1"/>
        <v>2342.681010194432</v>
      </c>
    </row>
    <row r="27" spans="1:3" ht="24.75" thickBot="1" x14ac:dyDescent="0.45">
      <c r="A27" s="12">
        <v>7.0000000000000007E-2</v>
      </c>
      <c r="B27" s="11">
        <f t="shared" si="0"/>
        <v>1383.1425989769377</v>
      </c>
      <c r="C27" s="11">
        <f t="shared" si="1"/>
        <v>1998.7866761968526</v>
      </c>
    </row>
    <row r="28" spans="1:3" ht="24.75" thickBot="1" x14ac:dyDescent="0.45">
      <c r="A28" s="12">
        <v>0.08</v>
      </c>
      <c r="B28" s="11">
        <f t="shared" si="0"/>
        <v>1184.1507335715523</v>
      </c>
      <c r="C28" s="11">
        <f t="shared" si="1"/>
        <v>1668.8435310787081</v>
      </c>
    </row>
    <row r="29" spans="1:3" ht="24.75" thickBot="1" x14ac:dyDescent="0.45">
      <c r="A29" s="12">
        <v>0.09</v>
      </c>
      <c r="B29" s="11">
        <f t="shared" si="0"/>
        <v>991.31895037935465</v>
      </c>
      <c r="C29" s="11">
        <f t="shared" si="1"/>
        <v>1352.1421549264851</v>
      </c>
    </row>
    <row r="30" spans="1:3" ht="24.75" thickBot="1" x14ac:dyDescent="0.45">
      <c r="A30" s="12">
        <v>0.1</v>
      </c>
      <c r="B30" s="11">
        <f t="shared" si="0"/>
        <v>804.38494638344127</v>
      </c>
      <c r="C30" s="11">
        <f t="shared" si="1"/>
        <v>1048.0158459121612</v>
      </c>
    </row>
    <row r="31" spans="1:3" ht="24.75" thickBot="1" x14ac:dyDescent="0.45">
      <c r="A31" s="12">
        <v>0.11</v>
      </c>
      <c r="B31" s="11">
        <f t="shared" si="0"/>
        <v>623.10034749969054</v>
      </c>
      <c r="C31" s="11">
        <f t="shared" si="1"/>
        <v>755.83766895238841</v>
      </c>
    </row>
    <row r="32" spans="1:3" ht="24.75" thickBot="1" x14ac:dyDescent="0.45">
      <c r="A32" s="12">
        <v>0.12</v>
      </c>
      <c r="B32" s="11">
        <f t="shared" si="0"/>
        <v>447.22983262182242</v>
      </c>
      <c r="C32" s="11">
        <f t="shared" si="1"/>
        <v>475.01773349645737</v>
      </c>
    </row>
    <row r="33" spans="1:3" ht="24.75" thickBot="1" x14ac:dyDescent="0.45">
      <c r="A33" s="12">
        <v>0.13</v>
      </c>
      <c r="B33" s="11">
        <f t="shared" si="0"/>
        <v>276.55032086045321</v>
      </c>
      <c r="C33" s="11">
        <f t="shared" si="1"/>
        <v>205.00068075312629</v>
      </c>
    </row>
    <row r="34" spans="1:3" ht="24.75" thickBot="1" x14ac:dyDescent="0.45">
      <c r="A34" s="12">
        <v>0.14000000000000001</v>
      </c>
      <c r="B34" s="11">
        <f t="shared" si="0"/>
        <v>110.85021685768879</v>
      </c>
      <c r="C34" s="11">
        <f t="shared" si="1"/>
        <v>-54.736637482323204</v>
      </c>
    </row>
    <row r="35" spans="1:3" ht="24.75" thickBot="1" x14ac:dyDescent="0.45">
      <c r="A35" s="12">
        <v>0.15</v>
      </c>
      <c r="B35" s="11">
        <f t="shared" si="0"/>
        <v>-50.071290482808763</v>
      </c>
      <c r="C35" s="11">
        <f t="shared" si="1"/>
        <v>-304.68730457652418</v>
      </c>
    </row>
    <row r="36" spans="1:3" ht="24.75" thickBot="1" x14ac:dyDescent="0.45">
      <c r="A36" s="12">
        <v>0.16</v>
      </c>
      <c r="B36" s="11">
        <f t="shared" si="0"/>
        <v>-206.40488009715955</v>
      </c>
      <c r="C36" s="11">
        <f t="shared" si="1"/>
        <v>-545.31632406356039</v>
      </c>
    </row>
    <row r="37" spans="1:3" ht="24.75" thickBot="1" x14ac:dyDescent="0.45">
      <c r="A37" s="12">
        <v>0.17</v>
      </c>
      <c r="B37" s="11">
        <f t="shared" si="0"/>
        <v>-358.33170556727237</v>
      </c>
      <c r="C37" s="11">
        <f t="shared" si="1"/>
        <v>-777.0624572436227</v>
      </c>
    </row>
    <row r="38" spans="1:3" ht="24.75" thickBot="1" x14ac:dyDescent="0.45">
      <c r="A38" s="12">
        <v>0.18</v>
      </c>
      <c r="B38" s="11">
        <f t="shared" si="0"/>
        <v>-506.02396016756211</v>
      </c>
      <c r="C38" s="11">
        <f t="shared" si="1"/>
        <v>-1000.3399255002805</v>
      </c>
    </row>
    <row r="39" spans="1:3" ht="24.75" thickBot="1" x14ac:dyDescent="0.45">
      <c r="A39" s="12">
        <v>0.19</v>
      </c>
      <c r="B39" s="11">
        <f t="shared" si="0"/>
        <v>-649.64540338290135</v>
      </c>
      <c r="C39" s="11">
        <f t="shared" si="1"/>
        <v>-1215.5399883693481</v>
      </c>
    </row>
  </sheetData>
  <mergeCells count="4">
    <mergeCell ref="A1:A2"/>
    <mergeCell ref="B1:C1"/>
    <mergeCell ref="A23:A24"/>
    <mergeCell ref="B23:C23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FCFC-86D2-4BAD-8CB4-A9FEABF1B961}">
  <sheetPr codeName="Planilha3"/>
  <dimension ref="A2:G29"/>
  <sheetViews>
    <sheetView showGridLines="0" topLeftCell="A10" zoomScale="110" zoomScaleNormal="110" workbookViewId="0">
      <selection activeCell="D11" sqref="D11"/>
    </sheetView>
  </sheetViews>
  <sheetFormatPr defaultRowHeight="15" x14ac:dyDescent="0.25"/>
  <cols>
    <col min="1" max="1" width="17" style="21" customWidth="1"/>
    <col min="2" max="4" width="22.28515625" customWidth="1"/>
    <col min="5" max="5" width="9.140625" customWidth="1"/>
    <col min="6" max="6" width="18.28515625" customWidth="1"/>
    <col min="7" max="7" width="15.85546875" customWidth="1"/>
    <col min="8" max="18" width="9.140625" customWidth="1"/>
  </cols>
  <sheetData>
    <row r="2" spans="1:7" x14ac:dyDescent="0.25">
      <c r="B2" s="40"/>
      <c r="C2" s="40"/>
      <c r="D2" s="40"/>
    </row>
    <row r="3" spans="1:7" ht="15.75" thickBot="1" x14ac:dyDescent="0.3">
      <c r="B3" s="39"/>
      <c r="C3" s="39"/>
      <c r="D3" s="39"/>
    </row>
    <row r="4" spans="1:7" ht="24.75" thickBot="1" x14ac:dyDescent="0.45">
      <c r="A4" s="29" t="s">
        <v>5</v>
      </c>
      <c r="B4" s="28" t="s">
        <v>16</v>
      </c>
      <c r="C4" s="28" t="s">
        <v>15</v>
      </c>
      <c r="D4" s="28" t="s">
        <v>14</v>
      </c>
      <c r="F4" s="76" t="s">
        <v>17</v>
      </c>
      <c r="G4" s="77"/>
    </row>
    <row r="5" spans="1:7" ht="24.75" thickBot="1" x14ac:dyDescent="0.45">
      <c r="A5" s="25">
        <v>0</v>
      </c>
      <c r="B5" s="23">
        <v>-10000</v>
      </c>
      <c r="C5" s="23"/>
      <c r="D5" s="23"/>
      <c r="F5" s="38" t="s">
        <v>13</v>
      </c>
      <c r="G5" s="37">
        <v>0.1</v>
      </c>
    </row>
    <row r="6" spans="1:7" ht="24.75" thickBot="1" x14ac:dyDescent="0.45">
      <c r="A6" s="25">
        <v>1</v>
      </c>
      <c r="B6" s="23">
        <v>-3000</v>
      </c>
      <c r="C6" s="23"/>
      <c r="D6" s="23"/>
      <c r="F6" s="36" t="s">
        <v>12</v>
      </c>
      <c r="G6" s="35">
        <v>0.08</v>
      </c>
    </row>
    <row r="7" spans="1:7" ht="24.75" thickBot="1" x14ac:dyDescent="0.45">
      <c r="A7" s="25">
        <v>2</v>
      </c>
      <c r="B7" s="23">
        <v>2500</v>
      </c>
      <c r="C7" s="23"/>
      <c r="D7" s="23"/>
    </row>
    <row r="8" spans="1:7" ht="24.75" thickBot="1" x14ac:dyDescent="0.45">
      <c r="A8" s="25">
        <v>3</v>
      </c>
      <c r="B8" s="23">
        <v>3500</v>
      </c>
      <c r="C8" s="23"/>
      <c r="D8" s="23"/>
      <c r="F8" s="34" t="s">
        <v>0</v>
      </c>
      <c r="G8" s="33"/>
    </row>
    <row r="9" spans="1:7" ht="24.75" thickBot="1" x14ac:dyDescent="0.45">
      <c r="A9" s="25">
        <v>4</v>
      </c>
      <c r="B9" s="23">
        <v>4500</v>
      </c>
      <c r="C9" s="23"/>
      <c r="D9" s="23"/>
      <c r="F9" s="32" t="s">
        <v>9</v>
      </c>
      <c r="G9" s="30"/>
    </row>
    <row r="10" spans="1:7" ht="24.75" thickBot="1" x14ac:dyDescent="0.45">
      <c r="A10" s="25">
        <v>5</v>
      </c>
      <c r="B10" s="23">
        <v>-1800</v>
      </c>
      <c r="C10" s="23"/>
      <c r="D10" s="23"/>
      <c r="F10" s="31" t="s">
        <v>8</v>
      </c>
      <c r="G10" s="30"/>
    </row>
    <row r="11" spans="1:7" ht="24.75" thickBot="1" x14ac:dyDescent="0.45">
      <c r="A11" s="25">
        <v>6</v>
      </c>
      <c r="B11" s="23">
        <v>8000</v>
      </c>
      <c r="C11" s="23"/>
      <c r="D11" s="23"/>
    </row>
    <row r="12" spans="1:7" ht="24.75" thickBot="1" x14ac:dyDescent="0.45">
      <c r="A12" s="25">
        <v>7</v>
      </c>
      <c r="B12" s="23">
        <v>4000</v>
      </c>
      <c r="C12" s="23"/>
      <c r="D12" s="23"/>
    </row>
    <row r="13" spans="1:7" ht="24.75" thickBot="1" x14ac:dyDescent="0.45">
      <c r="A13" s="25">
        <v>8</v>
      </c>
      <c r="B13" s="23">
        <v>500</v>
      </c>
      <c r="C13" s="23"/>
      <c r="D13" s="23"/>
    </row>
    <row r="14" spans="1:7" ht="24.75" thickBot="1" x14ac:dyDescent="0.45">
      <c r="B14" s="24" t="s">
        <v>11</v>
      </c>
      <c r="C14" s="24"/>
      <c r="D14" s="24"/>
    </row>
    <row r="15" spans="1:7" ht="24.75" thickBot="1" x14ac:dyDescent="0.45">
      <c r="B15" s="23" t="s">
        <v>10</v>
      </c>
      <c r="C15" s="22"/>
    </row>
    <row r="16" spans="1:7" ht="57.75" customHeight="1" x14ac:dyDescent="0.25"/>
    <row r="17" spans="1:7" ht="57.75" customHeight="1" thickBot="1" x14ac:dyDescent="0.3"/>
    <row r="18" spans="1:7" ht="57.75" customHeight="1" thickBot="1" x14ac:dyDescent="0.45">
      <c r="A18" s="29" t="s">
        <v>5</v>
      </c>
      <c r="B18" s="28" t="s">
        <v>16</v>
      </c>
      <c r="C18" s="28" t="s">
        <v>15</v>
      </c>
      <c r="D18" s="28" t="s">
        <v>14</v>
      </c>
      <c r="F18" s="78" t="s">
        <v>1</v>
      </c>
      <c r="G18" s="79"/>
    </row>
    <row r="19" spans="1:7" ht="24.75" thickBot="1" x14ac:dyDescent="0.45">
      <c r="A19" s="25">
        <v>0</v>
      </c>
      <c r="B19" s="23">
        <v>-10000</v>
      </c>
      <c r="C19" s="23">
        <f>+B19</f>
        <v>-10000</v>
      </c>
      <c r="D19" s="23"/>
      <c r="F19" s="25" t="s">
        <v>13</v>
      </c>
      <c r="G19" s="27">
        <v>0.1</v>
      </c>
    </row>
    <row r="20" spans="1:7" ht="24.75" thickBot="1" x14ac:dyDescent="0.45">
      <c r="A20" s="25">
        <v>1</v>
      </c>
      <c r="B20" s="23">
        <v>-3000</v>
      </c>
      <c r="C20" s="23">
        <f>-PV(G19,1,,B20,)</f>
        <v>-2727.272727272727</v>
      </c>
      <c r="D20" s="23"/>
      <c r="F20" s="25" t="s">
        <v>12</v>
      </c>
      <c r="G20" s="27">
        <v>0.1</v>
      </c>
    </row>
    <row r="21" spans="1:7" ht="24.75" thickBot="1" x14ac:dyDescent="0.45">
      <c r="A21" s="25">
        <v>2</v>
      </c>
      <c r="B21" s="23">
        <v>2500</v>
      </c>
      <c r="C21" s="23"/>
      <c r="D21" s="23">
        <f>-FV(G20,$A$27-A21,,$B$21,)</f>
        <v>4428.902500000002</v>
      </c>
    </row>
    <row r="22" spans="1:7" ht="24.75" thickBot="1" x14ac:dyDescent="0.45">
      <c r="A22" s="25">
        <v>3</v>
      </c>
      <c r="B22" s="23">
        <v>3500</v>
      </c>
      <c r="C22" s="23"/>
      <c r="D22" s="23">
        <f>-FV($G$20,$A$27-A22,,B22,)</f>
        <v>5636.7850000000017</v>
      </c>
      <c r="F22" s="25" t="s">
        <v>0</v>
      </c>
      <c r="G22" s="23">
        <f>+NPV(G19,B20:B27)+B19</f>
        <v>726.02454945637874</v>
      </c>
    </row>
    <row r="23" spans="1:7" ht="24.75" thickBot="1" x14ac:dyDescent="0.45">
      <c r="A23" s="25">
        <v>4</v>
      </c>
      <c r="B23" s="23">
        <v>4500</v>
      </c>
      <c r="C23" s="23"/>
      <c r="D23" s="23">
        <f>-FV($G$20,$A$27-A23,,B23,)</f>
        <v>6588.4500000000016</v>
      </c>
      <c r="F23" s="25" t="s">
        <v>9</v>
      </c>
      <c r="G23" s="22">
        <f>+IRR(B19:B26)</f>
        <v>0.10970317473377311</v>
      </c>
    </row>
    <row r="24" spans="1:7" ht="24.75" thickBot="1" x14ac:dyDescent="0.45">
      <c r="A24" s="25">
        <v>5</v>
      </c>
      <c r="B24" s="23">
        <v>-1800</v>
      </c>
      <c r="C24" s="23">
        <f>-PV(G19,A24,,B24,)</f>
        <v>-1117.6583815064789</v>
      </c>
      <c r="D24" s="23"/>
      <c r="F24" s="26" t="s">
        <v>8</v>
      </c>
      <c r="G24" s="22">
        <f>+MIRR(B19:B27,G19,G20)</f>
        <v>0.10705026403040696</v>
      </c>
    </row>
    <row r="25" spans="1:7" ht="24.75" thickBot="1" x14ac:dyDescent="0.45">
      <c r="A25" s="25">
        <v>6</v>
      </c>
      <c r="B25" s="23">
        <v>8000</v>
      </c>
      <c r="C25" s="23"/>
      <c r="D25" s="23">
        <f>-FV($G$20,$A$27-A25,,B25,)</f>
        <v>9680.0000000000018</v>
      </c>
    </row>
    <row r="26" spans="1:7" ht="24.75" thickBot="1" x14ac:dyDescent="0.45">
      <c r="A26" s="25">
        <v>7</v>
      </c>
      <c r="B26" s="23">
        <v>4000</v>
      </c>
      <c r="C26" s="23"/>
      <c r="D26" s="23">
        <f>-FV($G$20,$A$27-A26,,B26,)</f>
        <v>4400</v>
      </c>
    </row>
    <row r="27" spans="1:7" ht="24.75" thickBot="1" x14ac:dyDescent="0.45">
      <c r="A27" s="25">
        <v>8</v>
      </c>
      <c r="B27" s="23">
        <v>500</v>
      </c>
      <c r="C27" s="23"/>
      <c r="D27" s="23">
        <f>-FV($G$20,$A$27-A27,,B27,)</f>
        <v>500</v>
      </c>
    </row>
    <row r="28" spans="1:7" ht="24.75" thickBot="1" x14ac:dyDescent="0.45">
      <c r="B28" s="24" t="s">
        <v>11</v>
      </c>
      <c r="C28" s="24">
        <f>SUM(C19:C27)</f>
        <v>-13844.931108779207</v>
      </c>
      <c r="D28" s="24">
        <f>SUM(D19:D27)</f>
        <v>31234.137500000004</v>
      </c>
    </row>
    <row r="29" spans="1:7" ht="24.75" thickBot="1" x14ac:dyDescent="0.45">
      <c r="B29" s="23" t="s">
        <v>10</v>
      </c>
      <c r="C29" s="22">
        <f>+RATE(A27,,C28,D28)</f>
        <v>0.10705026403044739</v>
      </c>
    </row>
  </sheetData>
  <mergeCells count="2">
    <mergeCell ref="F4:G4"/>
    <mergeCell ref="F18:G18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981F-806A-4AB7-B950-95DFDC7B48CE}">
  <sheetPr codeName="Planilha4"/>
  <dimension ref="B1:H44"/>
  <sheetViews>
    <sheetView showGridLines="0" topLeftCell="A10" workbookViewId="0">
      <selection activeCell="G34" sqref="G34"/>
    </sheetView>
  </sheetViews>
  <sheetFormatPr defaultRowHeight="15" x14ac:dyDescent="0.25"/>
  <cols>
    <col min="2" max="2" width="34" style="41" customWidth="1"/>
    <col min="3" max="5" width="14.5703125" customWidth="1"/>
    <col min="6" max="6" width="16.85546875" customWidth="1"/>
    <col min="7" max="7" width="11.5703125" bestFit="1" customWidth="1"/>
  </cols>
  <sheetData>
    <row r="1" spans="2:7" ht="24" thickBot="1" x14ac:dyDescent="0.4">
      <c r="B1" s="54" t="s">
        <v>5</v>
      </c>
      <c r="C1" s="53">
        <v>0</v>
      </c>
      <c r="D1" s="53">
        <v>1</v>
      </c>
      <c r="E1" s="53">
        <v>2</v>
      </c>
      <c r="F1" s="53">
        <v>3</v>
      </c>
      <c r="G1" s="53">
        <v>4</v>
      </c>
    </row>
    <row r="2" spans="2:7" ht="24.75" thickBot="1" x14ac:dyDescent="0.45">
      <c r="B2" s="43" t="s">
        <v>3</v>
      </c>
      <c r="C2" s="23">
        <v>-10000</v>
      </c>
      <c r="D2" s="23">
        <v>5300</v>
      </c>
      <c r="E2" s="23">
        <v>4300</v>
      </c>
      <c r="F2" s="23">
        <v>1874</v>
      </c>
      <c r="G2" s="23">
        <v>1500</v>
      </c>
    </row>
    <row r="3" spans="2:7" ht="24.75" thickBot="1" x14ac:dyDescent="0.45">
      <c r="B3" s="43"/>
      <c r="C3" s="23"/>
      <c r="D3" s="23"/>
      <c r="E3" s="23"/>
      <c r="F3" s="23"/>
      <c r="G3" s="23">
        <f>-FV($C$10,$G$1-F1,,F2,)</f>
        <v>2061.4</v>
      </c>
    </row>
    <row r="4" spans="2:7" ht="24.75" thickBot="1" x14ac:dyDescent="0.45">
      <c r="B4" s="43"/>
      <c r="C4" s="23"/>
      <c r="D4" s="23"/>
      <c r="E4" s="23"/>
      <c r="F4" s="23"/>
      <c r="G4" s="23">
        <f>-FV($C$10,$G$1-E1,,E2,)</f>
        <v>5203.0000000000009</v>
      </c>
    </row>
    <row r="5" spans="2:7" ht="24.75" thickBot="1" x14ac:dyDescent="0.45">
      <c r="B5" s="43" t="s">
        <v>25</v>
      </c>
      <c r="C5" s="23"/>
      <c r="D5" s="23"/>
      <c r="E5" s="23"/>
      <c r="F5" s="23"/>
      <c r="G5" s="23">
        <f>-FV($C$10,$G$1-D1,,D2,)</f>
        <v>7054.300000000002</v>
      </c>
    </row>
    <row r="6" spans="2:7" ht="24.75" thickBot="1" x14ac:dyDescent="0.45">
      <c r="B6" s="43" t="s">
        <v>24</v>
      </c>
      <c r="C6" s="50">
        <f>+C2</f>
        <v>-10000</v>
      </c>
      <c r="D6" s="43"/>
      <c r="E6" s="51" t="s">
        <v>23</v>
      </c>
      <c r="F6" s="43"/>
      <c r="G6" s="50">
        <f>+SUM(G2:G5)</f>
        <v>15818.700000000004</v>
      </c>
    </row>
    <row r="7" spans="2:7" ht="48.75" thickBot="1" x14ac:dyDescent="0.45">
      <c r="B7" s="49" t="s">
        <v>26</v>
      </c>
      <c r="C7" s="48"/>
      <c r="D7" s="48"/>
      <c r="E7" s="47"/>
      <c r="F7" s="43" t="s">
        <v>22</v>
      </c>
      <c r="G7" s="42">
        <f>RATE(G1,,C6,G6)</f>
        <v>0.12148300704733393</v>
      </c>
    </row>
    <row r="8" spans="2:7" ht="24.75" thickBot="1" x14ac:dyDescent="0.45">
      <c r="B8" s="46" t="s">
        <v>21</v>
      </c>
      <c r="C8" s="45"/>
      <c r="D8" s="45"/>
      <c r="E8" s="45"/>
      <c r="F8" s="44"/>
      <c r="G8" s="42">
        <f>+MIRR(C2:G2,C10,C11)</f>
        <v>0.12148300704683668</v>
      </c>
    </row>
    <row r="9" spans="2:7" ht="15.75" thickBot="1" x14ac:dyDescent="0.3"/>
    <row r="10" spans="2:7" ht="24.75" thickBot="1" x14ac:dyDescent="0.45">
      <c r="B10" s="43" t="s">
        <v>20</v>
      </c>
      <c r="C10" s="27">
        <v>0.1</v>
      </c>
    </row>
    <row r="11" spans="2:7" ht="24.75" thickBot="1" x14ac:dyDescent="0.45">
      <c r="B11" s="43" t="s">
        <v>19</v>
      </c>
      <c r="C11" s="27">
        <v>0.1</v>
      </c>
    </row>
    <row r="16" spans="2:7" ht="15.75" thickBot="1" x14ac:dyDescent="0.3"/>
    <row r="17" spans="2:8" ht="24.75" thickBot="1" x14ac:dyDescent="0.45">
      <c r="B17" s="43" t="s">
        <v>20</v>
      </c>
      <c r="C17" s="27">
        <v>0.1</v>
      </c>
    </row>
    <row r="18" spans="2:8" ht="24.75" thickBot="1" x14ac:dyDescent="0.45">
      <c r="B18" s="43" t="s">
        <v>19</v>
      </c>
      <c r="C18" s="27">
        <v>0.08</v>
      </c>
      <c r="E18" s="43" t="s">
        <v>18</v>
      </c>
      <c r="F18" s="42">
        <f>+MIRR(C2:G2,C17,C18)</f>
        <v>0.11064306303322358</v>
      </c>
    </row>
    <row r="26" spans="2:8" ht="24.75" customHeight="1" thickBot="1" x14ac:dyDescent="0.3"/>
    <row r="27" spans="2:8" ht="24" thickBot="1" x14ac:dyDescent="0.4">
      <c r="B27" s="54" t="s">
        <v>5</v>
      </c>
      <c r="C27" s="53">
        <v>0</v>
      </c>
      <c r="D27" s="53">
        <v>1</v>
      </c>
      <c r="E27" s="53">
        <v>2</v>
      </c>
      <c r="F27" s="53">
        <v>3</v>
      </c>
      <c r="G27" s="53">
        <v>4</v>
      </c>
    </row>
    <row r="28" spans="2:8" ht="24.75" thickBot="1" x14ac:dyDescent="0.45">
      <c r="B28" s="43" t="s">
        <v>2</v>
      </c>
      <c r="C28" s="11">
        <v>-10000</v>
      </c>
      <c r="D28" s="11">
        <v>1900</v>
      </c>
      <c r="E28" s="11">
        <v>2700</v>
      </c>
      <c r="F28" s="11">
        <v>2345</v>
      </c>
      <c r="G28" s="11">
        <v>7800</v>
      </c>
    </row>
    <row r="29" spans="2:8" ht="24.75" thickBot="1" x14ac:dyDescent="0.45">
      <c r="B29" s="43"/>
      <c r="C29" s="23"/>
      <c r="D29" s="23"/>
      <c r="E29" s="23"/>
      <c r="F29" s="23"/>
      <c r="G29" s="23">
        <f>-FV($C$36,1,,F28)</f>
        <v>2579.5</v>
      </c>
    </row>
    <row r="30" spans="2:8" ht="24.75" thickBot="1" x14ac:dyDescent="0.45">
      <c r="B30" s="43"/>
      <c r="C30" s="23"/>
      <c r="D30" s="23"/>
      <c r="E30" s="23"/>
      <c r="F30" s="23"/>
      <c r="G30" s="23">
        <f>-FV($C$36,2,,E28)</f>
        <v>3267.0000000000005</v>
      </c>
      <c r="H30" s="52"/>
    </row>
    <row r="31" spans="2:8" ht="24.75" thickBot="1" x14ac:dyDescent="0.45">
      <c r="B31" s="43" t="s">
        <v>25</v>
      </c>
      <c r="C31" s="23"/>
      <c r="D31" s="23"/>
      <c r="E31" s="23"/>
      <c r="F31" s="23"/>
      <c r="G31" s="23">
        <f>-FV(C36,3,,D28)</f>
        <v>2528.9000000000005</v>
      </c>
      <c r="H31" s="52"/>
    </row>
    <row r="32" spans="2:8" ht="24.75" customHeight="1" thickBot="1" x14ac:dyDescent="0.45">
      <c r="B32" s="43" t="s">
        <v>24</v>
      </c>
      <c r="C32" s="50">
        <v>-10000</v>
      </c>
      <c r="D32" s="43"/>
      <c r="E32" s="51" t="s">
        <v>23</v>
      </c>
      <c r="F32" s="43"/>
      <c r="G32" s="50">
        <f>+SUM(G28:G31)</f>
        <v>16175.400000000001</v>
      </c>
    </row>
    <row r="33" spans="2:7" ht="24.75" customHeight="1" thickBot="1" x14ac:dyDescent="0.45">
      <c r="B33" s="49" t="s">
        <v>28</v>
      </c>
      <c r="C33" s="48"/>
      <c r="D33" s="48"/>
      <c r="E33" s="47"/>
      <c r="F33" s="43" t="s">
        <v>22</v>
      </c>
      <c r="G33" s="42">
        <f>+RATE(G27,,C32,G32,,)</f>
        <v>0.12775239291395346</v>
      </c>
    </row>
    <row r="34" spans="2:7" ht="24.75" customHeight="1" thickBot="1" x14ac:dyDescent="0.45">
      <c r="B34" s="46" t="s">
        <v>21</v>
      </c>
      <c r="C34" s="45"/>
      <c r="D34" s="45"/>
      <c r="E34" s="45"/>
      <c r="F34" s="44"/>
      <c r="G34" s="42">
        <f>+MIRR(C28:G28,C36,C36)</f>
        <v>0.1277523929139539</v>
      </c>
    </row>
    <row r="35" spans="2:7" ht="15.75" thickBot="1" x14ac:dyDescent="0.3"/>
    <row r="36" spans="2:7" ht="24.75" thickBot="1" x14ac:dyDescent="0.45">
      <c r="B36" s="43" t="s">
        <v>20</v>
      </c>
      <c r="C36" s="27">
        <v>0.1</v>
      </c>
    </row>
    <row r="37" spans="2:7" ht="24.75" thickBot="1" x14ac:dyDescent="0.45">
      <c r="B37" s="43" t="s">
        <v>19</v>
      </c>
      <c r="C37" s="27">
        <v>0.1</v>
      </c>
    </row>
    <row r="42" spans="2:7" ht="15.75" thickBot="1" x14ac:dyDescent="0.3"/>
    <row r="43" spans="2:7" ht="24.75" thickBot="1" x14ac:dyDescent="0.45">
      <c r="B43" s="43" t="s">
        <v>20</v>
      </c>
      <c r="C43" s="27">
        <v>0.1</v>
      </c>
    </row>
    <row r="44" spans="2:7" ht="24.75" thickBot="1" x14ac:dyDescent="0.45">
      <c r="B44" s="43" t="s">
        <v>19</v>
      </c>
      <c r="C44" s="27">
        <v>0.08</v>
      </c>
      <c r="E44" s="43" t="s">
        <v>18</v>
      </c>
      <c r="F44" s="42">
        <f>+MIRR(C28:G28,C43,C44)</f>
        <v>0.12248542241373794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AAC1A-BBC2-4BDC-9056-9D65BCF76662}">
  <sheetPr codeName="Planilha5"/>
  <dimension ref="A1:D39"/>
  <sheetViews>
    <sheetView showGridLines="0" tabSelected="1" zoomScale="80" zoomScaleNormal="80" workbookViewId="0">
      <selection activeCell="C12" sqref="C12"/>
    </sheetView>
  </sheetViews>
  <sheetFormatPr defaultRowHeight="31.5" x14ac:dyDescent="0.5"/>
  <cols>
    <col min="1" max="1" width="17" style="55" customWidth="1"/>
    <col min="2" max="2" width="24.140625" style="55" bestFit="1" customWidth="1"/>
    <col min="3" max="3" width="28.5703125" style="55" bestFit="1" customWidth="1"/>
    <col min="4" max="4" width="22.42578125" style="55" bestFit="1" customWidth="1"/>
  </cols>
  <sheetData>
    <row r="1" spans="1:4" ht="32.25" thickBot="1" x14ac:dyDescent="0.55000000000000004">
      <c r="A1" s="80" t="s">
        <v>5</v>
      </c>
      <c r="B1" s="82" t="s">
        <v>4</v>
      </c>
      <c r="C1" s="83"/>
    </row>
    <row r="2" spans="1:4" ht="30.75" thickBot="1" x14ac:dyDescent="0.45">
      <c r="A2" s="81"/>
      <c r="B2" s="56" t="s">
        <v>3</v>
      </c>
      <c r="C2" s="56" t="s">
        <v>2</v>
      </c>
      <c r="D2" s="56" t="s">
        <v>27</v>
      </c>
    </row>
    <row r="3" spans="1:4" ht="30.75" thickBot="1" x14ac:dyDescent="0.45">
      <c r="A3" s="57">
        <v>0</v>
      </c>
      <c r="B3" s="58">
        <v>-10000</v>
      </c>
      <c r="C3" s="58">
        <v>-10000</v>
      </c>
      <c r="D3" s="58">
        <f>+B3-C3</f>
        <v>0</v>
      </c>
    </row>
    <row r="4" spans="1:4" ht="30.75" thickBot="1" x14ac:dyDescent="0.45">
      <c r="A4" s="57">
        <v>1</v>
      </c>
      <c r="B4" s="58">
        <v>5300</v>
      </c>
      <c r="C4" s="58">
        <v>1900</v>
      </c>
      <c r="D4" s="58">
        <f t="shared" ref="D4:D7" si="0">+B4-C4</f>
        <v>3400</v>
      </c>
    </row>
    <row r="5" spans="1:4" ht="30.75" thickBot="1" x14ac:dyDescent="0.45">
      <c r="A5" s="57">
        <v>2</v>
      </c>
      <c r="B5" s="58">
        <v>4300</v>
      </c>
      <c r="C5" s="58">
        <v>2700</v>
      </c>
      <c r="D5" s="58">
        <f t="shared" si="0"/>
        <v>1600</v>
      </c>
    </row>
    <row r="6" spans="1:4" ht="30.75" thickBot="1" x14ac:dyDescent="0.45">
      <c r="A6" s="57">
        <v>3</v>
      </c>
      <c r="B6" s="58">
        <v>1874</v>
      </c>
      <c r="C6" s="58">
        <v>2345</v>
      </c>
      <c r="D6" s="58">
        <f t="shared" si="0"/>
        <v>-471</v>
      </c>
    </row>
    <row r="7" spans="1:4" ht="30.75" thickBot="1" x14ac:dyDescent="0.45">
      <c r="A7" s="57">
        <v>4</v>
      </c>
      <c r="B7" s="58">
        <v>1500</v>
      </c>
      <c r="C7" s="58">
        <v>7800</v>
      </c>
      <c r="D7" s="58">
        <f t="shared" si="0"/>
        <v>-6300</v>
      </c>
    </row>
    <row r="8" spans="1:4" ht="30.75" thickBot="1" x14ac:dyDescent="0.45">
      <c r="A8" s="59" t="s">
        <v>1</v>
      </c>
      <c r="B8" s="65">
        <v>0.1</v>
      </c>
      <c r="C8" s="65">
        <v>0.1</v>
      </c>
      <c r="D8" s="60"/>
    </row>
    <row r="9" spans="1:4" thickTop="1" thickBot="1" x14ac:dyDescent="0.45">
      <c r="A9" s="61" t="s">
        <v>0</v>
      </c>
      <c r="B9" s="62">
        <f>+NPV(B8,B4:B7)+B3</f>
        <v>804.38494638344127</v>
      </c>
      <c r="C9" s="62">
        <f>+NPV(C8,C4:C7)+C3</f>
        <v>1048.0158459121612</v>
      </c>
      <c r="D9" s="62"/>
    </row>
    <row r="10" spans="1:4" thickTop="1" thickBot="1" x14ac:dyDescent="0.45">
      <c r="A10" s="61" t="s">
        <v>9</v>
      </c>
      <c r="B10" s="63">
        <f>+IRR(B3:B7,3%)</f>
        <v>0.14685719674008113</v>
      </c>
      <c r="C10" s="63">
        <f>+IRR(C3:C7,3%)</f>
        <v>0.13786030093163637</v>
      </c>
      <c r="D10" s="63">
        <f>+IRR(D3:D7)</f>
        <v>0.12274246316970694</v>
      </c>
    </row>
    <row r="16" spans="1:4" ht="96" customHeight="1" x14ac:dyDescent="0.5"/>
    <row r="22" spans="1:3" ht="32.25" thickBot="1" x14ac:dyDescent="0.55000000000000004"/>
    <row r="23" spans="1:3" ht="32.25" thickBot="1" x14ac:dyDescent="0.55000000000000004">
      <c r="A23" s="84" t="s">
        <v>7</v>
      </c>
      <c r="B23" s="82" t="s">
        <v>6</v>
      </c>
      <c r="C23" s="83"/>
    </row>
    <row r="24" spans="1:3" ht="32.25" thickBot="1" x14ac:dyDescent="0.55000000000000004">
      <c r="A24" s="85" t="s">
        <v>1</v>
      </c>
      <c r="B24" s="56" t="s">
        <v>3</v>
      </c>
      <c r="C24" s="56" t="s">
        <v>2</v>
      </c>
    </row>
    <row r="25" spans="1:3" ht="32.25" thickBot="1" x14ac:dyDescent="0.55000000000000004">
      <c r="A25" s="64">
        <v>0.05</v>
      </c>
      <c r="B25" s="58">
        <f t="shared" ref="B25:B39" si="1">+NPV(A25,$B$4:$B$7)+$B$3</f>
        <v>1800.731176824469</v>
      </c>
      <c r="C25" s="58">
        <f t="shared" ref="C25:C39" si="2">+NPV(A25,$C$4:$C$7)+$C$3</f>
        <v>2701.2818732935339</v>
      </c>
    </row>
    <row r="26" spans="1:3" ht="32.25" thickBot="1" x14ac:dyDescent="0.55000000000000004">
      <c r="A26" s="64">
        <v>0.06</v>
      </c>
      <c r="B26" s="58">
        <f t="shared" si="1"/>
        <v>1588.5717233207943</v>
      </c>
      <c r="C26" s="58">
        <f t="shared" si="2"/>
        <v>2342.681010194432</v>
      </c>
    </row>
    <row r="27" spans="1:3" ht="32.25" thickBot="1" x14ac:dyDescent="0.55000000000000004">
      <c r="A27" s="64">
        <v>7.0000000000000007E-2</v>
      </c>
      <c r="B27" s="58">
        <f t="shared" si="1"/>
        <v>1383.1425989769377</v>
      </c>
      <c r="C27" s="58">
        <f t="shared" si="2"/>
        <v>1998.7866761968526</v>
      </c>
    </row>
    <row r="28" spans="1:3" ht="32.25" thickBot="1" x14ac:dyDescent="0.55000000000000004">
      <c r="A28" s="64">
        <v>0.08</v>
      </c>
      <c r="B28" s="58">
        <f t="shared" si="1"/>
        <v>1184.1507335715523</v>
      </c>
      <c r="C28" s="58">
        <f t="shared" si="2"/>
        <v>1668.8435310787081</v>
      </c>
    </row>
    <row r="29" spans="1:3" ht="32.25" thickBot="1" x14ac:dyDescent="0.55000000000000004">
      <c r="A29" s="64">
        <v>0.09</v>
      </c>
      <c r="B29" s="58">
        <f t="shared" si="1"/>
        <v>991.31895037935465</v>
      </c>
      <c r="C29" s="58">
        <f t="shared" si="2"/>
        <v>1352.1421549264851</v>
      </c>
    </row>
    <row r="30" spans="1:3" ht="32.25" thickBot="1" x14ac:dyDescent="0.55000000000000004">
      <c r="A30" s="64">
        <v>0.1</v>
      </c>
      <c r="B30" s="58">
        <f t="shared" si="1"/>
        <v>804.38494638344127</v>
      </c>
      <c r="C30" s="58">
        <f t="shared" si="2"/>
        <v>1048.0158459121612</v>
      </c>
    </row>
    <row r="31" spans="1:3" ht="32.25" thickBot="1" x14ac:dyDescent="0.55000000000000004">
      <c r="A31" s="64">
        <v>0.11</v>
      </c>
      <c r="B31" s="58">
        <f t="shared" si="1"/>
        <v>623.10034749969054</v>
      </c>
      <c r="C31" s="58">
        <f t="shared" si="2"/>
        <v>755.83766895238841</v>
      </c>
    </row>
    <row r="32" spans="1:3" ht="32.25" thickBot="1" x14ac:dyDescent="0.55000000000000004">
      <c r="A32" s="64">
        <v>0.12</v>
      </c>
      <c r="B32" s="58">
        <f t="shared" si="1"/>
        <v>447.22983262182242</v>
      </c>
      <c r="C32" s="58">
        <f t="shared" si="2"/>
        <v>475.01773349645737</v>
      </c>
    </row>
    <row r="33" spans="1:3" ht="32.25" thickBot="1" x14ac:dyDescent="0.55000000000000004">
      <c r="A33" s="64">
        <v>0.13</v>
      </c>
      <c r="B33" s="58">
        <f t="shared" si="1"/>
        <v>276.55032086045321</v>
      </c>
      <c r="C33" s="58">
        <f t="shared" si="2"/>
        <v>205.00068075312629</v>
      </c>
    </row>
    <row r="34" spans="1:3" ht="32.25" thickBot="1" x14ac:dyDescent="0.55000000000000004">
      <c r="A34" s="64">
        <v>0.14000000000000001</v>
      </c>
      <c r="B34" s="58">
        <f t="shared" si="1"/>
        <v>110.85021685768879</v>
      </c>
      <c r="C34" s="58">
        <f t="shared" si="2"/>
        <v>-54.736637482323204</v>
      </c>
    </row>
    <row r="35" spans="1:3" ht="32.25" thickBot="1" x14ac:dyDescent="0.55000000000000004">
      <c r="A35" s="64">
        <v>0.15</v>
      </c>
      <c r="B35" s="58">
        <f t="shared" si="1"/>
        <v>-50.071290482808763</v>
      </c>
      <c r="C35" s="58">
        <f t="shared" si="2"/>
        <v>-304.68730457652418</v>
      </c>
    </row>
    <row r="36" spans="1:3" ht="32.25" thickBot="1" x14ac:dyDescent="0.55000000000000004">
      <c r="A36" s="64">
        <v>0.16</v>
      </c>
      <c r="B36" s="58">
        <f t="shared" si="1"/>
        <v>-206.40488009715955</v>
      </c>
      <c r="C36" s="58">
        <f t="shared" si="2"/>
        <v>-545.31632406356039</v>
      </c>
    </row>
    <row r="37" spans="1:3" ht="32.25" thickBot="1" x14ac:dyDescent="0.55000000000000004">
      <c r="A37" s="64">
        <v>0.17</v>
      </c>
      <c r="B37" s="58">
        <f t="shared" si="1"/>
        <v>-358.33170556727237</v>
      </c>
      <c r="C37" s="58">
        <f t="shared" si="2"/>
        <v>-777.0624572436227</v>
      </c>
    </row>
    <row r="38" spans="1:3" ht="32.25" thickBot="1" x14ac:dyDescent="0.55000000000000004">
      <c r="A38" s="64">
        <v>0.18</v>
      </c>
      <c r="B38" s="58">
        <f t="shared" si="1"/>
        <v>-506.02396016756211</v>
      </c>
      <c r="C38" s="58">
        <f t="shared" si="2"/>
        <v>-1000.3399255002805</v>
      </c>
    </row>
    <row r="39" spans="1:3" ht="32.25" thickBot="1" x14ac:dyDescent="0.55000000000000004">
      <c r="A39" s="64">
        <v>0.19</v>
      </c>
      <c r="B39" s="58">
        <f t="shared" si="1"/>
        <v>-649.64540338290135</v>
      </c>
      <c r="C39" s="58">
        <f t="shared" si="2"/>
        <v>-1215.5399883693481</v>
      </c>
    </row>
  </sheetData>
  <mergeCells count="4">
    <mergeCell ref="A1:A2"/>
    <mergeCell ref="B1:C1"/>
    <mergeCell ref="A23:A24"/>
    <mergeCell ref="B23:C2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CA5FD420F81464C956217FC4389AD71" ma:contentTypeVersion="10" ma:contentTypeDescription="Crie um novo documento." ma:contentTypeScope="" ma:versionID="8ccfa961e971d8b7edc81d1edbe78e1f">
  <xsd:schema xmlns:xsd="http://www.w3.org/2001/XMLSchema" xmlns:xs="http://www.w3.org/2001/XMLSchema" xmlns:p="http://schemas.microsoft.com/office/2006/metadata/properties" xmlns:ns3="78dba49e-37d8-4878-8fce-a04dc8f90589" targetNamespace="http://schemas.microsoft.com/office/2006/metadata/properties" ma:root="true" ma:fieldsID="eff019868e5e89927366b8f2b33cf7b6" ns3:_="">
    <xsd:import namespace="78dba49e-37d8-4878-8fce-a04dc8f905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dba49e-37d8-4878-8fce-a04dc8f905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40BDC2-7B4F-4B21-B8EF-80C668E52B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dba49e-37d8-4878-8fce-a04dc8f905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7A01AEA-87F2-445E-8707-BB380269FA0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19913D-1491-424F-B8D5-4FF019794E0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projetos S e L (VPL)</vt:lpstr>
      <vt:lpstr>projetos S e L VPL, TIR e MTIR</vt:lpstr>
      <vt:lpstr>MTIR projeto xpto</vt:lpstr>
      <vt:lpstr>MTIR Projeto S</vt:lpstr>
      <vt:lpstr>INTERSECÇÃO DE FISHER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Universidade Federal</dc:creator>
  <cp:lastModifiedBy>Heloisa pinna Bernardo</cp:lastModifiedBy>
  <dcterms:created xsi:type="dcterms:W3CDTF">2020-10-05T00:53:17Z</dcterms:created>
  <dcterms:modified xsi:type="dcterms:W3CDTF">2020-10-07T14:00:27Z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0x010100DCA5FD420F81464C956217FC4389AD71</vt:lpwstr>
  </property>
</Properties>
</file>