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6E2E7A8C-1187-4574-9DB2-2D04B7E638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H3" i="1"/>
  <c r="H9" i="1" s="1"/>
  <c r="G9" i="1"/>
  <c r="H4" i="1"/>
  <c r="H5" i="1"/>
  <c r="H6" i="1"/>
  <c r="H7" i="1"/>
  <c r="D3" i="1"/>
  <c r="D4" i="1"/>
  <c r="D5" i="1"/>
  <c r="D6" i="1"/>
  <c r="D7" i="1"/>
  <c r="D9" i="1" l="1"/>
  <c r="C9" i="1" l="1"/>
</calcChain>
</file>

<file path=xl/sharedStrings.xml><?xml version="1.0" encoding="utf-8"?>
<sst xmlns="http://schemas.openxmlformats.org/spreadsheetml/2006/main" count="19" uniqueCount="19">
  <si>
    <t>Sprints</t>
  </si>
  <si>
    <t>HH</t>
  </si>
  <si>
    <t>Valor</t>
  </si>
  <si>
    <t>Sprint 0</t>
  </si>
  <si>
    <t>Sprint 1</t>
  </si>
  <si>
    <t>Sprint 2</t>
  </si>
  <si>
    <t>Sprint 3</t>
  </si>
  <si>
    <t>Sprint 4</t>
  </si>
  <si>
    <t>Recursos</t>
  </si>
  <si>
    <t>Valor HH</t>
  </si>
  <si>
    <t>Valor Dólar</t>
  </si>
  <si>
    <t>Valor en USD</t>
  </si>
  <si>
    <t>Valor en CLP</t>
  </si>
  <si>
    <t>Cloud Run</t>
  </si>
  <si>
    <t>Big Query</t>
  </si>
  <si>
    <t>Cloud Storage</t>
  </si>
  <si>
    <t>Total Recursos</t>
  </si>
  <si>
    <t>Total HH</t>
  </si>
  <si>
    <t>Total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</si>
</sst>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_ &quot;$&quot;* #,##0.00_ ;_ &quot;$&quot;* \-#,##0.00_ ;_ &quot;$&quot;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42" fontId="0" fillId="0" borderId="0" xfId="1" applyFont="1"/>
    <xf numFmtId="0" fontId="1" fillId="2" borderId="0" xfId="2"/>
    <xf numFmtId="42" fontId="1" fillId="2" borderId="0" xfId="2" applyNumberFormat="1"/>
    <xf numFmtId="164" fontId="0" fillId="0" borderId="0" xfId="1" applyNumberFormat="1" applyFont="1"/>
    <xf numFmtId="42" fontId="0" fillId="0" borderId="0" xfId="0" applyNumberFormat="1"/>
  </cellXfs>
  <cellStyles count="3">
    <cellStyle name="60% - Énfasis6" xfId="2" builtinId="52"/>
    <cellStyle name="Moneda [0]" xfId="1" builtinId="7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7BE0D-1D3F-4CC9-8D69-141BD6A4D2A4}" name="Tabla2" displayName="Tabla2" ref="B2:D7" totalsRowShown="0">
  <autoFilter ref="B2:D7" xr:uid="{FD87BE0D-1D3F-4CC9-8D69-141BD6A4D2A4}"/>
  <tableColumns count="3">
    <tableColumn id="1" xr3:uid="{392956A0-0FB2-449D-812D-971B96F3B40F}" name="Sprints"/>
    <tableColumn id="2" xr3:uid="{A9EEE926-21D4-40DD-B882-6EEB55822090}" name="HH"/>
    <tableColumn id="3" xr3:uid="{8B2656D6-1222-4D69-A8DA-23C9E449FC7B}" name="Valor" dataCellStyle="Moneda [0]">
      <calculatedColumnFormula>Tabla2[[#This Row],[HH]]*$K$2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BAFF43-5B4F-429F-81F7-859F14ED0D7A}" name="Tabla3" displayName="Tabla3" ref="F2:H7" totalsRowShown="0">
  <autoFilter ref="F2:H7" xr:uid="{1EBAFF43-5B4F-429F-81F7-859F14ED0D7A}"/>
  <tableColumns count="3">
    <tableColumn id="1" xr3:uid="{9DC55DB0-36D8-45F3-BF9D-3BC9F0C0ECC0}" name="Recursos"/>
    <tableColumn id="4" xr3:uid="{8917FC62-6B10-4505-8D04-3049241DA851}" name="Valor en USD"/>
    <tableColumn id="2" xr3:uid="{6D0E1E36-F377-482E-AD75-FFB0E9746BFF}" name="Valor en CLP" dataDxfId="0">
      <calculatedColumnFormula>Tabla3[[#This Row],[Valor en USD]]*$K$3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tabSelected="1" workbookViewId="0">
      <selection activeCell="D12" sqref="D12:E12"/>
    </sheetView>
  </sheetViews>
  <sheetFormatPr baseColWidth="10" defaultColWidth="8.88671875" defaultRowHeight="14.4" x14ac:dyDescent="0.3"/>
  <cols>
    <col min="2" max="2" width="17" customWidth="1"/>
    <col min="3" max="3" width="10.44140625" customWidth="1"/>
    <col min="4" max="4" width="15.109375" customWidth="1"/>
    <col min="5" max="5" width="12.77734375" customWidth="1"/>
    <col min="6" max="6" width="16" customWidth="1"/>
    <col min="7" max="7" width="15.5546875" customWidth="1"/>
    <col min="8" max="8" width="17.44140625" customWidth="1"/>
    <col min="9" max="9" width="19.33203125" customWidth="1"/>
    <col min="10" max="10" width="13.21875" customWidth="1"/>
    <col min="11" max="11" width="12.88671875" customWidth="1"/>
  </cols>
  <sheetData>
    <row r="2" spans="2:11" x14ac:dyDescent="0.3">
      <c r="B2" t="s">
        <v>0</v>
      </c>
      <c r="C2" t="s">
        <v>1</v>
      </c>
      <c r="D2" t="s">
        <v>2</v>
      </c>
      <c r="F2" t="s">
        <v>8</v>
      </c>
      <c r="G2" t="s">
        <v>11</v>
      </c>
      <c r="H2" t="s">
        <v>12</v>
      </c>
      <c r="J2" t="s">
        <v>9</v>
      </c>
      <c r="K2" s="1">
        <v>39511</v>
      </c>
    </row>
    <row r="3" spans="2:11" x14ac:dyDescent="0.3">
      <c r="B3" t="s">
        <v>3</v>
      </c>
      <c r="C3">
        <v>10</v>
      </c>
      <c r="D3" s="1">
        <f>Tabla2[[#This Row],[HH]]*$K$2</f>
        <v>395110</v>
      </c>
      <c r="F3" t="s">
        <v>13</v>
      </c>
      <c r="G3" s="4">
        <v>29.19</v>
      </c>
      <c r="H3" s="5">
        <f>Tabla3[[#This Row],[Valor en USD]]*$K$3</f>
        <v>28051.59</v>
      </c>
      <c r="J3" t="s">
        <v>10</v>
      </c>
      <c r="K3" s="1">
        <v>961</v>
      </c>
    </row>
    <row r="4" spans="2:11" x14ac:dyDescent="0.3">
      <c r="B4" t="s">
        <v>4</v>
      </c>
      <c r="C4">
        <v>76</v>
      </c>
      <c r="D4" s="1">
        <f>Tabla2[[#This Row],[HH]]*$K$2</f>
        <v>3002836</v>
      </c>
      <c r="F4" t="s">
        <v>14</v>
      </c>
      <c r="G4" s="4">
        <v>1000</v>
      </c>
      <c r="H4" s="5">
        <f>Tabla3[[#This Row],[Valor en USD]]*$K$3</f>
        <v>961000</v>
      </c>
    </row>
    <row r="5" spans="2:11" x14ac:dyDescent="0.3">
      <c r="B5" t="s">
        <v>5</v>
      </c>
      <c r="C5">
        <v>160</v>
      </c>
      <c r="D5" s="1">
        <f>Tabla2[[#This Row],[HH]]*$K$2</f>
        <v>6321760</v>
      </c>
      <c r="F5" t="s">
        <v>15</v>
      </c>
      <c r="G5" s="4">
        <v>92.16</v>
      </c>
      <c r="H5" s="5">
        <f>Tabla3[[#This Row],[Valor en USD]]*$K$3</f>
        <v>88565.759999999995</v>
      </c>
    </row>
    <row r="6" spans="2:11" x14ac:dyDescent="0.3">
      <c r="B6" t="s">
        <v>6</v>
      </c>
      <c r="C6">
        <v>120</v>
      </c>
      <c r="D6" s="1">
        <f>Tabla2[[#This Row],[HH]]*$K$2</f>
        <v>4741320</v>
      </c>
      <c r="H6" s="5">
        <f>Tabla3[[#This Row],[Valor en USD]]*$K$3</f>
        <v>0</v>
      </c>
    </row>
    <row r="7" spans="2:11" x14ac:dyDescent="0.3">
      <c r="B7" t="s">
        <v>7</v>
      </c>
      <c r="C7">
        <v>80</v>
      </c>
      <c r="D7" s="1">
        <f>Tabla2[[#This Row],[HH]]*$K$2</f>
        <v>3160880</v>
      </c>
      <c r="H7" s="5">
        <f>Tabla3[[#This Row],[Valor en USD]]*$K$3</f>
        <v>0</v>
      </c>
    </row>
    <row r="9" spans="2:11" x14ac:dyDescent="0.3">
      <c r="B9" s="2" t="s">
        <v>17</v>
      </c>
      <c r="C9" s="2">
        <f>SUM(Tabla2[HH])</f>
        <v>446</v>
      </c>
      <c r="D9" s="3">
        <f>SUM(Tabla2[Valor])</f>
        <v>17621906</v>
      </c>
      <c r="F9" s="2" t="s">
        <v>16</v>
      </c>
      <c r="G9" s="3">
        <f>SUM(Tabla3[Valor en USD])</f>
        <v>1121.3500000000001</v>
      </c>
      <c r="H9" s="3">
        <f>SUM(H3:H5)</f>
        <v>1077617.3499999999</v>
      </c>
    </row>
    <row r="12" spans="2:11" x14ac:dyDescent="0.3">
      <c r="D12" s="2" t="s">
        <v>18</v>
      </c>
      <c r="E12" s="3">
        <f>D9+(H9*3)</f>
        <v>20854758.050000001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Rojas</dc:creator>
  <cp:lastModifiedBy>ESTEBAN EDUARDO ROJAS ORTIZ</cp:lastModifiedBy>
  <dcterms:created xsi:type="dcterms:W3CDTF">2015-06-05T18:19:34Z</dcterms:created>
  <dcterms:modified xsi:type="dcterms:W3CDTF">2025-10-14T22:10:52Z</dcterms:modified>
</cp:coreProperties>
</file>