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75" windowWidth="15225" windowHeight="9750" tabRatio="824" activeTab="10"/>
  </bookViews>
  <sheets>
    <sheet name="Copertina" sheetId="19" r:id="rId1"/>
    <sheet name="Tavole_lx" sheetId="18" r:id="rId2"/>
    <sheet name="Sol_1" sheetId="24" r:id="rId3"/>
    <sheet name="Sol_2" sheetId="26" r:id="rId4"/>
    <sheet name="Sol_3" sheetId="25" r:id="rId5"/>
    <sheet name="Sol_4" sheetId="28" r:id="rId6"/>
    <sheet name="Sol_5" sheetId="21" r:id="rId7"/>
    <sheet name="Sol_6" sheetId="29" r:id="rId8"/>
    <sheet name="Sol_7" sheetId="22" r:id="rId9"/>
    <sheet name="Sol_8" sheetId="27" r:id="rId10"/>
    <sheet name="Sol_9" sheetId="30" r:id="rId11"/>
    <sheet name="Sol_10" sheetId="31" r:id="rId12"/>
  </sheets>
  <definedNames>
    <definedName name="_xlnm.Print_Area" localSheetId="0">Copertina!$A$1:$E$25</definedName>
    <definedName name="_xlnm.Print_Area" localSheetId="1">Tavole_lx!$A$1:$L$115</definedName>
    <definedName name="La" localSheetId="11">#REF!</definedName>
    <definedName name="La" localSheetId="7">#REF!</definedName>
    <definedName name="La">#REF!</definedName>
    <definedName name="Tavola" localSheetId="11">#REF!</definedName>
    <definedName name="Tavola" localSheetId="7">#REF!</definedName>
    <definedName name="Tavola">#REF!</definedName>
  </definedNames>
  <calcPr calcId="144525" calcMode="manual"/>
</workbook>
</file>

<file path=xl/calcChain.xml><?xml version="1.0" encoding="utf-8"?>
<calcChain xmlns="http://schemas.openxmlformats.org/spreadsheetml/2006/main">
  <c r="C19" i="31" l="1"/>
  <c r="C17" i="31"/>
  <c r="C15" i="31"/>
  <c r="C12" i="31"/>
  <c r="C9" i="31"/>
  <c r="G9" i="3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14" i="31" s="1"/>
  <c r="G115" i="31" s="1"/>
  <c r="G116" i="31" s="1"/>
  <c r="G117" i="31" s="1"/>
  <c r="G118" i="31" s="1"/>
  <c r="C18" i="30"/>
  <c r="C15" i="30"/>
  <c r="C12" i="30"/>
  <c r="C9" i="30"/>
  <c r="G8" i="30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G37" i="30" s="1"/>
  <c r="G38" i="30" s="1"/>
  <c r="G39" i="30" s="1"/>
  <c r="G40" i="30" s="1"/>
  <c r="G41" i="30" s="1"/>
  <c r="G42" i="30" s="1"/>
  <c r="G43" i="30" s="1"/>
  <c r="G44" i="30" s="1"/>
  <c r="G45" i="30" s="1"/>
  <c r="G46" i="30" s="1"/>
  <c r="G47" i="30" s="1"/>
  <c r="G48" i="30" s="1"/>
  <c r="G49" i="30" s="1"/>
  <c r="G50" i="30" s="1"/>
  <c r="G51" i="30" s="1"/>
  <c r="G52" i="30" s="1"/>
  <c r="G53" i="30" s="1"/>
  <c r="G54" i="30" s="1"/>
  <c r="G55" i="30" s="1"/>
  <c r="G56" i="30" s="1"/>
  <c r="G57" i="30" s="1"/>
  <c r="G58" i="30" s="1"/>
  <c r="G59" i="30" s="1"/>
  <c r="G60" i="30" s="1"/>
  <c r="G61" i="30" s="1"/>
  <c r="G62" i="30" s="1"/>
  <c r="G63" i="30" s="1"/>
  <c r="G64" i="30" s="1"/>
  <c r="G65" i="30" s="1"/>
  <c r="G66" i="30" s="1"/>
  <c r="G67" i="30" s="1"/>
  <c r="G68" i="30" s="1"/>
  <c r="G69" i="30" s="1"/>
  <c r="G70" i="30" s="1"/>
  <c r="G71" i="30" s="1"/>
  <c r="G72" i="30" s="1"/>
  <c r="G73" i="30" s="1"/>
  <c r="G74" i="30" s="1"/>
  <c r="G75" i="30" s="1"/>
  <c r="G76" i="30" s="1"/>
  <c r="G77" i="30" s="1"/>
  <c r="G78" i="30" s="1"/>
  <c r="G79" i="30" s="1"/>
  <c r="G80" i="30" s="1"/>
  <c r="G81" i="30" s="1"/>
  <c r="G82" i="30" s="1"/>
  <c r="G83" i="30" s="1"/>
  <c r="G84" i="30" s="1"/>
  <c r="G85" i="30" s="1"/>
  <c r="G86" i="30" s="1"/>
  <c r="G87" i="30" s="1"/>
  <c r="G88" i="30" s="1"/>
  <c r="G89" i="30" s="1"/>
  <c r="G90" i="30" s="1"/>
  <c r="G91" i="30" s="1"/>
  <c r="G92" i="30" s="1"/>
  <c r="G93" i="30" s="1"/>
  <c r="G94" i="30" s="1"/>
  <c r="G95" i="30" s="1"/>
  <c r="G96" i="30" s="1"/>
  <c r="G97" i="30" s="1"/>
  <c r="G98" i="30" s="1"/>
  <c r="G99" i="30" s="1"/>
  <c r="G100" i="30" s="1"/>
  <c r="G101" i="30" s="1"/>
  <c r="G102" i="30" s="1"/>
  <c r="G103" i="30" s="1"/>
  <c r="G104" i="30" s="1"/>
  <c r="G105" i="30" s="1"/>
  <c r="G106" i="30" s="1"/>
  <c r="G107" i="30" s="1"/>
  <c r="G108" i="30" s="1"/>
  <c r="G109" i="30" s="1"/>
  <c r="G110" i="30" s="1"/>
  <c r="G111" i="30" s="1"/>
  <c r="G112" i="30" s="1"/>
  <c r="G113" i="30" s="1"/>
  <c r="G114" i="30" s="1"/>
  <c r="G115" i="30" s="1"/>
  <c r="G116" i="30" s="1"/>
  <c r="G117" i="30" s="1"/>
  <c r="G118" i="30" s="1"/>
  <c r="G119" i="30" s="1"/>
  <c r="G120" i="30" s="1"/>
  <c r="G121" i="30" s="1"/>
  <c r="G122" i="30" s="1"/>
  <c r="G123" i="30" s="1"/>
  <c r="G124" i="30" s="1"/>
  <c r="G15" i="27"/>
  <c r="E15" i="27"/>
  <c r="F15" i="27" s="1"/>
  <c r="G14" i="27"/>
  <c r="E11" i="27"/>
  <c r="H11" i="27" s="1"/>
  <c r="G11" i="27" s="1"/>
  <c r="H13" i="27"/>
  <c r="E13" i="27" s="1"/>
  <c r="F15" i="22"/>
  <c r="E16" i="22" s="1"/>
  <c r="H16" i="22" s="1"/>
  <c r="G16" i="22" s="1"/>
  <c r="E11" i="22"/>
  <c r="F11" i="22" s="1"/>
  <c r="H12" i="22"/>
  <c r="F12" i="22" s="1"/>
  <c r="G12" i="22"/>
  <c r="E14" i="22"/>
  <c r="F14" i="22" s="1"/>
  <c r="H14" i="22" s="1"/>
  <c r="G14" i="22" s="1"/>
  <c r="G15" i="22"/>
  <c r="G11" i="22"/>
  <c r="H13" i="22"/>
  <c r="G13" i="22" s="1"/>
  <c r="G21" i="29"/>
  <c r="G20" i="29"/>
  <c r="G19" i="29"/>
  <c r="G18" i="29"/>
  <c r="G17" i="29"/>
  <c r="G16" i="29"/>
  <c r="G15" i="29"/>
  <c r="G14" i="29"/>
  <c r="G13" i="29"/>
  <c r="G12" i="29"/>
  <c r="G11" i="29"/>
  <c r="H21" i="29"/>
  <c r="H20" i="29"/>
  <c r="H19" i="29"/>
  <c r="H18" i="29"/>
  <c r="H17" i="29"/>
  <c r="H15" i="29"/>
  <c r="H14" i="29"/>
  <c r="H13" i="29"/>
  <c r="H12" i="29"/>
  <c r="H11" i="29"/>
  <c r="E18" i="29"/>
  <c r="E19" i="29" s="1"/>
  <c r="E20" i="29" s="1"/>
  <c r="E21" i="29" s="1"/>
  <c r="E17" i="29"/>
  <c r="E15" i="29"/>
  <c r="E14" i="29" s="1"/>
  <c r="E13" i="29" s="1"/>
  <c r="E12" i="29" s="1"/>
  <c r="E11" i="29" s="1"/>
  <c r="H16" i="29"/>
  <c r="E14" i="21"/>
  <c r="E13" i="21" s="1"/>
  <c r="F14" i="21"/>
  <c r="F15" i="21"/>
  <c r="E15" i="21"/>
  <c r="F17" i="21"/>
  <c r="E17" i="21"/>
  <c r="E18" i="21" s="1"/>
  <c r="G21" i="21"/>
  <c r="G20" i="21"/>
  <c r="G19" i="21"/>
  <c r="G18" i="21"/>
  <c r="G17" i="21"/>
  <c r="G15" i="21"/>
  <c r="G14" i="21"/>
  <c r="G13" i="21"/>
  <c r="G12" i="21"/>
  <c r="G11" i="21"/>
  <c r="G16" i="21"/>
  <c r="F16" i="21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7" i="28"/>
  <c r="C7" i="28"/>
  <c r="C9" i="28" s="1"/>
  <c r="C7" i="25"/>
  <c r="C15" i="25" s="1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7" i="26"/>
  <c r="E7" i="26"/>
  <c r="D7" i="26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7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8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7" i="24"/>
  <c r="C7" i="24"/>
  <c r="C112" i="24" s="1"/>
  <c r="H14" i="27"/>
  <c r="G13" i="27"/>
  <c r="D12" i="27"/>
  <c r="D13" i="27" s="1"/>
  <c r="D14" i="27" s="1"/>
  <c r="D15" i="27" s="1"/>
  <c r="E14" i="27" l="1"/>
  <c r="F14" i="27" s="1"/>
  <c r="F12" i="27"/>
  <c r="H12" i="27" s="1"/>
  <c r="G12" i="27" s="1"/>
  <c r="E12" i="21"/>
  <c r="F13" i="21"/>
  <c r="F18" i="21"/>
  <c r="E19" i="21" s="1"/>
  <c r="C114" i="28"/>
  <c r="C112" i="28"/>
  <c r="C110" i="28"/>
  <c r="C108" i="28"/>
  <c r="C106" i="28"/>
  <c r="C104" i="28"/>
  <c r="C102" i="28"/>
  <c r="C100" i="28"/>
  <c r="C98" i="28"/>
  <c r="C96" i="28"/>
  <c r="C94" i="28"/>
  <c r="C92" i="28"/>
  <c r="C90" i="28"/>
  <c r="C88" i="28"/>
  <c r="C86" i="28"/>
  <c r="C84" i="28"/>
  <c r="C82" i="28"/>
  <c r="C80" i="28"/>
  <c r="C78" i="28"/>
  <c r="C76" i="28"/>
  <c r="C74" i="28"/>
  <c r="C72" i="28"/>
  <c r="C70" i="28"/>
  <c r="C68" i="28"/>
  <c r="C66" i="28"/>
  <c r="C64" i="28"/>
  <c r="C62" i="28"/>
  <c r="C60" i="28"/>
  <c r="C58" i="28"/>
  <c r="C56" i="28"/>
  <c r="C54" i="28"/>
  <c r="C52" i="28"/>
  <c r="C50" i="28"/>
  <c r="C48" i="28"/>
  <c r="C46" i="28"/>
  <c r="C44" i="28"/>
  <c r="C42" i="28"/>
  <c r="C40" i="28"/>
  <c r="C38" i="28"/>
  <c r="C36" i="28"/>
  <c r="C34" i="28"/>
  <c r="C32" i="28"/>
  <c r="C30" i="28"/>
  <c r="C28" i="28"/>
  <c r="C26" i="28"/>
  <c r="C24" i="28"/>
  <c r="C22" i="28"/>
  <c r="C20" i="28"/>
  <c r="C18" i="28"/>
  <c r="C16" i="28"/>
  <c r="C14" i="28"/>
  <c r="C12" i="28"/>
  <c r="C10" i="28"/>
  <c r="C8" i="28"/>
  <c r="C113" i="28"/>
  <c r="C111" i="28"/>
  <c r="C109" i="28"/>
  <c r="C107" i="28"/>
  <c r="C105" i="28"/>
  <c r="C103" i="28"/>
  <c r="C101" i="28"/>
  <c r="C99" i="28"/>
  <c r="C97" i="28"/>
  <c r="C95" i="28"/>
  <c r="C93" i="28"/>
  <c r="C91" i="28"/>
  <c r="C89" i="28"/>
  <c r="C87" i="28"/>
  <c r="C85" i="28"/>
  <c r="C83" i="28"/>
  <c r="C81" i="28"/>
  <c r="C79" i="28"/>
  <c r="C77" i="28"/>
  <c r="C75" i="28"/>
  <c r="C73" i="28"/>
  <c r="C71" i="28"/>
  <c r="C69" i="28"/>
  <c r="C67" i="28"/>
  <c r="C65" i="28"/>
  <c r="C63" i="28"/>
  <c r="C61" i="28"/>
  <c r="C59" i="28"/>
  <c r="C57" i="28"/>
  <c r="C55" i="28"/>
  <c r="C53" i="28"/>
  <c r="C51" i="28"/>
  <c r="C49" i="28"/>
  <c r="C47" i="28"/>
  <c r="C45" i="28"/>
  <c r="C43" i="28"/>
  <c r="C41" i="28"/>
  <c r="C39" i="28"/>
  <c r="C37" i="28"/>
  <c r="C35" i="28"/>
  <c r="C33" i="28"/>
  <c r="C31" i="28"/>
  <c r="C29" i="28"/>
  <c r="C27" i="28"/>
  <c r="C25" i="28"/>
  <c r="C23" i="28"/>
  <c r="C21" i="28"/>
  <c r="C19" i="28"/>
  <c r="C17" i="28"/>
  <c r="C15" i="28"/>
  <c r="C13" i="28"/>
  <c r="C11" i="28"/>
  <c r="C8" i="25"/>
  <c r="C10" i="25"/>
  <c r="C12" i="25"/>
  <c r="C14" i="25"/>
  <c r="C16" i="25"/>
  <c r="C9" i="25"/>
  <c r="C11" i="25"/>
  <c r="C13" i="25"/>
  <c r="C9" i="24"/>
  <c r="C11" i="24"/>
  <c r="C13" i="24"/>
  <c r="C15" i="24"/>
  <c r="C17" i="24"/>
  <c r="C19" i="24"/>
  <c r="C21" i="24"/>
  <c r="C23" i="24"/>
  <c r="C25" i="24"/>
  <c r="C27" i="24"/>
  <c r="C29" i="24"/>
  <c r="C31" i="24"/>
  <c r="C33" i="24"/>
  <c r="C35" i="24"/>
  <c r="C37" i="24"/>
  <c r="C39" i="24"/>
  <c r="C41" i="24"/>
  <c r="C43" i="24"/>
  <c r="C45" i="24"/>
  <c r="C47" i="24"/>
  <c r="C49" i="24"/>
  <c r="C51" i="24"/>
  <c r="C53" i="24"/>
  <c r="C55" i="24"/>
  <c r="C57" i="24"/>
  <c r="C59" i="24"/>
  <c r="C61" i="24"/>
  <c r="C63" i="24"/>
  <c r="C65" i="24"/>
  <c r="C67" i="24"/>
  <c r="C69" i="24"/>
  <c r="C71" i="24"/>
  <c r="C73" i="24"/>
  <c r="C75" i="24"/>
  <c r="C77" i="24"/>
  <c r="C79" i="24"/>
  <c r="C81" i="24"/>
  <c r="C83" i="24"/>
  <c r="C85" i="24"/>
  <c r="C87" i="24"/>
  <c r="C89" i="24"/>
  <c r="C91" i="24"/>
  <c r="C93" i="24"/>
  <c r="C95" i="24"/>
  <c r="C97" i="24"/>
  <c r="C99" i="24"/>
  <c r="C101" i="24"/>
  <c r="C103" i="24"/>
  <c r="C105" i="24"/>
  <c r="C107" i="24"/>
  <c r="C109" i="24"/>
  <c r="C111" i="24"/>
  <c r="C8" i="24"/>
  <c r="C10" i="24"/>
  <c r="C12" i="24"/>
  <c r="C14" i="24"/>
  <c r="C16" i="24"/>
  <c r="C18" i="24"/>
  <c r="C20" i="24"/>
  <c r="C22" i="24"/>
  <c r="C24" i="24"/>
  <c r="C26" i="24"/>
  <c r="C28" i="24"/>
  <c r="C30" i="24"/>
  <c r="C32" i="24"/>
  <c r="C34" i="24"/>
  <c r="C36" i="24"/>
  <c r="C38" i="24"/>
  <c r="C40" i="24"/>
  <c r="C42" i="24"/>
  <c r="C44" i="24"/>
  <c r="C46" i="24"/>
  <c r="C48" i="24"/>
  <c r="C50" i="24"/>
  <c r="C52" i="24"/>
  <c r="C54" i="24"/>
  <c r="C56" i="24"/>
  <c r="C58" i="24"/>
  <c r="C60" i="24"/>
  <c r="C62" i="24"/>
  <c r="C64" i="24"/>
  <c r="C66" i="24"/>
  <c r="C68" i="24"/>
  <c r="C70" i="24"/>
  <c r="C72" i="24"/>
  <c r="C74" i="24"/>
  <c r="C76" i="24"/>
  <c r="C78" i="24"/>
  <c r="C80" i="24"/>
  <c r="C82" i="24"/>
  <c r="C84" i="24"/>
  <c r="C86" i="24"/>
  <c r="C88" i="24"/>
  <c r="C90" i="24"/>
  <c r="C92" i="24"/>
  <c r="C94" i="24"/>
  <c r="C96" i="24"/>
  <c r="C98" i="24"/>
  <c r="C100" i="24"/>
  <c r="C102" i="24"/>
  <c r="C104" i="24"/>
  <c r="C106" i="24"/>
  <c r="C108" i="24"/>
  <c r="C110" i="24"/>
  <c r="F12" i="21" l="1"/>
  <c r="E11" i="21"/>
  <c r="F11" i="21" s="1"/>
  <c r="F19" i="21"/>
  <c r="E20" i="21" s="1"/>
  <c r="F20" i="21" l="1"/>
  <c r="E21" i="21" s="1"/>
  <c r="F21" i="21" s="1"/>
</calcChain>
</file>

<file path=xl/sharedStrings.xml><?xml version="1.0" encoding="utf-8"?>
<sst xmlns="http://schemas.openxmlformats.org/spreadsheetml/2006/main" count="123" uniqueCount="68">
  <si>
    <t>Eta'</t>
  </si>
  <si>
    <t>Maschi</t>
  </si>
  <si>
    <t>Femmine</t>
  </si>
  <si>
    <t>Tavola di sopravvivenza</t>
  </si>
  <si>
    <t>Vita media completa</t>
  </si>
  <si>
    <t>qx</t>
  </si>
  <si>
    <t>dx</t>
  </si>
  <si>
    <t>px</t>
  </si>
  <si>
    <t>Vita probabile</t>
  </si>
  <si>
    <t>Tavole di sopravvivenza</t>
  </si>
  <si>
    <t>ISTAT 1998</t>
  </si>
  <si>
    <t>ISTAT 1981</t>
  </si>
  <si>
    <t>ISTAT 1992</t>
  </si>
  <si>
    <t>RG-1948</t>
  </si>
  <si>
    <t>Corso di Matematica Attuariale</t>
  </si>
  <si>
    <t>Università degli Studi del Sannio</t>
  </si>
  <si>
    <t>lx</t>
  </si>
  <si>
    <t>S(x)</t>
  </si>
  <si>
    <t>Facoltà di Scienze Economiche e Aziendali</t>
  </si>
  <si>
    <t>IPS55</t>
  </si>
  <si>
    <t>x</t>
  </si>
  <si>
    <t>Esercizio: Completare la tabella</t>
  </si>
  <si>
    <t>d(x)</t>
  </si>
  <si>
    <t>l(x)</t>
  </si>
  <si>
    <t>Vita media anticipata</t>
  </si>
  <si>
    <t>Vita media incompleta</t>
  </si>
  <si>
    <r>
      <rPr>
        <sz val="12"/>
        <rFont val="Symbol"/>
        <family val="1"/>
        <charset val="2"/>
      </rPr>
      <t>m</t>
    </r>
    <r>
      <rPr>
        <sz val="12"/>
        <rFont val="Arial"/>
        <family val="2"/>
      </rPr>
      <t>(x)</t>
    </r>
  </si>
  <si>
    <r>
      <rPr>
        <sz val="12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x</t>
    </r>
  </si>
  <si>
    <r>
      <t>m</t>
    </r>
    <r>
      <rPr>
        <vertAlign val="subscript"/>
        <sz val="12"/>
        <rFont val="Arial"/>
        <family val="2"/>
      </rPr>
      <t>x</t>
    </r>
  </si>
  <si>
    <r>
      <t>l</t>
    </r>
    <r>
      <rPr>
        <vertAlign val="subscript"/>
        <sz val="12"/>
        <rFont val="Arial"/>
        <family val="2"/>
      </rPr>
      <t>x</t>
    </r>
  </si>
  <si>
    <t>Intensità di mortalità (approssimata)</t>
  </si>
  <si>
    <t>Elasticità</t>
  </si>
  <si>
    <t>Tasso centrale di mortalità (approssimato)</t>
  </si>
  <si>
    <r>
      <t>p</t>
    </r>
    <r>
      <rPr>
        <vertAlign val="subscript"/>
        <sz val="12"/>
        <rFont val="Arial"/>
        <family val="2"/>
      </rPr>
      <t>x</t>
    </r>
  </si>
  <si>
    <r>
      <t>p</t>
    </r>
    <r>
      <rPr>
        <vertAlign val="subscript"/>
        <sz val="11"/>
        <rFont val="Arial"/>
        <family val="2"/>
      </rPr>
      <t>x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</si>
  <si>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0</t>
    </r>
  </si>
  <si>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x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</si>
  <si>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q</t>
    </r>
    <r>
      <rPr>
        <vertAlign val="subscript"/>
        <sz val="12"/>
        <rFont val="Arial"/>
        <family val="2"/>
      </rPr>
      <t>0</t>
    </r>
  </si>
  <si>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>q</t>
    </r>
    <r>
      <rPr>
        <vertAlign val="subscript"/>
        <sz val="12"/>
        <rFont val="Arial"/>
        <family val="2"/>
      </rPr>
      <t>x</t>
    </r>
  </si>
  <si>
    <t>x/t</t>
  </si>
  <si>
    <r>
      <t>l</t>
    </r>
    <r>
      <rPr>
        <b/>
        <vertAlign val="subscript"/>
        <sz val="11"/>
        <rFont val="Arial"/>
        <family val="2"/>
      </rPr>
      <t>x</t>
    </r>
  </si>
  <si>
    <r>
      <t>d</t>
    </r>
    <r>
      <rPr>
        <b/>
        <vertAlign val="subscript"/>
        <sz val="11"/>
        <rFont val="Arial"/>
        <family val="2"/>
      </rPr>
      <t>x</t>
    </r>
  </si>
  <si>
    <r>
      <t>p</t>
    </r>
    <r>
      <rPr>
        <b/>
        <vertAlign val="subscript"/>
        <sz val="11"/>
        <rFont val="Arial"/>
        <family val="2"/>
      </rPr>
      <t>x</t>
    </r>
  </si>
  <si>
    <r>
      <t>q</t>
    </r>
    <r>
      <rPr>
        <b/>
        <vertAlign val="subscript"/>
        <sz val="11"/>
        <rFont val="Arial"/>
        <family val="2"/>
      </rPr>
      <t>x</t>
    </r>
  </si>
  <si>
    <r>
      <t>q</t>
    </r>
    <r>
      <rPr>
        <vertAlign val="subscript"/>
        <sz val="11"/>
        <rFont val="Arial"/>
        <family val="2"/>
      </rPr>
      <t>x</t>
    </r>
  </si>
  <si>
    <t>Esercitazione n° 2</t>
  </si>
  <si>
    <t>Odds(0,t)</t>
  </si>
  <si>
    <t>Odds(x,5)</t>
  </si>
  <si>
    <t>Odds(x,1)</t>
  </si>
  <si>
    <t>quota di scommessa sulla sopravvivenza annuale</t>
  </si>
  <si>
    <t>quota di scommessa sulla sopravvivenza quinquennale</t>
  </si>
  <si>
    <t>quota di scommessa alla nascita sulla sopravvivenza fino a t</t>
  </si>
  <si>
    <t>Sia x = 25</t>
  </si>
  <si>
    <t>Probabilità di morire tra i 35 e i 45 anni</t>
  </si>
  <si>
    <t>Probabilità di vivere per almeno 15 anni</t>
  </si>
  <si>
    <t>Calcolare le seguenti probabilità utilizzando la tavola IPS55 maschi</t>
  </si>
  <si>
    <t>Probabilità che entrambe le teste vivano per almeno 10 anni</t>
  </si>
  <si>
    <t>Probabilità che almeno una testa si elimini entro 20 anni</t>
  </si>
  <si>
    <t>Probabilità che almeno una testa viva per almeno 15 anni</t>
  </si>
  <si>
    <t>Risultati</t>
  </si>
  <si>
    <t>Calcolare le seguenti probabilità utilizzando la tavola RG48 femmine</t>
  </si>
  <si>
    <t>Probabilità di morire entro i prossimi 10 anni</t>
  </si>
  <si>
    <t>Probabilità di morire dopo i prossimi 7 anni</t>
  </si>
  <si>
    <t>Siano x = 30 e y = 40, beta = 1</t>
  </si>
  <si>
    <t>Determinare l'età ragguagliata</t>
  </si>
  <si>
    <t>Determinare l'età di calcolo</t>
  </si>
  <si>
    <t>Esercizio: Completare la tabella facendo riferimento alla tavola SIF/81</t>
  </si>
  <si>
    <t>Tavola SIF/81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</si>
</sst>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000"/>
    <numFmt numFmtId="167" formatCode="0.00000"/>
    <numFmt numFmtId="171" formatCode="0.0000000"/>
    <numFmt numFmtId="180" formatCode="_-* #,##0.00000_-;\-* #,##0.00000_-;_-* &quot;-&quot;??_-;_-@_-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Symbol"/>
      <family val="1"/>
      <charset val="2"/>
    </font>
    <font>
      <vertAlign val="subscript"/>
      <sz val="12"/>
      <name val="Arial"/>
      <family val="2"/>
    </font>
    <font>
      <sz val="10"/>
      <color theme="6" tint="0.79998168889431442"/>
      <name val="Arial"/>
      <family val="2"/>
    </font>
    <font>
      <vertAlign val="subscript"/>
      <sz val="11"/>
      <name val="Arial"/>
      <family val="2"/>
    </font>
    <font>
      <b/>
      <vertAlign val="subscript"/>
      <sz val="1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166" fontId="6" fillId="0" borderId="5" xfId="0" applyNumberFormat="1" applyFont="1" applyBorder="1"/>
    <xf numFmtId="0" fontId="3" fillId="0" borderId="0" xfId="0" applyFont="1" applyFill="1" applyBorder="1"/>
    <xf numFmtId="0" fontId="6" fillId="0" borderId="0" xfId="0" applyFont="1" applyFill="1" applyBorder="1"/>
    <xf numFmtId="0" fontId="5" fillId="7" borderId="5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6" fillId="3" borderId="0" xfId="0" applyFont="1" applyFill="1"/>
    <xf numFmtId="0" fontId="5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0" fontId="0" fillId="5" borderId="5" xfId="0" applyFill="1" applyBorder="1"/>
    <xf numFmtId="165" fontId="0" fillId="5" borderId="5" xfId="0" applyNumberFormat="1" applyFill="1" applyBorder="1"/>
    <xf numFmtId="2" fontId="0" fillId="0" borderId="0" xfId="0" applyNumberFormat="1"/>
    <xf numFmtId="1" fontId="6" fillId="4" borderId="4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0" borderId="5" xfId="0" applyFont="1" applyBorder="1"/>
    <xf numFmtId="0" fontId="0" fillId="2" borderId="5" xfId="0" applyFill="1" applyBorder="1"/>
    <xf numFmtId="0" fontId="12" fillId="8" borderId="0" xfId="0" applyFont="1" applyFill="1"/>
    <xf numFmtId="0" fontId="0" fillId="8" borderId="0" xfId="0" applyFill="1"/>
    <xf numFmtId="2" fontId="0" fillId="5" borderId="5" xfId="0" applyNumberFormat="1" applyFill="1" applyBorder="1"/>
    <xf numFmtId="1" fontId="0" fillId="5" borderId="5" xfId="0" applyNumberFormat="1" applyFill="1" applyBorder="1"/>
    <xf numFmtId="167" fontId="0" fillId="5" borderId="5" xfId="0" applyNumberFormat="1" applyFill="1" applyBorder="1"/>
    <xf numFmtId="171" fontId="1" fillId="5" borderId="5" xfId="0" applyNumberFormat="1" applyFont="1" applyFill="1" applyBorder="1"/>
    <xf numFmtId="171" fontId="0" fillId="5" borderId="5" xfId="0" applyNumberFormat="1" applyFill="1" applyBorder="1"/>
    <xf numFmtId="171" fontId="9" fillId="5" borderId="5" xfId="0" applyNumberFormat="1" applyFont="1" applyFill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5" borderId="5" xfId="0" applyNumberFormat="1" applyFont="1" applyFill="1" applyBorder="1"/>
    <xf numFmtId="166" fontId="0" fillId="5" borderId="5" xfId="0" applyNumberFormat="1" applyFill="1" applyBorder="1"/>
    <xf numFmtId="1" fontId="6" fillId="5" borderId="4" xfId="0" applyNumberFormat="1" applyFont="1" applyFill="1" applyBorder="1" applyAlignment="1">
      <alignment horizontal="right" vertical="center"/>
    </xf>
    <xf numFmtId="167" fontId="6" fillId="4" borderId="4" xfId="0" applyNumberFormat="1" applyFont="1" applyFill="1" applyBorder="1" applyAlignment="1">
      <alignment horizontal="right" vertical="center"/>
    </xf>
    <xf numFmtId="167" fontId="6" fillId="5" borderId="4" xfId="0" applyNumberFormat="1" applyFont="1" applyFill="1" applyBorder="1" applyAlignment="1">
      <alignment horizontal="right" vertical="center"/>
    </xf>
    <xf numFmtId="164" fontId="6" fillId="2" borderId="4" xfId="1" applyNumberFormat="1" applyFont="1" applyFill="1" applyBorder="1" applyAlignment="1">
      <alignment horizontal="right" vertical="center" wrapText="1"/>
    </xf>
    <xf numFmtId="164" fontId="6" fillId="2" borderId="4" xfId="0" applyNumberFormat="1" applyFont="1" applyFill="1" applyBorder="1" applyAlignment="1">
      <alignment horizontal="right" vertical="center" wrapText="1"/>
    </xf>
    <xf numFmtId="167" fontId="6" fillId="2" borderId="4" xfId="0" applyNumberFormat="1" applyFont="1" applyFill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right" vertical="center" wrapText="1"/>
    </xf>
    <xf numFmtId="0" fontId="6" fillId="2" borderId="4" xfId="0" applyFont="1" applyFill="1" applyBorder="1" applyAlignment="1">
      <alignment horizontal="right" vertical="center" wrapText="1"/>
    </xf>
    <xf numFmtId="3" fontId="6" fillId="2" borderId="4" xfId="0" applyNumberFormat="1" applyFont="1" applyFill="1" applyBorder="1" applyAlignment="1">
      <alignment horizontal="right" vertical="center" wrapText="1"/>
    </xf>
    <xf numFmtId="1" fontId="6" fillId="2" borderId="4" xfId="0" applyNumberFormat="1" applyFont="1" applyFill="1" applyBorder="1" applyAlignment="1">
      <alignment horizontal="right" vertical="center" wrapText="1"/>
    </xf>
    <xf numFmtId="167" fontId="6" fillId="0" borderId="4" xfId="0" applyNumberFormat="1" applyFont="1" applyBorder="1" applyAlignment="1">
      <alignment horizontal="right" vertical="center" wrapText="1"/>
    </xf>
    <xf numFmtId="180" fontId="0" fillId="2" borderId="5" xfId="0" applyNumberFormat="1" applyFill="1" applyBorder="1"/>
    <xf numFmtId="167" fontId="0" fillId="2" borderId="5" xfId="0" applyNumberForma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workbookViewId="0">
      <selection activeCell="B18" sqref="B18"/>
    </sheetView>
  </sheetViews>
  <sheetFormatPr defaultRowHeight="12.75" x14ac:dyDescent="0.2"/>
  <sheetData>
    <row r="2" spans="2:4" ht="15" x14ac:dyDescent="0.2">
      <c r="B2" s="1"/>
      <c r="C2" s="5" t="s">
        <v>15</v>
      </c>
      <c r="D2" s="1"/>
    </row>
    <row r="3" spans="2:4" ht="15" x14ac:dyDescent="0.2">
      <c r="C3" s="5"/>
    </row>
    <row r="4" spans="2:4" ht="15" x14ac:dyDescent="0.2">
      <c r="C4" s="5" t="s">
        <v>18</v>
      </c>
    </row>
    <row r="5" spans="2:4" ht="15.75" x14ac:dyDescent="0.25">
      <c r="C5" s="6"/>
    </row>
    <row r="6" spans="2:4" ht="15" x14ac:dyDescent="0.2">
      <c r="C6" s="5"/>
    </row>
    <row r="7" spans="2:4" ht="15.75" x14ac:dyDescent="0.25">
      <c r="C7" s="6"/>
    </row>
    <row r="8" spans="2:4" ht="15.75" x14ac:dyDescent="0.25">
      <c r="C8" s="6" t="s">
        <v>14</v>
      </c>
    </row>
    <row r="9" spans="2:4" ht="15" x14ac:dyDescent="0.2">
      <c r="C9" s="5"/>
    </row>
    <row r="10" spans="2:4" ht="15" x14ac:dyDescent="0.2">
      <c r="C10" s="5" t="s">
        <v>45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5"/>
  <sheetViews>
    <sheetView workbookViewId="0">
      <selection activeCell="F19" sqref="F19"/>
    </sheetView>
  </sheetViews>
  <sheetFormatPr defaultRowHeight="12.75" x14ac:dyDescent="0.2"/>
  <cols>
    <col min="4" max="4" width="9.28515625" bestFit="1" customWidth="1"/>
    <col min="5" max="5" width="13.28515625" customWidth="1"/>
    <col min="6" max="6" width="9.28515625" bestFit="1" customWidth="1"/>
    <col min="7" max="7" width="14.85546875" bestFit="1" customWidth="1"/>
    <col min="8" max="8" width="13.140625" bestFit="1" customWidth="1"/>
  </cols>
  <sheetData>
    <row r="7" spans="4:8" ht="14.25" x14ac:dyDescent="0.2">
      <c r="D7" s="15" t="s">
        <v>21</v>
      </c>
      <c r="E7" s="15"/>
      <c r="F7" s="15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9.5" thickBot="1" x14ac:dyDescent="0.25">
      <c r="D10" s="24" t="s">
        <v>20</v>
      </c>
      <c r="E10" s="25" t="s">
        <v>23</v>
      </c>
      <c r="F10" s="25" t="s">
        <v>22</v>
      </c>
      <c r="G10" s="25" t="s">
        <v>34</v>
      </c>
      <c r="H10" s="25" t="s">
        <v>44</v>
      </c>
    </row>
    <row r="11" spans="4:8" ht="15" thickBot="1" x14ac:dyDescent="0.25">
      <c r="D11" s="26">
        <v>101</v>
      </c>
      <c r="E11" s="31">
        <f>E12+F11</f>
        <v>160</v>
      </c>
      <c r="F11" s="30">
        <v>96</v>
      </c>
      <c r="G11" s="27">
        <f>1-H11</f>
        <v>0.4</v>
      </c>
      <c r="H11" s="27">
        <f>F11/E11</f>
        <v>0.6</v>
      </c>
    </row>
    <row r="12" spans="4:8" ht="15" thickBot="1" x14ac:dyDescent="0.25">
      <c r="D12" s="26">
        <f>D11+1</f>
        <v>102</v>
      </c>
      <c r="E12" s="29">
        <v>64</v>
      </c>
      <c r="F12" s="31">
        <f>E12-E13</f>
        <v>40</v>
      </c>
      <c r="G12" s="27">
        <f>1-H12</f>
        <v>0.375</v>
      </c>
      <c r="H12" s="27">
        <f>F12/E12</f>
        <v>0.625</v>
      </c>
    </row>
    <row r="13" spans="4:8" ht="15" thickBot="1" x14ac:dyDescent="0.25">
      <c r="D13" s="26">
        <f t="shared" ref="D13:D15" si="0">D12+1</f>
        <v>103</v>
      </c>
      <c r="E13" s="31">
        <f>F13/H13</f>
        <v>23.999999999999996</v>
      </c>
      <c r="F13" s="28">
        <v>16</v>
      </c>
      <c r="G13" s="30">
        <f>1/3</f>
        <v>0.33333333333333331</v>
      </c>
      <c r="H13" s="27">
        <f>1-G13</f>
        <v>0.66666666666666674</v>
      </c>
    </row>
    <row r="14" spans="4:8" ht="15" thickBot="1" x14ac:dyDescent="0.25">
      <c r="D14" s="26">
        <f t="shared" si="0"/>
        <v>104</v>
      </c>
      <c r="E14" s="31">
        <f>E13-F13</f>
        <v>7.9999999999999964</v>
      </c>
      <c r="F14" s="27">
        <f>E14*H14</f>
        <v>5.9999999999999973</v>
      </c>
      <c r="G14" s="27">
        <f>1-H14</f>
        <v>0.25</v>
      </c>
      <c r="H14" s="30">
        <f>3/4</f>
        <v>0.75</v>
      </c>
    </row>
    <row r="15" spans="4:8" ht="15" thickBot="1" x14ac:dyDescent="0.25">
      <c r="D15" s="26">
        <f t="shared" si="0"/>
        <v>105</v>
      </c>
      <c r="E15" s="31">
        <f>E14-F14</f>
        <v>1.9999999999999991</v>
      </c>
      <c r="F15" s="27">
        <f>E15*H15</f>
        <v>1.9999999999999991</v>
      </c>
      <c r="G15" s="27">
        <f>1-H15</f>
        <v>0</v>
      </c>
      <c r="H15" s="2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4"/>
  <sheetViews>
    <sheetView tabSelected="1" workbookViewId="0">
      <selection activeCell="E26" sqref="E26"/>
    </sheetView>
  </sheetViews>
  <sheetFormatPr defaultRowHeight="14.25" x14ac:dyDescent="0.2"/>
  <cols>
    <col min="2" max="2" width="50.85546875" customWidth="1"/>
    <col min="3" max="3" width="9.5703125" bestFit="1" customWidth="1"/>
    <col min="5" max="5" width="11.42578125" customWidth="1"/>
    <col min="6" max="6" width="50" customWidth="1"/>
    <col min="8" max="8" width="11.28515625" style="3" bestFit="1" customWidth="1"/>
  </cols>
  <sheetData>
    <row r="3" spans="2:8" x14ac:dyDescent="0.2">
      <c r="B3" s="39" t="s">
        <v>55</v>
      </c>
      <c r="C3" s="40"/>
      <c r="D3" s="40"/>
    </row>
    <row r="4" spans="2:8" ht="15" x14ac:dyDescent="0.25">
      <c r="H4" s="2" t="s">
        <v>19</v>
      </c>
    </row>
    <row r="5" spans="2:8" ht="15" x14ac:dyDescent="0.25">
      <c r="B5" s="36" t="s">
        <v>52</v>
      </c>
      <c r="H5" s="2" t="s">
        <v>3</v>
      </c>
    </row>
    <row r="6" spans="2:8" ht="15" x14ac:dyDescent="0.25">
      <c r="G6" s="36" t="s">
        <v>20</v>
      </c>
      <c r="H6" s="2" t="s">
        <v>1</v>
      </c>
    </row>
    <row r="7" spans="2:8" x14ac:dyDescent="0.2">
      <c r="G7">
        <v>0</v>
      </c>
      <c r="H7" s="7">
        <v>100000</v>
      </c>
    </row>
    <row r="8" spans="2:8" x14ac:dyDescent="0.2">
      <c r="C8" s="36" t="s">
        <v>59</v>
      </c>
      <c r="G8">
        <f>G7+1</f>
        <v>1</v>
      </c>
      <c r="H8" s="7">
        <v>99682.06</v>
      </c>
    </row>
    <row r="9" spans="2:8" x14ac:dyDescent="0.2">
      <c r="B9" s="37" t="s">
        <v>61</v>
      </c>
      <c r="C9" s="64">
        <f>1-H42/H32</f>
        <v>5.8725991920551834E-3</v>
      </c>
      <c r="G9">
        <f t="shared" ref="G9:G72" si="0">G8+1</f>
        <v>2</v>
      </c>
      <c r="H9" s="7">
        <v>99663.92</v>
      </c>
    </row>
    <row r="10" spans="2:8" x14ac:dyDescent="0.2">
      <c r="G10">
        <f t="shared" si="0"/>
        <v>3</v>
      </c>
      <c r="H10" s="7">
        <v>99649.15</v>
      </c>
    </row>
    <row r="11" spans="2:8" x14ac:dyDescent="0.2">
      <c r="G11">
        <f t="shared" si="0"/>
        <v>4</v>
      </c>
      <c r="H11" s="7">
        <v>99637.33</v>
      </c>
    </row>
    <row r="12" spans="2:8" x14ac:dyDescent="0.2">
      <c r="B12" s="37" t="s">
        <v>53</v>
      </c>
      <c r="C12" s="63">
        <f>(H42-H47)/H32</f>
        <v>3.3444060677038537E-3</v>
      </c>
      <c r="G12">
        <f t="shared" si="0"/>
        <v>5</v>
      </c>
      <c r="H12" s="7">
        <v>99627.63</v>
      </c>
    </row>
    <row r="13" spans="2:8" x14ac:dyDescent="0.2">
      <c r="G13">
        <f t="shared" si="0"/>
        <v>6</v>
      </c>
      <c r="H13" s="7">
        <v>99619.6</v>
      </c>
    </row>
    <row r="14" spans="2:8" x14ac:dyDescent="0.2">
      <c r="G14">
        <f t="shared" si="0"/>
        <v>7</v>
      </c>
      <c r="H14" s="7">
        <v>99612</v>
      </c>
    </row>
    <row r="15" spans="2:8" x14ac:dyDescent="0.2">
      <c r="B15" s="37" t="s">
        <v>54</v>
      </c>
      <c r="C15" s="64">
        <f>H47/H32</f>
        <v>0.99078299474024101</v>
      </c>
      <c r="G15">
        <f t="shared" si="0"/>
        <v>8</v>
      </c>
      <c r="H15" s="7">
        <v>99603.98</v>
      </c>
    </row>
    <row r="16" spans="2:8" x14ac:dyDescent="0.2">
      <c r="G16">
        <f t="shared" si="0"/>
        <v>9</v>
      </c>
      <c r="H16" s="7">
        <v>99595.96</v>
      </c>
    </row>
    <row r="17" spans="2:8" x14ac:dyDescent="0.2">
      <c r="G17">
        <f t="shared" si="0"/>
        <v>10</v>
      </c>
      <c r="H17" s="7">
        <v>99588.35</v>
      </c>
    </row>
    <row r="18" spans="2:8" x14ac:dyDescent="0.2">
      <c r="B18" s="37" t="s">
        <v>62</v>
      </c>
      <c r="C18" s="64">
        <f>H39/H32</f>
        <v>0.9961919809473011</v>
      </c>
      <c r="G18">
        <f t="shared" si="0"/>
        <v>11</v>
      </c>
      <c r="H18" s="7">
        <v>99581.17</v>
      </c>
    </row>
    <row r="19" spans="2:8" x14ac:dyDescent="0.2">
      <c r="G19">
        <f t="shared" si="0"/>
        <v>12</v>
      </c>
      <c r="H19" s="7">
        <v>99573.99</v>
      </c>
    </row>
    <row r="20" spans="2:8" x14ac:dyDescent="0.2">
      <c r="G20">
        <f t="shared" si="0"/>
        <v>13</v>
      </c>
      <c r="H20" s="7">
        <v>99565.96</v>
      </c>
    </row>
    <row r="21" spans="2:8" x14ac:dyDescent="0.2">
      <c r="G21">
        <f t="shared" si="0"/>
        <v>14</v>
      </c>
      <c r="H21" s="7">
        <v>99555.4</v>
      </c>
    </row>
    <row r="22" spans="2:8" x14ac:dyDescent="0.2">
      <c r="G22">
        <f t="shared" si="0"/>
        <v>15</v>
      </c>
      <c r="H22" s="7">
        <v>99541.03</v>
      </c>
    </row>
    <row r="23" spans="2:8" x14ac:dyDescent="0.2">
      <c r="G23">
        <f t="shared" si="0"/>
        <v>16</v>
      </c>
      <c r="H23" s="7">
        <v>99519.9</v>
      </c>
    </row>
    <row r="24" spans="2:8" x14ac:dyDescent="0.2">
      <c r="G24">
        <f t="shared" si="0"/>
        <v>17</v>
      </c>
      <c r="H24" s="7">
        <v>99491.99</v>
      </c>
    </row>
    <row r="25" spans="2:8" x14ac:dyDescent="0.2">
      <c r="G25">
        <f t="shared" si="0"/>
        <v>18</v>
      </c>
      <c r="H25" s="7">
        <v>99459</v>
      </c>
    </row>
    <row r="26" spans="2:8" x14ac:dyDescent="0.2">
      <c r="G26">
        <f t="shared" si="0"/>
        <v>19</v>
      </c>
      <c r="H26" s="7">
        <v>99421.34</v>
      </c>
    </row>
    <row r="27" spans="2:8" x14ac:dyDescent="0.2">
      <c r="G27">
        <f t="shared" si="0"/>
        <v>20</v>
      </c>
      <c r="H27" s="7">
        <v>99381.54</v>
      </c>
    </row>
    <row r="28" spans="2:8" x14ac:dyDescent="0.2">
      <c r="G28">
        <f t="shared" si="0"/>
        <v>21</v>
      </c>
      <c r="H28" s="7">
        <v>99341.3</v>
      </c>
    </row>
    <row r="29" spans="2:8" x14ac:dyDescent="0.2">
      <c r="G29">
        <f t="shared" si="0"/>
        <v>22</v>
      </c>
      <c r="H29" s="7">
        <v>99300.61</v>
      </c>
    </row>
    <row r="30" spans="2:8" x14ac:dyDescent="0.2">
      <c r="G30">
        <f t="shared" si="0"/>
        <v>23</v>
      </c>
      <c r="H30" s="7">
        <v>99259.47</v>
      </c>
    </row>
    <row r="31" spans="2:8" x14ac:dyDescent="0.2">
      <c r="G31">
        <f t="shared" si="0"/>
        <v>24</v>
      </c>
      <c r="H31" s="7">
        <v>99218.73</v>
      </c>
    </row>
    <row r="32" spans="2:8" x14ac:dyDescent="0.2">
      <c r="G32">
        <f t="shared" si="0"/>
        <v>25</v>
      </c>
      <c r="H32" s="7">
        <v>99177.55</v>
      </c>
    </row>
    <row r="33" spans="7:8" x14ac:dyDescent="0.2">
      <c r="G33">
        <f t="shared" si="0"/>
        <v>26</v>
      </c>
      <c r="H33" s="7">
        <v>99135.49</v>
      </c>
    </row>
    <row r="34" spans="7:8" x14ac:dyDescent="0.2">
      <c r="G34">
        <f t="shared" si="0"/>
        <v>27</v>
      </c>
      <c r="H34" s="7">
        <v>99091.28</v>
      </c>
    </row>
    <row r="35" spans="7:8" x14ac:dyDescent="0.2">
      <c r="G35">
        <f t="shared" si="0"/>
        <v>28</v>
      </c>
      <c r="H35" s="7">
        <v>99043.22</v>
      </c>
    </row>
    <row r="36" spans="7:8" x14ac:dyDescent="0.2">
      <c r="G36">
        <f t="shared" si="0"/>
        <v>29</v>
      </c>
      <c r="H36" s="7">
        <v>98990.02</v>
      </c>
    </row>
    <row r="37" spans="7:8" x14ac:dyDescent="0.2">
      <c r="G37">
        <f t="shared" si="0"/>
        <v>30</v>
      </c>
      <c r="H37" s="7">
        <v>98931.66</v>
      </c>
    </row>
    <row r="38" spans="7:8" x14ac:dyDescent="0.2">
      <c r="G38">
        <f t="shared" si="0"/>
        <v>31</v>
      </c>
      <c r="H38" s="7">
        <v>98867.29</v>
      </c>
    </row>
    <row r="39" spans="7:8" x14ac:dyDescent="0.2">
      <c r="G39">
        <f t="shared" si="0"/>
        <v>32</v>
      </c>
      <c r="H39" s="7">
        <v>98799.88</v>
      </c>
    </row>
    <row r="40" spans="7:8" x14ac:dyDescent="0.2">
      <c r="G40">
        <f t="shared" si="0"/>
        <v>33</v>
      </c>
      <c r="H40" s="7">
        <v>98730.27</v>
      </c>
    </row>
    <row r="41" spans="7:8" x14ac:dyDescent="0.2">
      <c r="G41">
        <f t="shared" si="0"/>
        <v>34</v>
      </c>
      <c r="H41" s="7">
        <v>98661.87</v>
      </c>
    </row>
    <row r="42" spans="7:8" x14ac:dyDescent="0.2">
      <c r="G42">
        <f t="shared" si="0"/>
        <v>35</v>
      </c>
      <c r="H42" s="7">
        <v>98595.12</v>
      </c>
    </row>
    <row r="43" spans="7:8" x14ac:dyDescent="0.2">
      <c r="G43">
        <f t="shared" si="0"/>
        <v>36</v>
      </c>
      <c r="H43" s="7">
        <v>98530.02</v>
      </c>
    </row>
    <row r="44" spans="7:8" x14ac:dyDescent="0.2">
      <c r="G44">
        <f t="shared" si="0"/>
        <v>37</v>
      </c>
      <c r="H44" s="7">
        <v>98465.279999999999</v>
      </c>
    </row>
    <row r="45" spans="7:8" x14ac:dyDescent="0.2">
      <c r="G45">
        <f t="shared" si="0"/>
        <v>38</v>
      </c>
      <c r="H45" s="7">
        <v>98400.06</v>
      </c>
    </row>
    <row r="46" spans="7:8" x14ac:dyDescent="0.2">
      <c r="G46">
        <f t="shared" si="0"/>
        <v>39</v>
      </c>
      <c r="H46" s="7">
        <v>98332.64</v>
      </c>
    </row>
    <row r="47" spans="7:8" x14ac:dyDescent="0.2">
      <c r="G47">
        <f t="shared" si="0"/>
        <v>40</v>
      </c>
      <c r="H47" s="7">
        <v>98263.43</v>
      </c>
    </row>
    <row r="48" spans="7:8" x14ac:dyDescent="0.2">
      <c r="G48">
        <f t="shared" si="0"/>
        <v>41</v>
      </c>
      <c r="H48" s="7">
        <v>98189.46</v>
      </c>
    </row>
    <row r="49" spans="7:8" x14ac:dyDescent="0.2">
      <c r="G49">
        <f t="shared" si="0"/>
        <v>42</v>
      </c>
      <c r="H49" s="7">
        <v>98115.09</v>
      </c>
    </row>
    <row r="50" spans="7:8" x14ac:dyDescent="0.2">
      <c r="G50">
        <f t="shared" si="0"/>
        <v>43</v>
      </c>
      <c r="H50" s="7">
        <v>98039.46</v>
      </c>
    </row>
    <row r="51" spans="7:8" x14ac:dyDescent="0.2">
      <c r="G51">
        <f t="shared" si="0"/>
        <v>44</v>
      </c>
      <c r="H51" s="7">
        <v>97960.9</v>
      </c>
    </row>
    <row r="52" spans="7:8" x14ac:dyDescent="0.2">
      <c r="G52">
        <f t="shared" si="0"/>
        <v>45</v>
      </c>
      <c r="H52" s="7">
        <v>97876.51</v>
      </c>
    </row>
    <row r="53" spans="7:8" x14ac:dyDescent="0.2">
      <c r="G53">
        <f t="shared" si="0"/>
        <v>46</v>
      </c>
      <c r="H53" s="7">
        <v>97786.73</v>
      </c>
    </row>
    <row r="54" spans="7:8" x14ac:dyDescent="0.2">
      <c r="G54">
        <f t="shared" si="0"/>
        <v>47</v>
      </c>
      <c r="H54" s="7">
        <v>97692.44</v>
      </c>
    </row>
    <row r="55" spans="7:8" x14ac:dyDescent="0.2">
      <c r="G55">
        <f t="shared" si="0"/>
        <v>48</v>
      </c>
      <c r="H55" s="7">
        <v>97591.42</v>
      </c>
    </row>
    <row r="56" spans="7:8" x14ac:dyDescent="0.2">
      <c r="G56">
        <f t="shared" si="0"/>
        <v>49</v>
      </c>
      <c r="H56" s="7">
        <v>97483.26</v>
      </c>
    </row>
    <row r="57" spans="7:8" x14ac:dyDescent="0.2">
      <c r="G57">
        <f t="shared" si="0"/>
        <v>50</v>
      </c>
      <c r="H57" s="7">
        <v>97367.63</v>
      </c>
    </row>
    <row r="58" spans="7:8" x14ac:dyDescent="0.2">
      <c r="G58">
        <f t="shared" si="0"/>
        <v>51</v>
      </c>
      <c r="H58" s="7">
        <v>97243.08</v>
      </c>
    </row>
    <row r="59" spans="7:8" x14ac:dyDescent="0.2">
      <c r="G59">
        <f t="shared" si="0"/>
        <v>52</v>
      </c>
      <c r="H59" s="7">
        <v>97108.01</v>
      </c>
    </row>
    <row r="60" spans="7:8" x14ac:dyDescent="0.2">
      <c r="G60">
        <f t="shared" si="0"/>
        <v>53</v>
      </c>
      <c r="H60" s="7">
        <v>96960.29</v>
      </c>
    </row>
    <row r="61" spans="7:8" x14ac:dyDescent="0.2">
      <c r="G61">
        <f t="shared" si="0"/>
        <v>54</v>
      </c>
      <c r="H61" s="7">
        <v>96797.3</v>
      </c>
    </row>
    <row r="62" spans="7:8" x14ac:dyDescent="0.2">
      <c r="G62">
        <f t="shared" si="0"/>
        <v>55</v>
      </c>
      <c r="H62" s="7">
        <v>96617.07</v>
      </c>
    </row>
    <row r="63" spans="7:8" x14ac:dyDescent="0.2">
      <c r="G63">
        <f t="shared" si="0"/>
        <v>56</v>
      </c>
      <c r="H63" s="7">
        <v>96418.69</v>
      </c>
    </row>
    <row r="64" spans="7:8" x14ac:dyDescent="0.2">
      <c r="G64">
        <f t="shared" si="0"/>
        <v>57</v>
      </c>
      <c r="H64" s="7">
        <v>96201.05</v>
      </c>
    </row>
    <row r="65" spans="7:8" x14ac:dyDescent="0.2">
      <c r="G65">
        <f t="shared" si="0"/>
        <v>58</v>
      </c>
      <c r="H65" s="7">
        <v>95963.71</v>
      </c>
    </row>
    <row r="66" spans="7:8" x14ac:dyDescent="0.2">
      <c r="G66">
        <f t="shared" si="0"/>
        <v>59</v>
      </c>
      <c r="H66" s="7">
        <v>95704.46</v>
      </c>
    </row>
    <row r="67" spans="7:8" x14ac:dyDescent="0.2">
      <c r="G67">
        <f t="shared" si="0"/>
        <v>60</v>
      </c>
      <c r="H67" s="7">
        <v>95419</v>
      </c>
    </row>
    <row r="68" spans="7:8" x14ac:dyDescent="0.2">
      <c r="G68">
        <f t="shared" si="0"/>
        <v>61</v>
      </c>
      <c r="H68" s="7">
        <v>95099.26</v>
      </c>
    </row>
    <row r="69" spans="7:8" x14ac:dyDescent="0.2">
      <c r="G69">
        <f t="shared" si="0"/>
        <v>62</v>
      </c>
      <c r="H69" s="7">
        <v>94733.759999999995</v>
      </c>
    </row>
    <row r="70" spans="7:8" x14ac:dyDescent="0.2">
      <c r="G70">
        <f t="shared" si="0"/>
        <v>63</v>
      </c>
      <c r="H70" s="7">
        <v>94318.74</v>
      </c>
    </row>
    <row r="71" spans="7:8" x14ac:dyDescent="0.2">
      <c r="G71">
        <f t="shared" si="0"/>
        <v>64</v>
      </c>
      <c r="H71" s="7">
        <v>93851.39</v>
      </c>
    </row>
    <row r="72" spans="7:8" x14ac:dyDescent="0.2">
      <c r="G72">
        <f t="shared" si="0"/>
        <v>65</v>
      </c>
      <c r="H72" s="7">
        <v>93326.01</v>
      </c>
    </row>
    <row r="73" spans="7:8" x14ac:dyDescent="0.2">
      <c r="G73">
        <f t="shared" ref="G73:G124" si="1">G72+1</f>
        <v>66</v>
      </c>
      <c r="H73" s="7">
        <v>92734.42</v>
      </c>
    </row>
    <row r="74" spans="7:8" x14ac:dyDescent="0.2">
      <c r="G74">
        <f t="shared" si="1"/>
        <v>67</v>
      </c>
      <c r="H74" s="7">
        <v>92070.16</v>
      </c>
    </row>
    <row r="75" spans="7:8" x14ac:dyDescent="0.2">
      <c r="G75">
        <f t="shared" si="1"/>
        <v>68</v>
      </c>
      <c r="H75" s="7">
        <v>91327.99</v>
      </c>
    </row>
    <row r="76" spans="7:8" x14ac:dyDescent="0.2">
      <c r="G76">
        <f t="shared" si="1"/>
        <v>69</v>
      </c>
      <c r="H76" s="7">
        <v>90500.39</v>
      </c>
    </row>
    <row r="77" spans="7:8" x14ac:dyDescent="0.2">
      <c r="G77">
        <f t="shared" si="1"/>
        <v>70</v>
      </c>
      <c r="H77" s="7">
        <v>89576.67</v>
      </c>
    </row>
    <row r="78" spans="7:8" x14ac:dyDescent="0.2">
      <c r="G78">
        <f t="shared" si="1"/>
        <v>71</v>
      </c>
      <c r="H78" s="7">
        <v>88545.42</v>
      </c>
    </row>
    <row r="79" spans="7:8" x14ac:dyDescent="0.2">
      <c r="G79">
        <f t="shared" si="1"/>
        <v>72</v>
      </c>
      <c r="H79" s="7">
        <v>87403.49</v>
      </c>
    </row>
    <row r="80" spans="7:8" x14ac:dyDescent="0.2">
      <c r="G80">
        <f t="shared" si="1"/>
        <v>73</v>
      </c>
      <c r="H80" s="7">
        <v>86152.26</v>
      </c>
    </row>
    <row r="81" spans="7:8" x14ac:dyDescent="0.2">
      <c r="G81">
        <f t="shared" si="1"/>
        <v>74</v>
      </c>
      <c r="H81" s="7">
        <v>84789.94</v>
      </c>
    </row>
    <row r="82" spans="7:8" x14ac:dyDescent="0.2">
      <c r="G82">
        <f t="shared" si="1"/>
        <v>75</v>
      </c>
      <c r="H82" s="7">
        <v>83307.48</v>
      </c>
    </row>
    <row r="83" spans="7:8" x14ac:dyDescent="0.2">
      <c r="G83">
        <f t="shared" si="1"/>
        <v>76</v>
      </c>
      <c r="H83" s="7">
        <v>81692.23</v>
      </c>
    </row>
    <row r="84" spans="7:8" x14ac:dyDescent="0.2">
      <c r="G84">
        <f t="shared" si="1"/>
        <v>77</v>
      </c>
      <c r="H84" s="7">
        <v>79903.3</v>
      </c>
    </row>
    <row r="85" spans="7:8" x14ac:dyDescent="0.2">
      <c r="G85">
        <f t="shared" si="1"/>
        <v>78</v>
      </c>
      <c r="H85" s="7">
        <v>77900.679999999993</v>
      </c>
    </row>
    <row r="86" spans="7:8" x14ac:dyDescent="0.2">
      <c r="G86">
        <f t="shared" si="1"/>
        <v>79</v>
      </c>
      <c r="H86" s="7">
        <v>75644.02</v>
      </c>
    </row>
    <row r="87" spans="7:8" x14ac:dyDescent="0.2">
      <c r="G87">
        <f t="shared" si="1"/>
        <v>80</v>
      </c>
      <c r="H87" s="7">
        <v>73125.460000000006</v>
      </c>
    </row>
    <row r="88" spans="7:8" x14ac:dyDescent="0.2">
      <c r="G88">
        <f t="shared" si="1"/>
        <v>81</v>
      </c>
      <c r="H88" s="7">
        <v>70365.919999999998</v>
      </c>
    </row>
    <row r="89" spans="7:8" x14ac:dyDescent="0.2">
      <c r="G89">
        <f t="shared" si="1"/>
        <v>82</v>
      </c>
      <c r="H89" s="7">
        <v>67391.03</v>
      </c>
    </row>
    <row r="90" spans="7:8" x14ac:dyDescent="0.2">
      <c r="G90">
        <f t="shared" si="1"/>
        <v>83</v>
      </c>
      <c r="H90" s="7">
        <v>64235.66</v>
      </c>
    </row>
    <row r="91" spans="7:8" x14ac:dyDescent="0.2">
      <c r="G91">
        <f t="shared" si="1"/>
        <v>84</v>
      </c>
      <c r="H91" s="7">
        <v>60920.21</v>
      </c>
    </row>
    <row r="92" spans="7:8" x14ac:dyDescent="0.2">
      <c r="G92">
        <f t="shared" si="1"/>
        <v>85</v>
      </c>
      <c r="H92" s="7">
        <v>57392.26</v>
      </c>
    </row>
    <row r="93" spans="7:8" x14ac:dyDescent="0.2">
      <c r="G93">
        <f t="shared" si="1"/>
        <v>86</v>
      </c>
      <c r="H93" s="7">
        <v>53706.16</v>
      </c>
    </row>
    <row r="94" spans="7:8" x14ac:dyDescent="0.2">
      <c r="G94">
        <f t="shared" si="1"/>
        <v>87</v>
      </c>
      <c r="H94" s="7">
        <v>49870.67</v>
      </c>
    </row>
    <row r="95" spans="7:8" x14ac:dyDescent="0.2">
      <c r="G95">
        <f t="shared" si="1"/>
        <v>88</v>
      </c>
      <c r="H95" s="7">
        <v>45927.839999999997</v>
      </c>
    </row>
    <row r="96" spans="7:8" x14ac:dyDescent="0.2">
      <c r="G96">
        <f t="shared" si="1"/>
        <v>89</v>
      </c>
      <c r="H96" s="7">
        <v>41901.67</v>
      </c>
    </row>
    <row r="97" spans="7:8" x14ac:dyDescent="0.2">
      <c r="G97">
        <f t="shared" si="1"/>
        <v>90</v>
      </c>
      <c r="H97" s="7">
        <v>37805.49</v>
      </c>
    </row>
    <row r="98" spans="7:8" x14ac:dyDescent="0.2">
      <c r="G98">
        <f t="shared" si="1"/>
        <v>91</v>
      </c>
      <c r="H98" s="7">
        <v>33713.769999999997</v>
      </c>
    </row>
    <row r="99" spans="7:8" x14ac:dyDescent="0.2">
      <c r="G99">
        <f t="shared" si="1"/>
        <v>92</v>
      </c>
      <c r="H99" s="7">
        <v>29675.58</v>
      </c>
    </row>
    <row r="100" spans="7:8" x14ac:dyDescent="0.2">
      <c r="G100">
        <f t="shared" si="1"/>
        <v>93</v>
      </c>
      <c r="H100" s="7">
        <v>25714.39</v>
      </c>
    </row>
    <row r="101" spans="7:8" x14ac:dyDescent="0.2">
      <c r="G101">
        <f t="shared" si="1"/>
        <v>94</v>
      </c>
      <c r="H101" s="7">
        <v>21898.71</v>
      </c>
    </row>
    <row r="102" spans="7:8" x14ac:dyDescent="0.2">
      <c r="G102">
        <f t="shared" si="1"/>
        <v>95</v>
      </c>
      <c r="H102" s="7">
        <v>18294.13</v>
      </c>
    </row>
    <row r="103" spans="7:8" x14ac:dyDescent="0.2">
      <c r="G103">
        <f t="shared" si="1"/>
        <v>96</v>
      </c>
      <c r="H103" s="7">
        <v>14943.08</v>
      </c>
    </row>
    <row r="104" spans="7:8" x14ac:dyDescent="0.2">
      <c r="G104">
        <f t="shared" si="1"/>
        <v>97</v>
      </c>
      <c r="H104" s="7">
        <v>11900.87</v>
      </c>
    </row>
    <row r="105" spans="7:8" x14ac:dyDescent="0.2">
      <c r="G105">
        <f t="shared" si="1"/>
        <v>98</v>
      </c>
      <c r="H105" s="7">
        <v>9215.57</v>
      </c>
    </row>
    <row r="106" spans="7:8" x14ac:dyDescent="0.2">
      <c r="G106">
        <f t="shared" si="1"/>
        <v>99</v>
      </c>
      <c r="H106" s="7">
        <v>6919.59</v>
      </c>
    </row>
    <row r="107" spans="7:8" x14ac:dyDescent="0.2">
      <c r="G107">
        <f t="shared" si="1"/>
        <v>100</v>
      </c>
      <c r="H107" s="7">
        <v>5015.53</v>
      </c>
    </row>
    <row r="108" spans="7:8" x14ac:dyDescent="0.2">
      <c r="G108">
        <f t="shared" si="1"/>
        <v>101</v>
      </c>
      <c r="H108" s="7">
        <v>3500.75</v>
      </c>
    </row>
    <row r="109" spans="7:8" x14ac:dyDescent="0.2">
      <c r="G109">
        <f t="shared" si="1"/>
        <v>102</v>
      </c>
      <c r="H109" s="7">
        <v>2357.35</v>
      </c>
    </row>
    <row r="110" spans="7:8" x14ac:dyDescent="0.2">
      <c r="G110">
        <f t="shared" si="1"/>
        <v>103</v>
      </c>
      <c r="H110" s="7">
        <v>1524.02</v>
      </c>
    </row>
    <row r="111" spans="7:8" x14ac:dyDescent="0.2">
      <c r="G111">
        <f t="shared" si="1"/>
        <v>104</v>
      </c>
      <c r="H111" s="7">
        <v>942.79</v>
      </c>
    </row>
    <row r="112" spans="7:8" x14ac:dyDescent="0.2">
      <c r="G112">
        <f t="shared" si="1"/>
        <v>105</v>
      </c>
      <c r="H112" s="7">
        <v>556.41999999999996</v>
      </c>
    </row>
    <row r="113" spans="7:8" x14ac:dyDescent="0.2">
      <c r="G113">
        <f t="shared" si="1"/>
        <v>106</v>
      </c>
      <c r="H113" s="7">
        <v>312.38</v>
      </c>
    </row>
    <row r="114" spans="7:8" x14ac:dyDescent="0.2">
      <c r="G114">
        <f t="shared" si="1"/>
        <v>107</v>
      </c>
      <c r="H114" s="7">
        <v>166.33</v>
      </c>
    </row>
    <row r="115" spans="7:8" x14ac:dyDescent="0.2">
      <c r="G115">
        <f t="shared" si="1"/>
        <v>108</v>
      </c>
      <c r="H115" s="7">
        <v>83.76</v>
      </c>
    </row>
    <row r="116" spans="7:8" x14ac:dyDescent="0.2">
      <c r="G116">
        <f t="shared" si="1"/>
        <v>109</v>
      </c>
      <c r="H116" s="7">
        <v>39.770000000000003</v>
      </c>
    </row>
    <row r="117" spans="7:8" x14ac:dyDescent="0.2">
      <c r="G117">
        <f t="shared" si="1"/>
        <v>110</v>
      </c>
      <c r="H117" s="7">
        <v>17.760000000000002</v>
      </c>
    </row>
    <row r="118" spans="7:8" x14ac:dyDescent="0.2">
      <c r="G118">
        <f t="shared" si="1"/>
        <v>111</v>
      </c>
      <c r="H118" s="7">
        <v>7.44</v>
      </c>
    </row>
    <row r="119" spans="7:8" x14ac:dyDescent="0.2">
      <c r="G119">
        <f t="shared" si="1"/>
        <v>112</v>
      </c>
      <c r="H119" s="7">
        <v>2.89</v>
      </c>
    </row>
    <row r="120" spans="7:8" x14ac:dyDescent="0.2">
      <c r="G120">
        <f t="shared" si="1"/>
        <v>113</v>
      </c>
      <c r="H120" s="7">
        <v>1.04</v>
      </c>
    </row>
    <row r="121" spans="7:8" x14ac:dyDescent="0.2">
      <c r="G121">
        <f t="shared" si="1"/>
        <v>114</v>
      </c>
      <c r="H121" s="7">
        <v>0.34</v>
      </c>
    </row>
    <row r="122" spans="7:8" x14ac:dyDescent="0.2">
      <c r="G122">
        <f t="shared" si="1"/>
        <v>115</v>
      </c>
      <c r="H122" s="7">
        <v>0.1</v>
      </c>
    </row>
    <row r="123" spans="7:8" x14ac:dyDescent="0.2">
      <c r="G123">
        <f t="shared" si="1"/>
        <v>116</v>
      </c>
      <c r="H123" s="7">
        <v>0.03</v>
      </c>
    </row>
    <row r="124" spans="7:8" x14ac:dyDescent="0.2">
      <c r="G124">
        <f t="shared" si="1"/>
        <v>117</v>
      </c>
      <c r="H124" s="7"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8"/>
  <sheetViews>
    <sheetView workbookViewId="0">
      <pane ySplit="6285" topLeftCell="A38" activePane="bottomLeft"/>
      <selection activeCell="H10" sqref="H10"/>
      <selection pane="bottomLeft" activeCell="D41" sqref="D41"/>
    </sheetView>
  </sheetViews>
  <sheetFormatPr defaultRowHeight="14.25" x14ac:dyDescent="0.2"/>
  <cols>
    <col min="2" max="2" width="50.28515625" customWidth="1"/>
    <col min="3" max="3" width="9.5703125" bestFit="1" customWidth="1"/>
    <col min="4" max="4" width="11.140625" customWidth="1"/>
    <col min="5" max="5" width="11.42578125" customWidth="1"/>
    <col min="6" max="6" width="50" customWidth="1"/>
    <col min="8" max="8" width="11.85546875" style="3" customWidth="1"/>
  </cols>
  <sheetData>
    <row r="3" spans="2:8" x14ac:dyDescent="0.2">
      <c r="B3" s="39" t="s">
        <v>60</v>
      </c>
      <c r="C3" s="40"/>
      <c r="D3" s="40"/>
    </row>
    <row r="4" spans="2:8" ht="15" x14ac:dyDescent="0.25">
      <c r="G4" s="2" t="s">
        <v>13</v>
      </c>
      <c r="H4" s="2"/>
    </row>
    <row r="5" spans="2:8" ht="15" x14ac:dyDescent="0.25">
      <c r="B5" s="36" t="s">
        <v>63</v>
      </c>
      <c r="H5" s="2"/>
    </row>
    <row r="6" spans="2:8" ht="15" x14ac:dyDescent="0.25">
      <c r="H6" s="2" t="s">
        <v>2</v>
      </c>
    </row>
    <row r="7" spans="2:8" x14ac:dyDescent="0.2">
      <c r="G7" s="36" t="s">
        <v>20</v>
      </c>
      <c r="H7" s="4">
        <v>100000</v>
      </c>
    </row>
    <row r="8" spans="2:8" x14ac:dyDescent="0.2">
      <c r="G8">
        <v>0</v>
      </c>
      <c r="H8" s="4">
        <v>99594.7</v>
      </c>
    </row>
    <row r="9" spans="2:8" x14ac:dyDescent="0.2">
      <c r="B9" s="37" t="s">
        <v>56</v>
      </c>
      <c r="C9" s="64">
        <f>H48/H38*H58/H48</f>
        <v>0.98812296431595426</v>
      </c>
      <c r="G9">
        <f>G8+1</f>
        <v>1</v>
      </c>
      <c r="H9" s="4">
        <v>99568.01</v>
      </c>
    </row>
    <row r="10" spans="2:8" x14ac:dyDescent="0.2">
      <c r="G10">
        <f t="shared" ref="G10:G73" si="0">G9+1</f>
        <v>2</v>
      </c>
      <c r="H10" s="4">
        <v>99550.78</v>
      </c>
    </row>
    <row r="11" spans="2:8" x14ac:dyDescent="0.2">
      <c r="G11">
        <f t="shared" si="0"/>
        <v>3</v>
      </c>
      <c r="H11" s="4">
        <v>99537.54</v>
      </c>
    </row>
    <row r="12" spans="2:8" x14ac:dyDescent="0.2">
      <c r="B12" s="37" t="s">
        <v>57</v>
      </c>
      <c r="C12" s="38">
        <f>(1-H58/H38)+(1-H68/H48)-(1-H58/H38)*(1-H68/H48)</f>
        <v>3.2210484815074727E-2</v>
      </c>
      <c r="G12">
        <f t="shared" si="0"/>
        <v>4</v>
      </c>
      <c r="H12" s="4">
        <v>99526.59</v>
      </c>
    </row>
    <row r="13" spans="2:8" x14ac:dyDescent="0.2">
      <c r="G13">
        <f t="shared" si="0"/>
        <v>5</v>
      </c>
      <c r="H13" s="4">
        <v>99517.04</v>
      </c>
    </row>
    <row r="14" spans="2:8" x14ac:dyDescent="0.2">
      <c r="G14">
        <f t="shared" si="0"/>
        <v>6</v>
      </c>
      <c r="H14" s="4">
        <v>99508.479999999996</v>
      </c>
    </row>
    <row r="15" spans="2:8" x14ac:dyDescent="0.2">
      <c r="B15" s="37" t="s">
        <v>58</v>
      </c>
      <c r="C15" s="64">
        <f>H53/H38+H63/H48-H53/H38*H63/H48</f>
        <v>0.999902661848316</v>
      </c>
      <c r="G15">
        <f t="shared" si="0"/>
        <v>7</v>
      </c>
      <c r="H15" s="4">
        <v>99500.62</v>
      </c>
    </row>
    <row r="16" spans="2:8" x14ac:dyDescent="0.2">
      <c r="G16">
        <f t="shared" si="0"/>
        <v>8</v>
      </c>
      <c r="H16" s="4">
        <v>99493.36</v>
      </c>
    </row>
    <row r="17" spans="2:8" x14ac:dyDescent="0.2">
      <c r="B17" s="37" t="s">
        <v>64</v>
      </c>
      <c r="C17" s="64">
        <f>LN((EXP(30)+EXP(40))/2)</f>
        <v>39.306898218339271</v>
      </c>
      <c r="G17">
        <f t="shared" si="0"/>
        <v>9</v>
      </c>
      <c r="H17" s="4">
        <v>99486.399999999994</v>
      </c>
    </row>
    <row r="18" spans="2:8" x14ac:dyDescent="0.2">
      <c r="G18">
        <f t="shared" si="0"/>
        <v>10</v>
      </c>
      <c r="H18" s="4">
        <v>99479.44</v>
      </c>
    </row>
    <row r="19" spans="2:8" x14ac:dyDescent="0.2">
      <c r="B19" s="37" t="s">
        <v>65</v>
      </c>
      <c r="C19" s="64">
        <f>LN(EXP(30)+EXP(40))</f>
        <v>40.000045398899218</v>
      </c>
      <c r="G19">
        <f t="shared" si="0"/>
        <v>11</v>
      </c>
      <c r="H19" s="4">
        <v>99472.38</v>
      </c>
    </row>
    <row r="20" spans="2:8" x14ac:dyDescent="0.2">
      <c r="G20">
        <f t="shared" si="0"/>
        <v>12</v>
      </c>
      <c r="H20" s="4">
        <v>99465.02</v>
      </c>
    </row>
    <row r="21" spans="2:8" x14ac:dyDescent="0.2">
      <c r="G21">
        <f t="shared" si="0"/>
        <v>13</v>
      </c>
      <c r="H21" s="4">
        <v>99457.16</v>
      </c>
    </row>
    <row r="22" spans="2:8" x14ac:dyDescent="0.2">
      <c r="G22">
        <f t="shared" si="0"/>
        <v>14</v>
      </c>
      <c r="H22" s="4">
        <v>99448.61</v>
      </c>
    </row>
    <row r="23" spans="2:8" x14ac:dyDescent="0.2">
      <c r="G23">
        <f t="shared" si="0"/>
        <v>15</v>
      </c>
      <c r="H23" s="4">
        <v>99438.76</v>
      </c>
    </row>
    <row r="24" spans="2:8" x14ac:dyDescent="0.2">
      <c r="G24">
        <f t="shared" si="0"/>
        <v>16</v>
      </c>
      <c r="H24" s="4">
        <v>99427.42</v>
      </c>
    </row>
    <row r="25" spans="2:8" x14ac:dyDescent="0.2">
      <c r="G25">
        <f t="shared" si="0"/>
        <v>17</v>
      </c>
      <c r="H25" s="4">
        <v>99414.59</v>
      </c>
    </row>
    <row r="26" spans="2:8" x14ac:dyDescent="0.2">
      <c r="G26">
        <f t="shared" si="0"/>
        <v>18</v>
      </c>
      <c r="H26" s="4">
        <v>99400.67</v>
      </c>
    </row>
    <row r="27" spans="2:8" x14ac:dyDescent="0.2">
      <c r="G27">
        <f t="shared" si="0"/>
        <v>19</v>
      </c>
      <c r="H27" s="4">
        <v>99386.26</v>
      </c>
    </row>
    <row r="28" spans="2:8" x14ac:dyDescent="0.2">
      <c r="G28">
        <f t="shared" si="0"/>
        <v>20</v>
      </c>
      <c r="H28" s="4">
        <v>99371.25</v>
      </c>
    </row>
    <row r="29" spans="2:8" x14ac:dyDescent="0.2">
      <c r="G29">
        <f t="shared" si="0"/>
        <v>21</v>
      </c>
      <c r="H29" s="4">
        <v>99355.45</v>
      </c>
    </row>
    <row r="30" spans="2:8" x14ac:dyDescent="0.2">
      <c r="G30">
        <f t="shared" si="0"/>
        <v>22</v>
      </c>
      <c r="H30" s="4">
        <v>99338.76</v>
      </c>
    </row>
    <row r="31" spans="2:8" x14ac:dyDescent="0.2">
      <c r="G31">
        <f t="shared" si="0"/>
        <v>23</v>
      </c>
      <c r="H31" s="4">
        <v>99321.279999999999</v>
      </c>
    </row>
    <row r="32" spans="2:8" x14ac:dyDescent="0.2">
      <c r="G32">
        <f t="shared" si="0"/>
        <v>24</v>
      </c>
      <c r="H32" s="4">
        <v>99302.91</v>
      </c>
    </row>
    <row r="33" spans="7:8" x14ac:dyDescent="0.2">
      <c r="G33">
        <f t="shared" si="0"/>
        <v>25</v>
      </c>
      <c r="H33" s="4">
        <v>99283.45</v>
      </c>
    </row>
    <row r="34" spans="7:8" x14ac:dyDescent="0.2">
      <c r="G34">
        <f t="shared" si="0"/>
        <v>26</v>
      </c>
      <c r="H34" s="4">
        <v>99263</v>
      </c>
    </row>
    <row r="35" spans="7:8" x14ac:dyDescent="0.2">
      <c r="G35">
        <f t="shared" si="0"/>
        <v>27</v>
      </c>
      <c r="H35" s="4">
        <v>99241.56</v>
      </c>
    </row>
    <row r="36" spans="7:8" x14ac:dyDescent="0.2">
      <c r="G36">
        <f t="shared" si="0"/>
        <v>28</v>
      </c>
      <c r="H36" s="4">
        <v>99219.13</v>
      </c>
    </row>
    <row r="37" spans="7:8" x14ac:dyDescent="0.2">
      <c r="G37">
        <f t="shared" si="0"/>
        <v>29</v>
      </c>
      <c r="H37" s="4">
        <v>99195.71</v>
      </c>
    </row>
    <row r="38" spans="7:8" x14ac:dyDescent="0.2">
      <c r="G38">
        <f t="shared" si="0"/>
        <v>30</v>
      </c>
      <c r="H38" s="4">
        <v>99171.21</v>
      </c>
    </row>
    <row r="39" spans="7:8" x14ac:dyDescent="0.2">
      <c r="G39">
        <f t="shared" si="0"/>
        <v>31</v>
      </c>
      <c r="H39" s="4">
        <v>99145.33</v>
      </c>
    </row>
    <row r="40" spans="7:8" x14ac:dyDescent="0.2">
      <c r="G40">
        <f t="shared" si="0"/>
        <v>32</v>
      </c>
      <c r="H40" s="4">
        <v>99117.97</v>
      </c>
    </row>
    <row r="41" spans="7:8" x14ac:dyDescent="0.2">
      <c r="G41">
        <f t="shared" si="0"/>
        <v>33</v>
      </c>
      <c r="H41" s="4">
        <v>99088.93</v>
      </c>
    </row>
    <row r="42" spans="7:8" x14ac:dyDescent="0.2">
      <c r="G42">
        <f t="shared" si="0"/>
        <v>34</v>
      </c>
      <c r="H42" s="4">
        <v>99057.919999999998</v>
      </c>
    </row>
    <row r="43" spans="7:8" x14ac:dyDescent="0.2">
      <c r="G43">
        <f t="shared" si="0"/>
        <v>35</v>
      </c>
      <c r="H43" s="4">
        <v>99024.54</v>
      </c>
    </row>
    <row r="44" spans="7:8" x14ac:dyDescent="0.2">
      <c r="G44">
        <f t="shared" si="0"/>
        <v>36</v>
      </c>
      <c r="H44" s="4">
        <v>98988.3</v>
      </c>
    </row>
    <row r="45" spans="7:8" x14ac:dyDescent="0.2">
      <c r="G45">
        <f t="shared" si="0"/>
        <v>37</v>
      </c>
      <c r="H45" s="4">
        <v>98948.9</v>
      </c>
    </row>
    <row r="46" spans="7:8" x14ac:dyDescent="0.2">
      <c r="G46">
        <f t="shared" si="0"/>
        <v>38</v>
      </c>
      <c r="H46" s="4">
        <v>98905.86</v>
      </c>
    </row>
    <row r="47" spans="7:8" x14ac:dyDescent="0.2">
      <c r="G47">
        <f t="shared" si="0"/>
        <v>39</v>
      </c>
      <c r="H47" s="4">
        <v>98859.08</v>
      </c>
    </row>
    <row r="48" spans="7:8" x14ac:dyDescent="0.2">
      <c r="G48">
        <f t="shared" si="0"/>
        <v>40</v>
      </c>
      <c r="H48" s="4">
        <v>98808.17</v>
      </c>
    </row>
    <row r="49" spans="7:8" x14ac:dyDescent="0.2">
      <c r="G49">
        <f t="shared" si="0"/>
        <v>41</v>
      </c>
      <c r="H49" s="4">
        <v>98752.44</v>
      </c>
    </row>
    <row r="50" spans="7:8" x14ac:dyDescent="0.2">
      <c r="G50">
        <f t="shared" si="0"/>
        <v>42</v>
      </c>
      <c r="H50" s="4">
        <v>98691.51</v>
      </c>
    </row>
    <row r="51" spans="7:8" x14ac:dyDescent="0.2">
      <c r="G51">
        <f t="shared" si="0"/>
        <v>43</v>
      </c>
      <c r="H51" s="4">
        <v>98624.79</v>
      </c>
    </row>
    <row r="52" spans="7:8" x14ac:dyDescent="0.2">
      <c r="G52">
        <f t="shared" si="0"/>
        <v>44</v>
      </c>
      <c r="H52" s="4">
        <v>98551.71</v>
      </c>
    </row>
    <row r="53" spans="7:8" x14ac:dyDescent="0.2">
      <c r="G53">
        <f t="shared" si="0"/>
        <v>45</v>
      </c>
      <c r="H53" s="4">
        <v>98471.49</v>
      </c>
    </row>
    <row r="54" spans="7:8" x14ac:dyDescent="0.2">
      <c r="G54">
        <f t="shared" si="0"/>
        <v>46</v>
      </c>
      <c r="H54" s="4">
        <v>98383.26</v>
      </c>
    </row>
    <row r="55" spans="7:8" x14ac:dyDescent="0.2">
      <c r="G55">
        <f t="shared" si="0"/>
        <v>47</v>
      </c>
      <c r="H55" s="4">
        <v>98289.4</v>
      </c>
    </row>
    <row r="56" spans="7:8" x14ac:dyDescent="0.2">
      <c r="G56">
        <f t="shared" si="0"/>
        <v>48</v>
      </c>
      <c r="H56" s="4">
        <v>98192.88</v>
      </c>
    </row>
    <row r="57" spans="7:8" x14ac:dyDescent="0.2">
      <c r="G57">
        <f t="shared" si="0"/>
        <v>49</v>
      </c>
      <c r="H57" s="4">
        <v>98094.29</v>
      </c>
    </row>
    <row r="58" spans="7:8" x14ac:dyDescent="0.2">
      <c r="G58">
        <f t="shared" si="0"/>
        <v>50</v>
      </c>
      <c r="H58" s="4">
        <v>97993.35</v>
      </c>
    </row>
    <row r="59" spans="7:8" x14ac:dyDescent="0.2">
      <c r="G59">
        <f t="shared" si="0"/>
        <v>51</v>
      </c>
      <c r="H59" s="4">
        <v>97889.97</v>
      </c>
    </row>
    <row r="60" spans="7:8" x14ac:dyDescent="0.2">
      <c r="G60">
        <f t="shared" si="0"/>
        <v>52</v>
      </c>
      <c r="H60" s="4">
        <v>97783.86</v>
      </c>
    </row>
    <row r="61" spans="7:8" x14ac:dyDescent="0.2">
      <c r="G61">
        <f t="shared" si="0"/>
        <v>53</v>
      </c>
      <c r="H61" s="4">
        <v>97674.54</v>
      </c>
    </row>
    <row r="62" spans="7:8" x14ac:dyDescent="0.2">
      <c r="G62">
        <f t="shared" si="0"/>
        <v>54</v>
      </c>
      <c r="H62" s="4">
        <v>97561.82</v>
      </c>
    </row>
    <row r="63" spans="7:8" x14ac:dyDescent="0.2">
      <c r="G63">
        <f t="shared" si="0"/>
        <v>55</v>
      </c>
      <c r="H63" s="4">
        <v>97445.04</v>
      </c>
    </row>
    <row r="64" spans="7:8" x14ac:dyDescent="0.2">
      <c r="G64">
        <f t="shared" si="0"/>
        <v>56</v>
      </c>
      <c r="H64" s="4">
        <v>97323.92</v>
      </c>
    </row>
    <row r="65" spans="7:8" x14ac:dyDescent="0.2">
      <c r="G65">
        <f t="shared" si="0"/>
        <v>57</v>
      </c>
      <c r="H65" s="4">
        <v>97197.5</v>
      </c>
    </row>
    <row r="66" spans="7:8" x14ac:dyDescent="0.2">
      <c r="G66">
        <f t="shared" si="0"/>
        <v>58</v>
      </c>
      <c r="H66" s="4">
        <v>97064.73</v>
      </c>
    </row>
    <row r="67" spans="7:8" x14ac:dyDescent="0.2">
      <c r="G67">
        <f t="shared" si="0"/>
        <v>59</v>
      </c>
      <c r="H67" s="4">
        <v>96925.05</v>
      </c>
    </row>
    <row r="68" spans="7:8" x14ac:dyDescent="0.2">
      <c r="G68">
        <f t="shared" si="0"/>
        <v>60</v>
      </c>
      <c r="H68" s="4">
        <v>96774.91</v>
      </c>
    </row>
    <row r="69" spans="7:8" x14ac:dyDescent="0.2">
      <c r="G69">
        <f t="shared" si="0"/>
        <v>61</v>
      </c>
      <c r="H69" s="4">
        <v>96612.91</v>
      </c>
    </row>
    <row r="70" spans="7:8" x14ac:dyDescent="0.2">
      <c r="G70">
        <f t="shared" si="0"/>
        <v>62</v>
      </c>
      <c r="H70" s="4">
        <v>96437.07</v>
      </c>
    </row>
    <row r="71" spans="7:8" x14ac:dyDescent="0.2">
      <c r="G71">
        <f t="shared" si="0"/>
        <v>63</v>
      </c>
      <c r="H71" s="4">
        <v>96244.87</v>
      </c>
    </row>
    <row r="72" spans="7:8" x14ac:dyDescent="0.2">
      <c r="G72">
        <f t="shared" si="0"/>
        <v>64</v>
      </c>
      <c r="H72" s="4">
        <v>96033.32</v>
      </c>
    </row>
    <row r="73" spans="7:8" x14ac:dyDescent="0.2">
      <c r="G73">
        <f t="shared" si="0"/>
        <v>65</v>
      </c>
      <c r="H73" s="4">
        <v>95799.09</v>
      </c>
    </row>
    <row r="74" spans="7:8" x14ac:dyDescent="0.2">
      <c r="G74">
        <f t="shared" ref="G74:G118" si="1">G73+1</f>
        <v>66</v>
      </c>
      <c r="H74" s="4">
        <v>95538.23</v>
      </c>
    </row>
    <row r="75" spans="7:8" x14ac:dyDescent="0.2">
      <c r="G75">
        <f t="shared" si="1"/>
        <v>67</v>
      </c>
      <c r="H75" s="4">
        <v>95248.18</v>
      </c>
    </row>
    <row r="76" spans="7:8" x14ac:dyDescent="0.2">
      <c r="G76">
        <f t="shared" si="1"/>
        <v>68</v>
      </c>
      <c r="H76" s="4">
        <v>94924.43</v>
      </c>
    </row>
    <row r="77" spans="7:8" x14ac:dyDescent="0.2">
      <c r="G77">
        <f t="shared" si="1"/>
        <v>69</v>
      </c>
      <c r="H77" s="4">
        <v>94560.58</v>
      </c>
    </row>
    <row r="78" spans="7:8" x14ac:dyDescent="0.2">
      <c r="G78">
        <f t="shared" si="1"/>
        <v>70</v>
      </c>
      <c r="H78" s="4">
        <v>94148.01</v>
      </c>
    </row>
    <row r="79" spans="7:8" x14ac:dyDescent="0.2">
      <c r="G79">
        <f t="shared" si="1"/>
        <v>71</v>
      </c>
      <c r="H79" s="4">
        <v>93676.23</v>
      </c>
    </row>
    <row r="80" spans="7:8" x14ac:dyDescent="0.2">
      <c r="G80">
        <f t="shared" si="1"/>
        <v>72</v>
      </c>
      <c r="H80" s="4">
        <v>93132.81</v>
      </c>
    </row>
    <row r="81" spans="7:8" x14ac:dyDescent="0.2">
      <c r="G81">
        <f t="shared" si="1"/>
        <v>73</v>
      </c>
      <c r="H81" s="4">
        <v>92502.77</v>
      </c>
    </row>
    <row r="82" spans="7:8" x14ac:dyDescent="0.2">
      <c r="G82">
        <f t="shared" si="1"/>
        <v>74</v>
      </c>
      <c r="H82" s="4">
        <v>91768.11</v>
      </c>
    </row>
    <row r="83" spans="7:8" x14ac:dyDescent="0.2">
      <c r="G83">
        <f t="shared" si="1"/>
        <v>75</v>
      </c>
      <c r="H83" s="4">
        <v>90907.33</v>
      </c>
    </row>
    <row r="84" spans="7:8" x14ac:dyDescent="0.2">
      <c r="G84">
        <f t="shared" si="1"/>
        <v>76</v>
      </c>
      <c r="H84" s="4">
        <v>89894.17</v>
      </c>
    </row>
    <row r="85" spans="7:8" x14ac:dyDescent="0.2">
      <c r="G85">
        <f t="shared" si="1"/>
        <v>77</v>
      </c>
      <c r="H85" s="4">
        <v>88699.12</v>
      </c>
    </row>
    <row r="86" spans="7:8" x14ac:dyDescent="0.2">
      <c r="G86">
        <f t="shared" si="1"/>
        <v>78</v>
      </c>
      <c r="H86" s="4">
        <v>87289.87</v>
      </c>
    </row>
    <row r="87" spans="7:8" x14ac:dyDescent="0.2">
      <c r="G87">
        <f t="shared" si="1"/>
        <v>79</v>
      </c>
      <c r="H87" s="4">
        <v>85631.54</v>
      </c>
    </row>
    <row r="88" spans="7:8" x14ac:dyDescent="0.2">
      <c r="G88">
        <f t="shared" si="1"/>
        <v>80</v>
      </c>
      <c r="H88" s="4">
        <v>83685.48</v>
      </c>
    </row>
    <row r="89" spans="7:8" x14ac:dyDescent="0.2">
      <c r="G89">
        <f t="shared" si="1"/>
        <v>81</v>
      </c>
      <c r="H89" s="4">
        <v>81401.95</v>
      </c>
    </row>
    <row r="90" spans="7:8" x14ac:dyDescent="0.2">
      <c r="G90">
        <f t="shared" si="1"/>
        <v>82</v>
      </c>
      <c r="H90" s="4">
        <v>78727.81</v>
      </c>
    </row>
    <row r="91" spans="7:8" x14ac:dyDescent="0.2">
      <c r="G91">
        <f t="shared" si="1"/>
        <v>83</v>
      </c>
      <c r="H91" s="4">
        <v>75608.850000000006</v>
      </c>
    </row>
    <row r="92" spans="7:8" x14ac:dyDescent="0.2">
      <c r="G92">
        <f t="shared" si="1"/>
        <v>84</v>
      </c>
      <c r="H92" s="4">
        <v>71995.960000000006</v>
      </c>
    </row>
    <row r="93" spans="7:8" x14ac:dyDescent="0.2">
      <c r="G93">
        <f t="shared" si="1"/>
        <v>85</v>
      </c>
      <c r="H93" s="4">
        <v>67855.11</v>
      </c>
    </row>
    <row r="94" spans="7:8" x14ac:dyDescent="0.2">
      <c r="G94">
        <f t="shared" si="1"/>
        <v>86</v>
      </c>
      <c r="H94" s="4">
        <v>63171.95</v>
      </c>
    </row>
    <row r="95" spans="7:8" x14ac:dyDescent="0.2">
      <c r="G95">
        <f t="shared" si="1"/>
        <v>87</v>
      </c>
      <c r="H95" s="4">
        <v>57961.46</v>
      </c>
    </row>
    <row r="96" spans="7:8" x14ac:dyDescent="0.2">
      <c r="G96">
        <f t="shared" si="1"/>
        <v>88</v>
      </c>
      <c r="H96" s="4">
        <v>52276.31</v>
      </c>
    </row>
    <row r="97" spans="7:8" x14ac:dyDescent="0.2">
      <c r="G97">
        <f t="shared" si="1"/>
        <v>89</v>
      </c>
      <c r="H97" s="4">
        <v>46215.55</v>
      </c>
    </row>
    <row r="98" spans="7:8" x14ac:dyDescent="0.2">
      <c r="G98">
        <f t="shared" si="1"/>
        <v>90</v>
      </c>
      <c r="H98" s="4">
        <v>39999.879999999997</v>
      </c>
    </row>
    <row r="99" spans="7:8" x14ac:dyDescent="0.2">
      <c r="G99">
        <f t="shared" si="1"/>
        <v>91</v>
      </c>
      <c r="H99" s="4">
        <v>33705.14</v>
      </c>
    </row>
    <row r="100" spans="7:8" x14ac:dyDescent="0.2">
      <c r="G100">
        <f t="shared" si="1"/>
        <v>92</v>
      </c>
      <c r="H100" s="4">
        <v>27619.07</v>
      </c>
    </row>
    <row r="101" spans="7:8" x14ac:dyDescent="0.2">
      <c r="G101">
        <f t="shared" si="1"/>
        <v>93</v>
      </c>
      <c r="H101" s="4">
        <v>21983.32</v>
      </c>
    </row>
    <row r="102" spans="7:8" x14ac:dyDescent="0.2">
      <c r="G102">
        <f t="shared" si="1"/>
        <v>94</v>
      </c>
      <c r="H102" s="4">
        <v>16974.62</v>
      </c>
    </row>
    <row r="103" spans="7:8" x14ac:dyDescent="0.2">
      <c r="G103">
        <f t="shared" si="1"/>
        <v>95</v>
      </c>
      <c r="H103" s="4">
        <v>12698.17</v>
      </c>
    </row>
    <row r="104" spans="7:8" x14ac:dyDescent="0.2">
      <c r="G104">
        <f t="shared" si="1"/>
        <v>96</v>
      </c>
      <c r="H104" s="4">
        <v>9189.34</v>
      </c>
    </row>
    <row r="105" spans="7:8" x14ac:dyDescent="0.2">
      <c r="G105">
        <f t="shared" si="1"/>
        <v>97</v>
      </c>
      <c r="H105" s="4">
        <v>6423.14</v>
      </c>
    </row>
    <row r="106" spans="7:8" x14ac:dyDescent="0.2">
      <c r="G106">
        <f t="shared" si="1"/>
        <v>98</v>
      </c>
      <c r="H106" s="4">
        <v>4328.84</v>
      </c>
    </row>
    <row r="107" spans="7:8" x14ac:dyDescent="0.2">
      <c r="G107">
        <f t="shared" si="1"/>
        <v>99</v>
      </c>
      <c r="H107" s="4">
        <v>2807.85</v>
      </c>
    </row>
    <row r="108" spans="7:8" x14ac:dyDescent="0.2">
      <c r="G108">
        <f t="shared" si="1"/>
        <v>100</v>
      </c>
      <c r="H108" s="4">
        <v>1749.37</v>
      </c>
    </row>
    <row r="109" spans="7:8" x14ac:dyDescent="0.2">
      <c r="G109">
        <f t="shared" si="1"/>
        <v>101</v>
      </c>
      <c r="H109" s="4">
        <v>1049.1300000000001</v>
      </c>
    </row>
    <row r="110" spans="7:8" x14ac:dyDescent="0.2">
      <c r="G110">
        <f t="shared" si="1"/>
        <v>102</v>
      </c>
      <c r="H110" s="4">
        <v>604.73</v>
      </c>
    </row>
    <row r="111" spans="7:8" x14ac:dyDescent="0.2">
      <c r="G111">
        <f t="shared" si="1"/>
        <v>103</v>
      </c>
      <c r="H111" s="4">
        <v>334.48</v>
      </c>
    </row>
    <row r="112" spans="7:8" x14ac:dyDescent="0.2">
      <c r="G112">
        <f t="shared" si="1"/>
        <v>104</v>
      </c>
      <c r="H112" s="4">
        <v>177.2</v>
      </c>
    </row>
    <row r="113" spans="7:8" x14ac:dyDescent="0.2">
      <c r="G113">
        <f t="shared" si="1"/>
        <v>105</v>
      </c>
      <c r="H113" s="4">
        <v>89.75</v>
      </c>
    </row>
    <row r="114" spans="7:8" x14ac:dyDescent="0.2">
      <c r="G114">
        <f t="shared" si="1"/>
        <v>106</v>
      </c>
      <c r="H114" s="4">
        <v>45</v>
      </c>
    </row>
    <row r="115" spans="7:8" x14ac:dyDescent="0.2">
      <c r="G115">
        <f t="shared" si="1"/>
        <v>107</v>
      </c>
      <c r="H115" s="4">
        <v>22</v>
      </c>
    </row>
    <row r="116" spans="7:8" x14ac:dyDescent="0.2">
      <c r="G116">
        <f t="shared" si="1"/>
        <v>108</v>
      </c>
      <c r="H116" s="4">
        <v>10</v>
      </c>
    </row>
    <row r="117" spans="7:8" x14ac:dyDescent="0.2">
      <c r="G117">
        <f t="shared" si="1"/>
        <v>109</v>
      </c>
      <c r="H117" s="4">
        <v>4</v>
      </c>
    </row>
    <row r="118" spans="7:8" x14ac:dyDescent="0.2">
      <c r="G118">
        <f t="shared" si="1"/>
        <v>110</v>
      </c>
      <c r="H11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O124"/>
  <sheetViews>
    <sheetView workbookViewId="0">
      <selection activeCell="K4" sqref="K4"/>
    </sheetView>
  </sheetViews>
  <sheetFormatPr defaultRowHeight="14.25" x14ac:dyDescent="0.2"/>
  <cols>
    <col min="1" max="2" width="9.140625" style="3"/>
    <col min="3" max="3" width="9.85546875" style="3" customWidth="1"/>
    <col min="4" max="5" width="9.140625" style="3"/>
    <col min="6" max="6" width="10.140625" style="3" customWidth="1"/>
    <col min="7" max="8" width="9.140625" style="3"/>
    <col min="9" max="9" width="9.5703125" style="3" customWidth="1"/>
    <col min="10" max="10" width="9.140625" style="3"/>
    <col min="11" max="11" width="11.28515625" style="3" customWidth="1"/>
    <col min="12" max="12" width="11.85546875" style="3" customWidth="1"/>
    <col min="13" max="13" width="9.140625" style="3"/>
    <col min="14" max="15" width="11.28515625" style="3" bestFit="1" customWidth="1"/>
    <col min="16" max="16384" width="9.140625" style="3"/>
  </cols>
  <sheetData>
    <row r="1" spans="1:15" ht="15" x14ac:dyDescent="0.25">
      <c r="A1" s="2" t="s">
        <v>9</v>
      </c>
    </row>
    <row r="4" spans="1:15" ht="15" x14ac:dyDescent="0.25">
      <c r="B4" s="2" t="s">
        <v>11</v>
      </c>
      <c r="C4" s="2"/>
      <c r="E4" s="2" t="s">
        <v>12</v>
      </c>
      <c r="F4" s="2"/>
      <c r="H4" s="2" t="s">
        <v>10</v>
      </c>
      <c r="I4" s="2"/>
      <c r="K4" s="2" t="s">
        <v>13</v>
      </c>
      <c r="L4" s="2"/>
      <c r="N4" s="2" t="s">
        <v>19</v>
      </c>
      <c r="O4" s="2"/>
    </row>
    <row r="5" spans="1:15" ht="15" x14ac:dyDescent="0.25">
      <c r="B5" s="2" t="s">
        <v>3</v>
      </c>
      <c r="C5" s="2"/>
      <c r="D5" s="2"/>
      <c r="E5" s="2" t="s">
        <v>3</v>
      </c>
      <c r="F5" s="2"/>
      <c r="G5" s="2"/>
      <c r="H5" s="2" t="s">
        <v>3</v>
      </c>
      <c r="I5" s="2"/>
      <c r="J5" s="2"/>
      <c r="K5" s="2" t="s">
        <v>3</v>
      </c>
      <c r="L5" s="2"/>
      <c r="M5" s="2"/>
      <c r="N5" s="2" t="s">
        <v>3</v>
      </c>
      <c r="O5" s="2"/>
    </row>
    <row r="6" spans="1:15" ht="15" x14ac:dyDescent="0.25">
      <c r="A6" s="2" t="s">
        <v>0</v>
      </c>
      <c r="B6" s="2" t="s">
        <v>1</v>
      </c>
      <c r="C6" s="2" t="s">
        <v>2</v>
      </c>
      <c r="D6" s="2" t="s">
        <v>0</v>
      </c>
      <c r="E6" s="2" t="s">
        <v>1</v>
      </c>
      <c r="F6" s="2" t="s">
        <v>2</v>
      </c>
      <c r="G6" s="2" t="s">
        <v>0</v>
      </c>
      <c r="H6" s="2" t="s">
        <v>1</v>
      </c>
      <c r="I6" s="2" t="s">
        <v>2</v>
      </c>
      <c r="J6" s="2" t="s">
        <v>0</v>
      </c>
      <c r="K6" s="2" t="s">
        <v>1</v>
      </c>
      <c r="L6" s="2" t="s">
        <v>2</v>
      </c>
      <c r="M6" s="2" t="s">
        <v>0</v>
      </c>
      <c r="N6" s="2" t="s">
        <v>1</v>
      </c>
      <c r="O6" s="2" t="s">
        <v>2</v>
      </c>
    </row>
    <row r="7" spans="1:15" ht="15" x14ac:dyDescent="0.25">
      <c r="A7" s="8">
        <v>0</v>
      </c>
      <c r="B7" s="4">
        <v>100000</v>
      </c>
      <c r="C7" s="4">
        <v>100000</v>
      </c>
      <c r="D7" s="8">
        <v>0</v>
      </c>
      <c r="E7" s="4">
        <v>100000</v>
      </c>
      <c r="F7" s="4">
        <v>100000</v>
      </c>
      <c r="G7" s="8">
        <v>0</v>
      </c>
      <c r="H7" s="4">
        <v>100000</v>
      </c>
      <c r="I7" s="4">
        <v>100000</v>
      </c>
      <c r="J7" s="8">
        <v>0</v>
      </c>
      <c r="K7" s="4">
        <v>100000</v>
      </c>
      <c r="L7" s="4">
        <v>100000</v>
      </c>
      <c r="M7" s="8">
        <v>0</v>
      </c>
      <c r="N7" s="7">
        <v>100000</v>
      </c>
      <c r="O7" s="7">
        <v>100000</v>
      </c>
    </row>
    <row r="8" spans="1:15" ht="15" x14ac:dyDescent="0.25">
      <c r="A8" s="8">
        <v>1</v>
      </c>
      <c r="B8" s="4">
        <v>98467</v>
      </c>
      <c r="C8" s="4">
        <v>98796</v>
      </c>
      <c r="D8" s="8">
        <v>1</v>
      </c>
      <c r="E8" s="4">
        <v>99121</v>
      </c>
      <c r="F8" s="4">
        <v>99309</v>
      </c>
      <c r="G8" s="8">
        <v>1</v>
      </c>
      <c r="H8" s="4">
        <v>99403</v>
      </c>
      <c r="I8" s="4">
        <v>99469</v>
      </c>
      <c r="J8" s="8">
        <v>1</v>
      </c>
      <c r="K8" s="4">
        <v>99526.1</v>
      </c>
      <c r="L8" s="4">
        <v>99594.7</v>
      </c>
      <c r="M8" s="8">
        <v>1</v>
      </c>
      <c r="N8" s="7">
        <v>99682.06</v>
      </c>
      <c r="O8" s="7">
        <v>99632.8</v>
      </c>
    </row>
    <row r="9" spans="1:15" ht="15" x14ac:dyDescent="0.25">
      <c r="A9" s="8">
        <v>2</v>
      </c>
      <c r="B9" s="4">
        <v>98391</v>
      </c>
      <c r="C9" s="4">
        <v>98726</v>
      </c>
      <c r="D9" s="8">
        <v>2</v>
      </c>
      <c r="E9" s="4">
        <v>99076</v>
      </c>
      <c r="F9" s="4">
        <v>99265</v>
      </c>
      <c r="G9" s="8">
        <v>2</v>
      </c>
      <c r="H9" s="4">
        <v>99369</v>
      </c>
      <c r="I9" s="4">
        <v>99430</v>
      </c>
      <c r="J9" s="8">
        <v>2</v>
      </c>
      <c r="K9" s="4">
        <v>99499.83</v>
      </c>
      <c r="L9" s="4">
        <v>99568.01</v>
      </c>
      <c r="M9" s="8">
        <v>2</v>
      </c>
      <c r="N9" s="7">
        <v>99663.92</v>
      </c>
      <c r="O9" s="7">
        <v>99607.54</v>
      </c>
    </row>
    <row r="10" spans="1:15" ht="15" x14ac:dyDescent="0.25">
      <c r="A10" s="8">
        <v>3</v>
      </c>
      <c r="B10" s="4">
        <v>98339</v>
      </c>
      <c r="C10" s="4">
        <v>98678</v>
      </c>
      <c r="D10" s="8">
        <v>3</v>
      </c>
      <c r="E10" s="4">
        <v>99043</v>
      </c>
      <c r="F10" s="4">
        <v>99235</v>
      </c>
      <c r="G10" s="8">
        <v>3</v>
      </c>
      <c r="H10" s="4">
        <v>99340</v>
      </c>
      <c r="I10" s="4">
        <v>99401</v>
      </c>
      <c r="J10" s="8">
        <v>3</v>
      </c>
      <c r="K10" s="4">
        <v>99482.42</v>
      </c>
      <c r="L10" s="4">
        <v>99550.78</v>
      </c>
      <c r="M10" s="8">
        <v>3</v>
      </c>
      <c r="N10" s="7">
        <v>99649.15</v>
      </c>
      <c r="O10" s="7">
        <v>99586.48</v>
      </c>
    </row>
    <row r="11" spans="1:15" ht="15" x14ac:dyDescent="0.25">
      <c r="A11" s="8">
        <v>4</v>
      </c>
      <c r="B11" s="4">
        <v>98300</v>
      </c>
      <c r="C11" s="4">
        <v>98646</v>
      </c>
      <c r="D11" s="8">
        <v>4</v>
      </c>
      <c r="E11" s="4">
        <v>99018</v>
      </c>
      <c r="F11" s="4">
        <v>99213</v>
      </c>
      <c r="G11" s="8">
        <v>4</v>
      </c>
      <c r="H11" s="4">
        <v>99316</v>
      </c>
      <c r="I11" s="4">
        <v>99379</v>
      </c>
      <c r="J11" s="8">
        <v>4</v>
      </c>
      <c r="K11" s="4">
        <v>99468.69</v>
      </c>
      <c r="L11" s="4">
        <v>99537.54</v>
      </c>
      <c r="M11" s="8">
        <v>4</v>
      </c>
      <c r="N11" s="7">
        <v>99637.33</v>
      </c>
      <c r="O11" s="7">
        <v>99569.64</v>
      </c>
    </row>
    <row r="12" spans="1:15" ht="15" x14ac:dyDescent="0.25">
      <c r="A12" s="8">
        <v>5</v>
      </c>
      <c r="B12" s="4">
        <v>98267</v>
      </c>
      <c r="C12" s="4">
        <v>98621</v>
      </c>
      <c r="D12" s="8">
        <v>5</v>
      </c>
      <c r="E12" s="4">
        <v>98997</v>
      </c>
      <c r="F12" s="4">
        <v>99195</v>
      </c>
      <c r="G12" s="8">
        <v>5</v>
      </c>
      <c r="H12" s="4">
        <v>99296</v>
      </c>
      <c r="I12" s="4">
        <v>99362</v>
      </c>
      <c r="J12" s="8">
        <v>5</v>
      </c>
      <c r="K12" s="4">
        <v>99456.95</v>
      </c>
      <c r="L12" s="4">
        <v>99526.59</v>
      </c>
      <c r="M12" s="8">
        <v>5</v>
      </c>
      <c r="N12" s="7">
        <v>99627.63</v>
      </c>
      <c r="O12" s="7">
        <v>99555.8</v>
      </c>
    </row>
    <row r="13" spans="1:15" ht="15" x14ac:dyDescent="0.25">
      <c r="A13" s="8">
        <v>6</v>
      </c>
      <c r="B13" s="4">
        <v>98235</v>
      </c>
      <c r="C13" s="4">
        <v>98598</v>
      </c>
      <c r="D13" s="8">
        <v>6</v>
      </c>
      <c r="E13" s="4">
        <v>98977</v>
      </c>
      <c r="F13" s="4">
        <v>99180</v>
      </c>
      <c r="G13" s="8">
        <v>6</v>
      </c>
      <c r="H13" s="4">
        <v>99278</v>
      </c>
      <c r="I13" s="4">
        <v>99346</v>
      </c>
      <c r="J13" s="8">
        <v>6</v>
      </c>
      <c r="K13" s="4">
        <v>99446.11</v>
      </c>
      <c r="L13" s="4">
        <v>99517.04</v>
      </c>
      <c r="M13" s="8">
        <v>6</v>
      </c>
      <c r="N13" s="7">
        <v>99619.6</v>
      </c>
      <c r="O13" s="7">
        <v>99543.76</v>
      </c>
    </row>
    <row r="14" spans="1:15" ht="15" x14ac:dyDescent="0.25">
      <c r="A14" s="8">
        <v>7</v>
      </c>
      <c r="B14" s="4">
        <v>98205</v>
      </c>
      <c r="C14" s="4">
        <v>98577</v>
      </c>
      <c r="D14" s="8">
        <v>7</v>
      </c>
      <c r="E14" s="4">
        <v>98957</v>
      </c>
      <c r="F14" s="4">
        <v>99167</v>
      </c>
      <c r="G14" s="8">
        <v>7</v>
      </c>
      <c r="H14" s="4">
        <v>99261</v>
      </c>
      <c r="I14" s="4">
        <v>99332</v>
      </c>
      <c r="J14" s="8">
        <v>7</v>
      </c>
      <c r="K14" s="4">
        <v>99435.97</v>
      </c>
      <c r="L14" s="4">
        <v>99508.479999999996</v>
      </c>
      <c r="M14" s="8">
        <v>7</v>
      </c>
      <c r="N14" s="7">
        <v>99612</v>
      </c>
      <c r="O14" s="7">
        <v>99534.13</v>
      </c>
    </row>
    <row r="15" spans="1:15" ht="15" x14ac:dyDescent="0.25">
      <c r="A15" s="8">
        <v>8</v>
      </c>
      <c r="B15" s="4">
        <v>98176</v>
      </c>
      <c r="C15" s="4">
        <v>98555</v>
      </c>
      <c r="D15" s="8">
        <v>8</v>
      </c>
      <c r="E15" s="4">
        <v>98937</v>
      </c>
      <c r="F15" s="4">
        <v>99154</v>
      </c>
      <c r="G15" s="8">
        <v>8</v>
      </c>
      <c r="H15" s="4">
        <v>99246</v>
      </c>
      <c r="I15" s="4">
        <v>99318</v>
      </c>
      <c r="J15" s="8">
        <v>8</v>
      </c>
      <c r="K15" s="4">
        <v>99426.82</v>
      </c>
      <c r="L15" s="4">
        <v>99500.62</v>
      </c>
      <c r="M15" s="8">
        <v>8</v>
      </c>
      <c r="N15" s="7">
        <v>99603.98</v>
      </c>
      <c r="O15" s="7">
        <v>99524.5</v>
      </c>
    </row>
    <row r="16" spans="1:15" ht="15" x14ac:dyDescent="0.25">
      <c r="A16" s="8">
        <v>9</v>
      </c>
      <c r="B16" s="4">
        <v>98147</v>
      </c>
      <c r="C16" s="4">
        <v>98535</v>
      </c>
      <c r="D16" s="8">
        <v>9</v>
      </c>
      <c r="E16" s="4">
        <v>98918</v>
      </c>
      <c r="F16" s="4">
        <v>99143</v>
      </c>
      <c r="G16" s="8">
        <v>9</v>
      </c>
      <c r="H16" s="4">
        <v>99230</v>
      </c>
      <c r="I16" s="4">
        <v>99306</v>
      </c>
      <c r="J16" s="8">
        <v>9</v>
      </c>
      <c r="K16" s="4">
        <v>99418.57</v>
      </c>
      <c r="L16" s="4">
        <v>99493.36</v>
      </c>
      <c r="M16" s="8">
        <v>9</v>
      </c>
      <c r="N16" s="7">
        <v>99595.96</v>
      </c>
      <c r="O16" s="7">
        <v>99516.68</v>
      </c>
    </row>
    <row r="17" spans="1:15" ht="15" x14ac:dyDescent="0.25">
      <c r="A17" s="8">
        <v>10</v>
      </c>
      <c r="B17" s="4">
        <v>98120</v>
      </c>
      <c r="C17" s="4">
        <v>98518</v>
      </c>
      <c r="D17" s="8">
        <v>10</v>
      </c>
      <c r="E17" s="4">
        <v>98899</v>
      </c>
      <c r="F17" s="4">
        <v>99131</v>
      </c>
      <c r="G17" s="8">
        <v>10</v>
      </c>
      <c r="H17" s="4">
        <v>99215</v>
      </c>
      <c r="I17" s="4">
        <v>99295</v>
      </c>
      <c r="J17" s="8">
        <v>10</v>
      </c>
      <c r="K17" s="4">
        <v>99410.82</v>
      </c>
      <c r="L17" s="4">
        <v>99486.399999999994</v>
      </c>
      <c r="M17" s="8">
        <v>10</v>
      </c>
      <c r="N17" s="7">
        <v>99588.35</v>
      </c>
      <c r="O17" s="7">
        <v>99508.85</v>
      </c>
    </row>
    <row r="18" spans="1:15" ht="15" x14ac:dyDescent="0.25">
      <c r="A18" s="8">
        <v>11</v>
      </c>
      <c r="B18" s="4">
        <v>98093</v>
      </c>
      <c r="C18" s="4">
        <v>98501</v>
      </c>
      <c r="D18" s="8">
        <v>11</v>
      </c>
      <c r="E18" s="4">
        <v>98881</v>
      </c>
      <c r="F18" s="4">
        <v>99118</v>
      </c>
      <c r="G18" s="8">
        <v>11</v>
      </c>
      <c r="H18" s="4">
        <v>99199</v>
      </c>
      <c r="I18" s="4">
        <v>99284</v>
      </c>
      <c r="J18" s="8">
        <v>11</v>
      </c>
      <c r="K18" s="4">
        <v>99402.77</v>
      </c>
      <c r="L18" s="4">
        <v>99479.44</v>
      </c>
      <c r="M18" s="8">
        <v>11</v>
      </c>
      <c r="N18" s="7">
        <v>99581.17</v>
      </c>
      <c r="O18" s="7">
        <v>99500.42</v>
      </c>
    </row>
    <row r="19" spans="1:15" ht="15" x14ac:dyDescent="0.25">
      <c r="A19" s="8">
        <v>12</v>
      </c>
      <c r="B19" s="4">
        <v>98067</v>
      </c>
      <c r="C19" s="4">
        <v>98483</v>
      </c>
      <c r="D19" s="8">
        <v>12</v>
      </c>
      <c r="E19" s="4">
        <v>98864</v>
      </c>
      <c r="F19" s="4">
        <v>99104</v>
      </c>
      <c r="G19" s="8">
        <v>12</v>
      </c>
      <c r="H19" s="4">
        <v>99182</v>
      </c>
      <c r="I19" s="4">
        <v>99272</v>
      </c>
      <c r="J19" s="8">
        <v>12</v>
      </c>
      <c r="K19" s="4">
        <v>99393.62</v>
      </c>
      <c r="L19" s="4">
        <v>99472.38</v>
      </c>
      <c r="M19" s="8">
        <v>12</v>
      </c>
      <c r="N19" s="7">
        <v>99573.99</v>
      </c>
      <c r="O19" s="7">
        <v>99492</v>
      </c>
    </row>
    <row r="20" spans="1:15" ht="15" x14ac:dyDescent="0.25">
      <c r="A20" s="8">
        <v>13</v>
      </c>
      <c r="B20" s="4">
        <v>98037</v>
      </c>
      <c r="C20" s="4">
        <v>98465</v>
      </c>
      <c r="D20" s="8">
        <v>13</v>
      </c>
      <c r="E20" s="4">
        <v>98843</v>
      </c>
      <c r="F20" s="4">
        <v>99089</v>
      </c>
      <c r="G20" s="8">
        <v>13</v>
      </c>
      <c r="H20" s="4">
        <v>99162</v>
      </c>
      <c r="I20" s="4">
        <v>99259</v>
      </c>
      <c r="J20" s="8">
        <v>13</v>
      </c>
      <c r="K20" s="4">
        <v>99382.39</v>
      </c>
      <c r="L20" s="4">
        <v>99465.02</v>
      </c>
      <c r="M20" s="8">
        <v>13</v>
      </c>
      <c r="N20" s="7">
        <v>99565.96</v>
      </c>
      <c r="O20" s="7">
        <v>99483.57</v>
      </c>
    </row>
    <row r="21" spans="1:15" ht="15" x14ac:dyDescent="0.25">
      <c r="A21" s="8">
        <v>14</v>
      </c>
      <c r="B21" s="4">
        <v>97998</v>
      </c>
      <c r="C21" s="4">
        <v>98443</v>
      </c>
      <c r="D21" s="8">
        <v>14</v>
      </c>
      <c r="E21" s="4">
        <v>98818</v>
      </c>
      <c r="F21" s="4">
        <v>99072</v>
      </c>
      <c r="G21" s="8">
        <v>14</v>
      </c>
      <c r="H21" s="4">
        <v>99137</v>
      </c>
      <c r="I21" s="4">
        <v>99242</v>
      </c>
      <c r="J21" s="8">
        <v>14</v>
      </c>
      <c r="K21" s="4">
        <v>99368.28</v>
      </c>
      <c r="L21" s="4">
        <v>99457.16</v>
      </c>
      <c r="M21" s="8">
        <v>14</v>
      </c>
      <c r="N21" s="7">
        <v>99555.4</v>
      </c>
      <c r="O21" s="7">
        <v>99474.54</v>
      </c>
    </row>
    <row r="22" spans="1:15" ht="15" x14ac:dyDescent="0.25">
      <c r="A22" s="8">
        <v>15</v>
      </c>
      <c r="B22" s="4">
        <v>97947</v>
      </c>
      <c r="C22" s="4">
        <v>98418</v>
      </c>
      <c r="D22" s="8">
        <v>15</v>
      </c>
      <c r="E22" s="4">
        <v>98781</v>
      </c>
      <c r="F22" s="4">
        <v>99053</v>
      </c>
      <c r="G22" s="8">
        <v>15</v>
      </c>
      <c r="H22" s="4">
        <v>99104</v>
      </c>
      <c r="I22" s="4">
        <v>99224</v>
      </c>
      <c r="J22" s="8">
        <v>15</v>
      </c>
      <c r="K22" s="4">
        <v>99350.19</v>
      </c>
      <c r="L22" s="4">
        <v>99448.61</v>
      </c>
      <c r="M22" s="8">
        <v>15</v>
      </c>
      <c r="N22" s="7">
        <v>99541.03</v>
      </c>
      <c r="O22" s="7">
        <v>99464.3</v>
      </c>
    </row>
    <row r="23" spans="1:15" ht="15" x14ac:dyDescent="0.25">
      <c r="A23" s="8">
        <v>16</v>
      </c>
      <c r="B23" s="4">
        <v>97879</v>
      </c>
      <c r="C23" s="4">
        <v>98392</v>
      </c>
      <c r="D23" s="8">
        <v>16</v>
      </c>
      <c r="E23" s="4">
        <v>98727</v>
      </c>
      <c r="F23" s="4">
        <v>99031</v>
      </c>
      <c r="G23" s="8">
        <v>16</v>
      </c>
      <c r="H23" s="4">
        <v>99060</v>
      </c>
      <c r="I23" s="4">
        <v>99204</v>
      </c>
      <c r="J23" s="8">
        <v>16</v>
      </c>
      <c r="K23" s="4">
        <v>99324.76</v>
      </c>
      <c r="L23" s="4">
        <v>99438.76</v>
      </c>
      <c r="M23" s="8">
        <v>16</v>
      </c>
      <c r="N23" s="7">
        <v>99519.9</v>
      </c>
      <c r="O23" s="7">
        <v>99452.26</v>
      </c>
    </row>
    <row r="24" spans="1:15" ht="15" x14ac:dyDescent="0.25">
      <c r="A24" s="8">
        <v>17</v>
      </c>
      <c r="B24" s="4">
        <v>97791</v>
      </c>
      <c r="C24" s="4">
        <v>98364</v>
      </c>
      <c r="D24" s="8">
        <v>17</v>
      </c>
      <c r="E24" s="4">
        <v>98654</v>
      </c>
      <c r="F24" s="4">
        <v>99006</v>
      </c>
      <c r="G24" s="8">
        <v>17</v>
      </c>
      <c r="H24" s="4">
        <v>99004</v>
      </c>
      <c r="I24" s="4">
        <v>99182</v>
      </c>
      <c r="J24" s="8">
        <v>17</v>
      </c>
      <c r="K24" s="4">
        <v>99290</v>
      </c>
      <c r="L24" s="4">
        <v>99427.42</v>
      </c>
      <c r="M24" s="8">
        <v>17</v>
      </c>
      <c r="N24" s="7">
        <v>99491.99</v>
      </c>
      <c r="O24" s="7">
        <v>99438.41</v>
      </c>
    </row>
    <row r="25" spans="1:15" ht="15" x14ac:dyDescent="0.25">
      <c r="A25" s="8">
        <v>18</v>
      </c>
      <c r="B25" s="4">
        <v>97690</v>
      </c>
      <c r="C25" s="4">
        <v>98334</v>
      </c>
      <c r="D25" s="8">
        <v>18</v>
      </c>
      <c r="E25" s="4">
        <v>98567</v>
      </c>
      <c r="F25" s="4">
        <v>98978</v>
      </c>
      <c r="G25" s="8">
        <v>18</v>
      </c>
      <c r="H25" s="4">
        <v>98934</v>
      </c>
      <c r="I25" s="4">
        <v>99157</v>
      </c>
      <c r="J25" s="8">
        <v>18</v>
      </c>
      <c r="K25" s="4">
        <v>99246.51</v>
      </c>
      <c r="L25" s="4">
        <v>99414.59</v>
      </c>
      <c r="M25" s="8">
        <v>18</v>
      </c>
      <c r="N25" s="7">
        <v>99459</v>
      </c>
      <c r="O25" s="7">
        <v>99423.35</v>
      </c>
    </row>
    <row r="26" spans="1:15" ht="15" x14ac:dyDescent="0.25">
      <c r="A26" s="8">
        <v>19</v>
      </c>
      <c r="B26" s="4">
        <v>97579</v>
      </c>
      <c r="C26" s="4">
        <v>98301</v>
      </c>
      <c r="D26" s="8">
        <v>19</v>
      </c>
      <c r="E26" s="4">
        <v>98470</v>
      </c>
      <c r="F26" s="4">
        <v>98949</v>
      </c>
      <c r="G26" s="8">
        <v>19</v>
      </c>
      <c r="H26" s="4">
        <v>98853</v>
      </c>
      <c r="I26" s="4">
        <v>99129</v>
      </c>
      <c r="J26" s="8">
        <v>19</v>
      </c>
      <c r="K26" s="4">
        <v>99196.49</v>
      </c>
      <c r="L26" s="4">
        <v>99400.67</v>
      </c>
      <c r="M26" s="8">
        <v>19</v>
      </c>
      <c r="N26" s="7">
        <v>99421.34</v>
      </c>
      <c r="O26" s="7">
        <v>99407.09</v>
      </c>
    </row>
    <row r="27" spans="1:15" ht="15" x14ac:dyDescent="0.25">
      <c r="A27" s="8">
        <v>20</v>
      </c>
      <c r="B27" s="4">
        <v>97467</v>
      </c>
      <c r="C27" s="4">
        <v>98265</v>
      </c>
      <c r="D27" s="8">
        <v>20</v>
      </c>
      <c r="E27" s="4">
        <v>98367</v>
      </c>
      <c r="F27" s="4">
        <v>98918</v>
      </c>
      <c r="G27" s="8">
        <v>20</v>
      </c>
      <c r="H27" s="4">
        <v>98764</v>
      </c>
      <c r="I27" s="4">
        <v>99100</v>
      </c>
      <c r="J27" s="8">
        <v>20</v>
      </c>
      <c r="K27" s="4">
        <v>99144.41</v>
      </c>
      <c r="L27" s="4">
        <v>99386.26</v>
      </c>
      <c r="M27" s="8">
        <v>20</v>
      </c>
      <c r="N27" s="7">
        <v>99381.54</v>
      </c>
      <c r="O27" s="7">
        <v>99390.82</v>
      </c>
    </row>
    <row r="28" spans="1:15" ht="15" x14ac:dyDescent="0.25">
      <c r="A28" s="8">
        <v>21</v>
      </c>
      <c r="B28" s="4">
        <v>97360</v>
      </c>
      <c r="C28" s="4">
        <v>98227</v>
      </c>
      <c r="D28" s="8">
        <v>21</v>
      </c>
      <c r="E28" s="4">
        <v>98261</v>
      </c>
      <c r="F28" s="4">
        <v>98887</v>
      </c>
      <c r="G28" s="8">
        <v>21</v>
      </c>
      <c r="H28" s="4">
        <v>98669</v>
      </c>
      <c r="I28" s="4">
        <v>99070</v>
      </c>
      <c r="J28" s="8">
        <v>21</v>
      </c>
      <c r="K28" s="4">
        <v>99090.57</v>
      </c>
      <c r="L28" s="4">
        <v>99371.25</v>
      </c>
      <c r="M28" s="8">
        <v>21</v>
      </c>
      <c r="N28" s="7">
        <v>99341.3</v>
      </c>
      <c r="O28" s="7">
        <v>99373.95</v>
      </c>
    </row>
    <row r="29" spans="1:15" ht="15" x14ac:dyDescent="0.25">
      <c r="A29" s="8">
        <v>22</v>
      </c>
      <c r="B29" s="4">
        <v>97254</v>
      </c>
      <c r="C29" s="4">
        <v>98189</v>
      </c>
      <c r="D29" s="8">
        <v>22</v>
      </c>
      <c r="E29" s="4">
        <v>98150</v>
      </c>
      <c r="F29" s="4">
        <v>98857</v>
      </c>
      <c r="G29" s="8">
        <v>22</v>
      </c>
      <c r="H29" s="4">
        <v>98572</v>
      </c>
      <c r="I29" s="4">
        <v>99040</v>
      </c>
      <c r="J29" s="8">
        <v>22</v>
      </c>
      <c r="K29" s="4">
        <v>99033.2</v>
      </c>
      <c r="L29" s="4">
        <v>99355.45</v>
      </c>
      <c r="M29" s="8">
        <v>22</v>
      </c>
      <c r="N29" s="7">
        <v>99300.61</v>
      </c>
      <c r="O29" s="7">
        <v>99357.68</v>
      </c>
    </row>
    <row r="30" spans="1:15" ht="15" x14ac:dyDescent="0.25">
      <c r="A30" s="8">
        <v>23</v>
      </c>
      <c r="B30" s="4">
        <v>97148</v>
      </c>
      <c r="C30" s="4">
        <v>98155</v>
      </c>
      <c r="D30" s="8">
        <v>23</v>
      </c>
      <c r="E30" s="4">
        <v>98034</v>
      </c>
      <c r="F30" s="4">
        <v>98828</v>
      </c>
      <c r="G30" s="8">
        <v>23</v>
      </c>
      <c r="H30" s="4">
        <v>98472</v>
      </c>
      <c r="I30" s="4">
        <v>99010</v>
      </c>
      <c r="J30" s="8">
        <v>23</v>
      </c>
      <c r="K30" s="4">
        <v>98972.59</v>
      </c>
      <c r="L30" s="4">
        <v>99338.76</v>
      </c>
      <c r="M30" s="8">
        <v>23</v>
      </c>
      <c r="N30" s="7">
        <v>99259.47</v>
      </c>
      <c r="O30" s="7">
        <v>99340.81</v>
      </c>
    </row>
    <row r="31" spans="1:15" ht="15" x14ac:dyDescent="0.25">
      <c r="A31" s="8">
        <v>24</v>
      </c>
      <c r="B31" s="4">
        <v>97046</v>
      </c>
      <c r="C31" s="4">
        <v>98121</v>
      </c>
      <c r="D31" s="8">
        <v>24</v>
      </c>
      <c r="E31" s="4">
        <v>97918</v>
      </c>
      <c r="F31" s="4">
        <v>98797</v>
      </c>
      <c r="G31" s="8">
        <v>24</v>
      </c>
      <c r="H31" s="4">
        <v>98370</v>
      </c>
      <c r="I31" s="4">
        <v>98980</v>
      </c>
      <c r="J31" s="8">
        <v>24</v>
      </c>
      <c r="K31" s="4">
        <v>98909.05</v>
      </c>
      <c r="L31" s="4">
        <v>99321.279999999999</v>
      </c>
      <c r="M31" s="8">
        <v>24</v>
      </c>
      <c r="N31" s="7">
        <v>99218.73</v>
      </c>
      <c r="O31" s="7">
        <v>99323.34</v>
      </c>
    </row>
    <row r="32" spans="1:15" ht="15" x14ac:dyDescent="0.25">
      <c r="A32" s="8">
        <v>25</v>
      </c>
      <c r="B32" s="4">
        <v>96945</v>
      </c>
      <c r="C32" s="4">
        <v>98087</v>
      </c>
      <c r="D32" s="8">
        <v>25</v>
      </c>
      <c r="E32" s="4">
        <v>97799</v>
      </c>
      <c r="F32" s="4">
        <v>98764</v>
      </c>
      <c r="G32" s="8">
        <v>25</v>
      </c>
      <c r="H32" s="4">
        <v>98271</v>
      </c>
      <c r="I32" s="4">
        <v>98950</v>
      </c>
      <c r="J32" s="8">
        <v>25</v>
      </c>
      <c r="K32" s="4">
        <v>98842.98</v>
      </c>
      <c r="L32" s="4">
        <v>99302.91</v>
      </c>
      <c r="M32" s="8">
        <v>25</v>
      </c>
      <c r="N32" s="7">
        <v>99177.55</v>
      </c>
      <c r="O32" s="7">
        <v>99304.05</v>
      </c>
    </row>
    <row r="33" spans="1:15" ht="15" x14ac:dyDescent="0.25">
      <c r="A33" s="8">
        <v>26</v>
      </c>
      <c r="B33" s="4">
        <v>96847</v>
      </c>
      <c r="C33" s="4">
        <v>98049</v>
      </c>
      <c r="D33" s="8">
        <v>26</v>
      </c>
      <c r="E33" s="4">
        <v>97677</v>
      </c>
      <c r="F33" s="4">
        <v>98726</v>
      </c>
      <c r="G33" s="8">
        <v>26</v>
      </c>
      <c r="H33" s="4">
        <v>98174</v>
      </c>
      <c r="I33" s="4">
        <v>98920</v>
      </c>
      <c r="J33" s="8">
        <v>26</v>
      </c>
      <c r="K33" s="4">
        <v>98774.88</v>
      </c>
      <c r="L33" s="4">
        <v>99283.45</v>
      </c>
      <c r="M33" s="8">
        <v>26</v>
      </c>
      <c r="N33" s="7">
        <v>99135.49</v>
      </c>
      <c r="O33" s="7">
        <v>99282.95</v>
      </c>
    </row>
    <row r="34" spans="1:15" ht="15" x14ac:dyDescent="0.25">
      <c r="A34" s="8">
        <v>27</v>
      </c>
      <c r="B34" s="4">
        <v>96752</v>
      </c>
      <c r="C34" s="4">
        <v>98008</v>
      </c>
      <c r="D34" s="8">
        <v>27</v>
      </c>
      <c r="E34" s="4">
        <v>97549</v>
      </c>
      <c r="F34" s="4">
        <v>98685</v>
      </c>
      <c r="G34" s="8">
        <v>27</v>
      </c>
      <c r="H34" s="4">
        <v>98077</v>
      </c>
      <c r="I34" s="4">
        <v>98889</v>
      </c>
      <c r="J34" s="8">
        <v>27</v>
      </c>
      <c r="K34" s="4">
        <v>98705.34</v>
      </c>
      <c r="L34" s="4">
        <v>99263</v>
      </c>
      <c r="M34" s="8">
        <v>27</v>
      </c>
      <c r="N34" s="7">
        <v>99091.28</v>
      </c>
      <c r="O34" s="7">
        <v>99259.44</v>
      </c>
    </row>
    <row r="35" spans="1:15" ht="15" x14ac:dyDescent="0.25">
      <c r="A35" s="8">
        <v>28</v>
      </c>
      <c r="B35" s="4">
        <v>96657</v>
      </c>
      <c r="C35" s="4">
        <v>97967</v>
      </c>
      <c r="D35" s="8">
        <v>28</v>
      </c>
      <c r="E35" s="4">
        <v>97416</v>
      </c>
      <c r="F35" s="4">
        <v>98641</v>
      </c>
      <c r="G35" s="8">
        <v>28</v>
      </c>
      <c r="H35" s="4">
        <v>97981</v>
      </c>
      <c r="I35" s="4">
        <v>98855</v>
      </c>
      <c r="J35" s="8">
        <v>28</v>
      </c>
      <c r="K35" s="4">
        <v>98634.77</v>
      </c>
      <c r="L35" s="4">
        <v>99241.56</v>
      </c>
      <c r="M35" s="8">
        <v>28</v>
      </c>
      <c r="N35" s="7">
        <v>99043.22</v>
      </c>
      <c r="O35" s="7">
        <v>99233.51</v>
      </c>
    </row>
    <row r="36" spans="1:15" ht="15" x14ac:dyDescent="0.25">
      <c r="A36" s="8">
        <v>29</v>
      </c>
      <c r="B36" s="4">
        <v>96563</v>
      </c>
      <c r="C36" s="4">
        <v>97924</v>
      </c>
      <c r="D36" s="8">
        <v>29</v>
      </c>
      <c r="E36" s="4">
        <v>97276</v>
      </c>
      <c r="F36" s="4">
        <v>98595</v>
      </c>
      <c r="G36" s="8">
        <v>29</v>
      </c>
      <c r="H36" s="4">
        <v>97881</v>
      </c>
      <c r="I36" s="4">
        <v>98817</v>
      </c>
      <c r="J36" s="8">
        <v>29</v>
      </c>
      <c r="K36" s="4">
        <v>98563.36</v>
      </c>
      <c r="L36" s="4">
        <v>99219.13</v>
      </c>
      <c r="M36" s="8">
        <v>29</v>
      </c>
      <c r="N36" s="7">
        <v>98990.02</v>
      </c>
      <c r="O36" s="7">
        <v>99205.16</v>
      </c>
    </row>
    <row r="37" spans="1:15" ht="15" x14ac:dyDescent="0.25">
      <c r="A37" s="8">
        <v>30</v>
      </c>
      <c r="B37" s="4">
        <v>96468</v>
      </c>
      <c r="C37" s="4">
        <v>97880</v>
      </c>
      <c r="D37" s="8">
        <v>30</v>
      </c>
      <c r="E37" s="4">
        <v>97129</v>
      </c>
      <c r="F37" s="4">
        <v>98546</v>
      </c>
      <c r="G37" s="8">
        <v>30</v>
      </c>
      <c r="H37" s="4">
        <v>97776</v>
      </c>
      <c r="I37" s="4">
        <v>98776</v>
      </c>
      <c r="J37" s="8">
        <v>30</v>
      </c>
      <c r="K37" s="4">
        <v>98491.21</v>
      </c>
      <c r="L37" s="4">
        <v>99195.71</v>
      </c>
      <c r="M37" s="8">
        <v>30</v>
      </c>
      <c r="N37" s="7">
        <v>98931.66</v>
      </c>
      <c r="O37" s="7">
        <v>99174.399999999994</v>
      </c>
    </row>
    <row r="38" spans="1:15" ht="15" x14ac:dyDescent="0.25">
      <c r="A38" s="8">
        <v>31</v>
      </c>
      <c r="B38" s="4">
        <v>96373</v>
      </c>
      <c r="C38" s="4">
        <v>97832</v>
      </c>
      <c r="D38" s="8">
        <v>31</v>
      </c>
      <c r="E38" s="4">
        <v>96979</v>
      </c>
      <c r="F38" s="4">
        <v>98494</v>
      </c>
      <c r="G38" s="8">
        <v>31</v>
      </c>
      <c r="H38" s="4">
        <v>97665</v>
      </c>
      <c r="I38" s="4">
        <v>98731</v>
      </c>
      <c r="J38" s="8">
        <v>31</v>
      </c>
      <c r="K38" s="4">
        <v>98418.62</v>
      </c>
      <c r="L38" s="4">
        <v>99171.21</v>
      </c>
      <c r="M38" s="8">
        <v>31</v>
      </c>
      <c r="N38" s="7">
        <v>98867.29</v>
      </c>
      <c r="O38" s="7">
        <v>99142.42</v>
      </c>
    </row>
    <row r="39" spans="1:15" ht="15" x14ac:dyDescent="0.25">
      <c r="A39" s="8">
        <v>32</v>
      </c>
      <c r="B39" s="4">
        <v>96273</v>
      </c>
      <c r="C39" s="4">
        <v>97781</v>
      </c>
      <c r="D39" s="8">
        <v>32</v>
      </c>
      <c r="E39" s="4">
        <v>96825</v>
      </c>
      <c r="F39" s="4">
        <v>98440</v>
      </c>
      <c r="G39" s="8">
        <v>32</v>
      </c>
      <c r="H39" s="4">
        <v>97548</v>
      </c>
      <c r="I39" s="4">
        <v>98684</v>
      </c>
      <c r="J39" s="8">
        <v>32</v>
      </c>
      <c r="K39" s="4">
        <v>98345.79</v>
      </c>
      <c r="L39" s="4">
        <v>99145.33</v>
      </c>
      <c r="M39" s="8">
        <v>32</v>
      </c>
      <c r="N39" s="7">
        <v>98799.88</v>
      </c>
      <c r="O39" s="7">
        <v>99109.23</v>
      </c>
    </row>
    <row r="40" spans="1:15" ht="15" x14ac:dyDescent="0.25">
      <c r="A40" s="8">
        <v>33</v>
      </c>
      <c r="B40" s="4">
        <v>96170</v>
      </c>
      <c r="C40" s="4">
        <v>97728</v>
      </c>
      <c r="D40" s="8">
        <v>33</v>
      </c>
      <c r="E40" s="4">
        <v>96673</v>
      </c>
      <c r="F40" s="4">
        <v>98384</v>
      </c>
      <c r="G40" s="8">
        <v>33</v>
      </c>
      <c r="H40" s="4">
        <v>97423</v>
      </c>
      <c r="I40" s="4">
        <v>98633</v>
      </c>
      <c r="J40" s="8">
        <v>33</v>
      </c>
      <c r="K40" s="4">
        <v>98272.82</v>
      </c>
      <c r="L40" s="4">
        <v>99117.97</v>
      </c>
      <c r="M40" s="8">
        <v>33</v>
      </c>
      <c r="N40" s="7">
        <v>98730.27</v>
      </c>
      <c r="O40" s="7">
        <v>99074.83</v>
      </c>
    </row>
    <row r="41" spans="1:15" ht="15" x14ac:dyDescent="0.25">
      <c r="A41" s="8">
        <v>34</v>
      </c>
      <c r="B41" s="4">
        <v>96066</v>
      </c>
      <c r="C41" s="4">
        <v>97673</v>
      </c>
      <c r="D41" s="8">
        <v>34</v>
      </c>
      <c r="E41" s="4">
        <v>96525</v>
      </c>
      <c r="F41" s="4">
        <v>98326</v>
      </c>
      <c r="G41" s="8">
        <v>34</v>
      </c>
      <c r="H41" s="4">
        <v>97295</v>
      </c>
      <c r="I41" s="4">
        <v>98581</v>
      </c>
      <c r="J41" s="8">
        <v>34</v>
      </c>
      <c r="K41" s="4">
        <v>98199.8</v>
      </c>
      <c r="L41" s="4">
        <v>99088.93</v>
      </c>
      <c r="M41" s="8">
        <v>34</v>
      </c>
      <c r="N41" s="7">
        <v>98661.87</v>
      </c>
      <c r="O41" s="7">
        <v>99038.6</v>
      </c>
    </row>
    <row r="42" spans="1:15" ht="15" x14ac:dyDescent="0.25">
      <c r="A42" s="8">
        <v>35</v>
      </c>
      <c r="B42" s="4">
        <v>95954</v>
      </c>
      <c r="C42" s="4">
        <v>97610</v>
      </c>
      <c r="D42" s="8">
        <v>35</v>
      </c>
      <c r="E42" s="4">
        <v>96379</v>
      </c>
      <c r="F42" s="4">
        <v>98267</v>
      </c>
      <c r="G42" s="8">
        <v>35</v>
      </c>
      <c r="H42" s="4">
        <v>97164</v>
      </c>
      <c r="I42" s="4">
        <v>98526</v>
      </c>
      <c r="J42" s="8">
        <v>35</v>
      </c>
      <c r="K42" s="4">
        <v>98126.54</v>
      </c>
      <c r="L42" s="4">
        <v>99057.919999999998</v>
      </c>
      <c r="M42" s="8">
        <v>35</v>
      </c>
      <c r="N42" s="7">
        <v>98595.12</v>
      </c>
      <c r="O42" s="7">
        <v>99000.56</v>
      </c>
    </row>
    <row r="43" spans="1:15" ht="15" x14ac:dyDescent="0.25">
      <c r="A43" s="8">
        <v>36</v>
      </c>
      <c r="B43" s="4">
        <v>95837</v>
      </c>
      <c r="C43" s="4">
        <v>97541</v>
      </c>
      <c r="D43" s="8">
        <v>36</v>
      </c>
      <c r="E43" s="4">
        <v>96234</v>
      </c>
      <c r="F43" s="4">
        <v>98205</v>
      </c>
      <c r="G43" s="8">
        <v>36</v>
      </c>
      <c r="H43" s="4">
        <v>97031</v>
      </c>
      <c r="I43" s="4">
        <v>98470</v>
      </c>
      <c r="J43" s="8">
        <v>36</v>
      </c>
      <c r="K43" s="4">
        <v>98053.63</v>
      </c>
      <c r="L43" s="4">
        <v>99024.54</v>
      </c>
      <c r="M43" s="8">
        <v>36</v>
      </c>
      <c r="N43" s="7">
        <v>98530.02</v>
      </c>
      <c r="O43" s="7">
        <v>98960.69</v>
      </c>
    </row>
    <row r="44" spans="1:15" ht="15" x14ac:dyDescent="0.25">
      <c r="A44" s="8">
        <v>37</v>
      </c>
      <c r="B44" s="4">
        <v>95709</v>
      </c>
      <c r="C44" s="4">
        <v>97463</v>
      </c>
      <c r="D44" s="8">
        <v>37</v>
      </c>
      <c r="E44" s="4">
        <v>96090</v>
      </c>
      <c r="F44" s="4">
        <v>98139</v>
      </c>
      <c r="G44" s="8">
        <v>37</v>
      </c>
      <c r="H44" s="4">
        <v>96896</v>
      </c>
      <c r="I44" s="4">
        <v>98407</v>
      </c>
      <c r="J44" s="8">
        <v>37</v>
      </c>
      <c r="K44" s="4">
        <v>97980.87</v>
      </c>
      <c r="L44" s="4">
        <v>98988.3</v>
      </c>
      <c r="M44" s="8">
        <v>37</v>
      </c>
      <c r="N44" s="7">
        <v>98465.279999999999</v>
      </c>
      <c r="O44" s="7">
        <v>98919</v>
      </c>
    </row>
    <row r="45" spans="1:15" ht="15" x14ac:dyDescent="0.25">
      <c r="A45" s="8">
        <v>38</v>
      </c>
      <c r="B45" s="4">
        <v>95565</v>
      </c>
      <c r="C45" s="4">
        <v>97375</v>
      </c>
      <c r="D45" s="8">
        <v>38</v>
      </c>
      <c r="E45" s="4">
        <v>95943</v>
      </c>
      <c r="F45" s="4">
        <v>98068</v>
      </c>
      <c r="G45" s="8">
        <v>38</v>
      </c>
      <c r="H45" s="4">
        <v>96757</v>
      </c>
      <c r="I45" s="4">
        <v>98342</v>
      </c>
      <c r="J45" s="8">
        <v>38</v>
      </c>
      <c r="K45" s="4">
        <v>97906.8</v>
      </c>
      <c r="L45" s="4">
        <v>98948.9</v>
      </c>
      <c r="M45" s="8">
        <v>38</v>
      </c>
      <c r="N45" s="7">
        <v>98400.06</v>
      </c>
      <c r="O45" s="7">
        <v>98874.880000000005</v>
      </c>
    </row>
    <row r="46" spans="1:15" ht="15" x14ac:dyDescent="0.25">
      <c r="A46" s="8">
        <v>39</v>
      </c>
      <c r="B46" s="4">
        <v>95403</v>
      </c>
      <c r="C46" s="4">
        <v>97282</v>
      </c>
      <c r="D46" s="8">
        <v>39</v>
      </c>
      <c r="E46" s="4">
        <v>95789</v>
      </c>
      <c r="F46" s="4">
        <v>97992</v>
      </c>
      <c r="G46" s="8">
        <v>39</v>
      </c>
      <c r="H46" s="4">
        <v>96615</v>
      </c>
      <c r="I46" s="4">
        <v>98272</v>
      </c>
      <c r="J46" s="8">
        <v>39</v>
      </c>
      <c r="K46" s="4">
        <v>97829.55</v>
      </c>
      <c r="L46" s="4">
        <v>98905.86</v>
      </c>
      <c r="M46" s="8">
        <v>39</v>
      </c>
      <c r="N46" s="7">
        <v>98332.64</v>
      </c>
      <c r="O46" s="7">
        <v>98828.94</v>
      </c>
    </row>
    <row r="47" spans="1:15" ht="15" x14ac:dyDescent="0.25">
      <c r="A47" s="8">
        <v>40</v>
      </c>
      <c r="B47" s="4">
        <v>95224</v>
      </c>
      <c r="C47" s="4">
        <v>97180</v>
      </c>
      <c r="D47" s="8">
        <v>40</v>
      </c>
      <c r="E47" s="4">
        <v>95631</v>
      </c>
      <c r="F47" s="4">
        <v>97910</v>
      </c>
      <c r="G47" s="8">
        <v>40</v>
      </c>
      <c r="H47" s="4">
        <v>96465</v>
      </c>
      <c r="I47" s="4">
        <v>98197</v>
      </c>
      <c r="J47" s="8">
        <v>40</v>
      </c>
      <c r="K47" s="4">
        <v>97746.79</v>
      </c>
      <c r="L47" s="4">
        <v>98859.08</v>
      </c>
      <c r="M47" s="8">
        <v>40</v>
      </c>
      <c r="N47" s="7">
        <v>98263.43</v>
      </c>
      <c r="O47" s="7">
        <v>98779.35</v>
      </c>
    </row>
    <row r="48" spans="1:15" ht="15" x14ac:dyDescent="0.25">
      <c r="A48" s="8">
        <v>41</v>
      </c>
      <c r="B48" s="4">
        <v>95025</v>
      </c>
      <c r="C48" s="4">
        <v>97068</v>
      </c>
      <c r="D48" s="8">
        <v>41</v>
      </c>
      <c r="E48" s="4">
        <v>95464</v>
      </c>
      <c r="F48" s="4">
        <v>97823</v>
      </c>
      <c r="G48" s="8">
        <v>41</v>
      </c>
      <c r="H48" s="4">
        <v>96311</v>
      </c>
      <c r="I48" s="4">
        <v>98115</v>
      </c>
      <c r="J48" s="8">
        <v>41</v>
      </c>
      <c r="K48" s="4">
        <v>97657.55</v>
      </c>
      <c r="L48" s="4">
        <v>98808.17</v>
      </c>
      <c r="M48" s="8">
        <v>41</v>
      </c>
      <c r="N48" s="7">
        <v>98189.46</v>
      </c>
      <c r="O48" s="7">
        <v>98726.76</v>
      </c>
    </row>
    <row r="49" spans="1:15" ht="15" x14ac:dyDescent="0.25">
      <c r="A49" s="8">
        <v>42</v>
      </c>
      <c r="B49" s="4">
        <v>94807</v>
      </c>
      <c r="C49" s="4">
        <v>96949</v>
      </c>
      <c r="D49" s="8">
        <v>42</v>
      </c>
      <c r="E49" s="4">
        <v>95284</v>
      </c>
      <c r="F49" s="4">
        <v>97728</v>
      </c>
      <c r="G49" s="8">
        <v>42</v>
      </c>
      <c r="H49" s="4">
        <v>96148</v>
      </c>
      <c r="I49" s="4">
        <v>98027</v>
      </c>
      <c r="J49" s="8">
        <v>42</v>
      </c>
      <c r="K49" s="4">
        <v>97561.06</v>
      </c>
      <c r="L49" s="4">
        <v>98752.44</v>
      </c>
      <c r="M49" s="8">
        <v>42</v>
      </c>
      <c r="N49" s="7">
        <v>98115.09</v>
      </c>
      <c r="O49" s="7">
        <v>98671.75</v>
      </c>
    </row>
    <row r="50" spans="1:15" ht="15" x14ac:dyDescent="0.25">
      <c r="A50" s="8">
        <v>43</v>
      </c>
      <c r="B50" s="4">
        <v>94567</v>
      </c>
      <c r="C50" s="4">
        <v>96819</v>
      </c>
      <c r="D50" s="8">
        <v>43</v>
      </c>
      <c r="E50" s="4">
        <v>95087</v>
      </c>
      <c r="F50" s="4">
        <v>97624</v>
      </c>
      <c r="G50" s="8">
        <v>43</v>
      </c>
      <c r="H50" s="4">
        <v>95976</v>
      </c>
      <c r="I50" s="4">
        <v>97929</v>
      </c>
      <c r="J50" s="8">
        <v>43</v>
      </c>
      <c r="K50" s="4">
        <v>97456.18</v>
      </c>
      <c r="L50" s="4">
        <v>98691.51</v>
      </c>
      <c r="M50" s="8">
        <v>43</v>
      </c>
      <c r="N50" s="7">
        <v>98039.46</v>
      </c>
      <c r="O50" s="7">
        <v>98612.52</v>
      </c>
    </row>
    <row r="51" spans="1:15" ht="15" x14ac:dyDescent="0.25">
      <c r="A51" s="8">
        <v>44</v>
      </c>
      <c r="B51" s="4">
        <v>94303</v>
      </c>
      <c r="C51" s="4">
        <v>96675</v>
      </c>
      <c r="D51" s="8">
        <v>44</v>
      </c>
      <c r="E51" s="4">
        <v>94873</v>
      </c>
      <c r="F51" s="4">
        <v>97510</v>
      </c>
      <c r="G51" s="8">
        <v>44</v>
      </c>
      <c r="H51" s="4">
        <v>95793</v>
      </c>
      <c r="I51" s="4">
        <v>97823</v>
      </c>
      <c r="J51" s="8">
        <v>44</v>
      </c>
      <c r="K51" s="4">
        <v>97341.57</v>
      </c>
      <c r="L51" s="4">
        <v>98624.79</v>
      </c>
      <c r="M51" s="8">
        <v>44</v>
      </c>
      <c r="N51" s="7">
        <v>97960.9</v>
      </c>
      <c r="O51" s="7">
        <v>98548.71</v>
      </c>
    </row>
    <row r="52" spans="1:15" ht="15" x14ac:dyDescent="0.25">
      <c r="A52" s="8">
        <v>45</v>
      </c>
      <c r="B52" s="4">
        <v>94003</v>
      </c>
      <c r="C52" s="4">
        <v>96519</v>
      </c>
      <c r="D52" s="8">
        <v>45</v>
      </c>
      <c r="E52" s="4">
        <v>94638</v>
      </c>
      <c r="F52" s="4">
        <v>97384</v>
      </c>
      <c r="G52" s="8">
        <v>45</v>
      </c>
      <c r="H52" s="4">
        <v>95592</v>
      </c>
      <c r="I52" s="4">
        <v>97707</v>
      </c>
      <c r="J52" s="8">
        <v>45</v>
      </c>
      <c r="K52" s="4">
        <v>97215.8</v>
      </c>
      <c r="L52" s="4">
        <v>98551.71</v>
      </c>
      <c r="M52" s="8">
        <v>45</v>
      </c>
      <c r="N52" s="7">
        <v>97876.51</v>
      </c>
      <c r="O52" s="7">
        <v>98481.11</v>
      </c>
    </row>
    <row r="53" spans="1:15" ht="15" x14ac:dyDescent="0.25">
      <c r="A53" s="8">
        <v>46</v>
      </c>
      <c r="B53" s="4">
        <v>93662</v>
      </c>
      <c r="C53" s="4">
        <v>96339</v>
      </c>
      <c r="D53" s="8">
        <v>46</v>
      </c>
      <c r="E53" s="4">
        <v>94383</v>
      </c>
      <c r="F53" s="4">
        <v>97245</v>
      </c>
      <c r="G53" s="8">
        <v>46</v>
      </c>
      <c r="H53" s="4">
        <v>95364</v>
      </c>
      <c r="I53" s="4">
        <v>97575</v>
      </c>
      <c r="J53" s="8">
        <v>46</v>
      </c>
      <c r="K53" s="4">
        <v>97076.98</v>
      </c>
      <c r="L53" s="4">
        <v>98471.49</v>
      </c>
      <c r="M53" s="8">
        <v>46</v>
      </c>
      <c r="N53" s="7">
        <v>97786.73</v>
      </c>
      <c r="O53" s="7">
        <v>98407.58</v>
      </c>
    </row>
    <row r="54" spans="1:15" ht="15" x14ac:dyDescent="0.25">
      <c r="A54" s="8">
        <v>47</v>
      </c>
      <c r="B54" s="4">
        <v>93274</v>
      </c>
      <c r="C54" s="4">
        <v>96141</v>
      </c>
      <c r="D54" s="8">
        <v>47</v>
      </c>
      <c r="E54" s="4">
        <v>94097</v>
      </c>
      <c r="F54" s="4">
        <v>97089</v>
      </c>
      <c r="G54" s="8">
        <v>47</v>
      </c>
      <c r="H54" s="4">
        <v>95110</v>
      </c>
      <c r="I54" s="4">
        <v>97427</v>
      </c>
      <c r="J54" s="8">
        <v>47</v>
      </c>
      <c r="K54" s="4">
        <v>96923.6</v>
      </c>
      <c r="L54" s="4">
        <v>98383.26</v>
      </c>
      <c r="M54" s="8">
        <v>47</v>
      </c>
      <c r="N54" s="7">
        <v>97692.44</v>
      </c>
      <c r="O54" s="7">
        <v>98328.26</v>
      </c>
    </row>
    <row r="55" spans="1:15" ht="15" x14ac:dyDescent="0.25">
      <c r="A55" s="8">
        <v>48</v>
      </c>
      <c r="B55" s="4">
        <v>92837</v>
      </c>
      <c r="C55" s="4">
        <v>95923</v>
      </c>
      <c r="D55" s="8">
        <v>48</v>
      </c>
      <c r="E55" s="4">
        <v>93772</v>
      </c>
      <c r="F55" s="4">
        <v>96915</v>
      </c>
      <c r="G55" s="8">
        <v>48</v>
      </c>
      <c r="H55" s="4">
        <v>94826</v>
      </c>
      <c r="I55" s="4">
        <v>97260</v>
      </c>
      <c r="J55" s="8">
        <v>48</v>
      </c>
      <c r="K55" s="4">
        <v>96758.73</v>
      </c>
      <c r="L55" s="4">
        <v>98289.4</v>
      </c>
      <c r="M55" s="8">
        <v>48</v>
      </c>
      <c r="N55" s="7">
        <v>97591.42</v>
      </c>
      <c r="O55" s="7">
        <v>98242.89</v>
      </c>
    </row>
    <row r="56" spans="1:15" ht="15" x14ac:dyDescent="0.25">
      <c r="A56" s="8">
        <v>49</v>
      </c>
      <c r="B56" s="4">
        <v>92352</v>
      </c>
      <c r="C56" s="4">
        <v>95684</v>
      </c>
      <c r="D56" s="8">
        <v>49</v>
      </c>
      <c r="E56" s="4">
        <v>93411</v>
      </c>
      <c r="F56" s="4">
        <v>96724</v>
      </c>
      <c r="G56" s="8">
        <v>49</v>
      </c>
      <c r="H56" s="4">
        <v>94514</v>
      </c>
      <c r="I56" s="4">
        <v>97079</v>
      </c>
      <c r="J56" s="8">
        <v>49</v>
      </c>
      <c r="K56" s="4">
        <v>96586.21</v>
      </c>
      <c r="L56" s="4">
        <v>98192.88</v>
      </c>
      <c r="M56" s="8">
        <v>49</v>
      </c>
      <c r="N56" s="7">
        <v>97483.26</v>
      </c>
      <c r="O56" s="7">
        <v>98151.81</v>
      </c>
    </row>
    <row r="57" spans="1:15" ht="15" x14ac:dyDescent="0.25">
      <c r="A57" s="8">
        <v>50</v>
      </c>
      <c r="B57" s="4">
        <v>91822</v>
      </c>
      <c r="C57" s="4">
        <v>95425</v>
      </c>
      <c r="D57" s="8">
        <v>50</v>
      </c>
      <c r="E57" s="4">
        <v>93016</v>
      </c>
      <c r="F57" s="4">
        <v>96518</v>
      </c>
      <c r="G57" s="8">
        <v>50</v>
      </c>
      <c r="H57" s="4">
        <v>94175</v>
      </c>
      <c r="I57" s="4">
        <v>96886</v>
      </c>
      <c r="J57" s="8">
        <v>50</v>
      </c>
      <c r="K57" s="4">
        <v>96406.37</v>
      </c>
      <c r="L57" s="4">
        <v>98094.29</v>
      </c>
      <c r="M57" s="8">
        <v>50</v>
      </c>
      <c r="N57" s="7">
        <v>97367.63</v>
      </c>
      <c r="O57" s="7">
        <v>98055.14</v>
      </c>
    </row>
    <row r="58" spans="1:15" ht="15" x14ac:dyDescent="0.25">
      <c r="A58" s="8">
        <v>51</v>
      </c>
      <c r="B58" s="4">
        <v>91232</v>
      </c>
      <c r="C58" s="4">
        <v>95152</v>
      </c>
      <c r="D58" s="8">
        <v>51</v>
      </c>
      <c r="E58" s="4">
        <v>92590</v>
      </c>
      <c r="F58" s="4">
        <v>96299</v>
      </c>
      <c r="G58" s="8">
        <v>51</v>
      </c>
      <c r="H58" s="4">
        <v>93821</v>
      </c>
      <c r="I58" s="4">
        <v>96685</v>
      </c>
      <c r="J58" s="8">
        <v>51</v>
      </c>
      <c r="K58" s="4">
        <v>96217.9</v>
      </c>
      <c r="L58" s="4">
        <v>97993.35</v>
      </c>
      <c r="M58" s="8">
        <v>51</v>
      </c>
      <c r="N58" s="7">
        <v>97243.08</v>
      </c>
      <c r="O58" s="7">
        <v>97952.49</v>
      </c>
    </row>
    <row r="59" spans="1:15" ht="15" x14ac:dyDescent="0.25">
      <c r="A59" s="8">
        <v>52</v>
      </c>
      <c r="B59" s="4">
        <v>90574</v>
      </c>
      <c r="C59" s="4">
        <v>94849</v>
      </c>
      <c r="D59" s="8">
        <v>52</v>
      </c>
      <c r="E59" s="4">
        <v>92130</v>
      </c>
      <c r="F59" s="4">
        <v>96062</v>
      </c>
      <c r="G59" s="8">
        <v>52</v>
      </c>
      <c r="H59" s="4">
        <v>93436</v>
      </c>
      <c r="I59" s="4">
        <v>96467</v>
      </c>
      <c r="J59" s="8">
        <v>52</v>
      </c>
      <c r="K59" s="4">
        <v>96019.02</v>
      </c>
      <c r="L59" s="4">
        <v>97889.97</v>
      </c>
      <c r="M59" s="8">
        <v>52</v>
      </c>
      <c r="N59" s="7">
        <v>97108.01</v>
      </c>
      <c r="O59" s="7">
        <v>97843.19</v>
      </c>
    </row>
    <row r="60" spans="1:15" ht="15" x14ac:dyDescent="0.25">
      <c r="A60" s="8">
        <v>53</v>
      </c>
      <c r="B60" s="4">
        <v>89841</v>
      </c>
      <c r="C60" s="4">
        <v>94519</v>
      </c>
      <c r="D60" s="8">
        <v>53</v>
      </c>
      <c r="E60" s="4">
        <v>91625</v>
      </c>
      <c r="F60" s="4">
        <v>95803</v>
      </c>
      <c r="G60" s="8">
        <v>53</v>
      </c>
      <c r="H60" s="4">
        <v>93009</v>
      </c>
      <c r="I60" s="4">
        <v>96232</v>
      </c>
      <c r="J60" s="8">
        <v>53</v>
      </c>
      <c r="K60" s="4">
        <v>95807.87</v>
      </c>
      <c r="L60" s="4">
        <v>97783.86</v>
      </c>
      <c r="M60" s="8">
        <v>53</v>
      </c>
      <c r="N60" s="7">
        <v>96960.29</v>
      </c>
      <c r="O60" s="7">
        <v>97725.93</v>
      </c>
    </row>
    <row r="61" spans="1:15" ht="15" x14ac:dyDescent="0.25">
      <c r="A61" s="8">
        <v>54</v>
      </c>
      <c r="B61" s="4">
        <v>89032</v>
      </c>
      <c r="C61" s="4">
        <v>94151</v>
      </c>
      <c r="D61" s="8">
        <v>54</v>
      </c>
      <c r="E61" s="4">
        <v>91059</v>
      </c>
      <c r="F61" s="4">
        <v>95516</v>
      </c>
      <c r="G61" s="8">
        <v>54</v>
      </c>
      <c r="H61" s="4">
        <v>92523</v>
      </c>
      <c r="I61" s="4">
        <v>95968</v>
      </c>
      <c r="J61" s="8">
        <v>54</v>
      </c>
      <c r="K61" s="4">
        <v>95582.05</v>
      </c>
      <c r="L61" s="4">
        <v>97674.54</v>
      </c>
      <c r="M61" s="8">
        <v>54</v>
      </c>
      <c r="N61" s="7">
        <v>96797.3</v>
      </c>
      <c r="O61" s="7">
        <v>97599.88</v>
      </c>
    </row>
    <row r="62" spans="1:15" ht="15" x14ac:dyDescent="0.25">
      <c r="A62" s="8">
        <v>55</v>
      </c>
      <c r="B62" s="4">
        <v>88141</v>
      </c>
      <c r="C62" s="4">
        <v>93745</v>
      </c>
      <c r="D62" s="8">
        <v>55</v>
      </c>
      <c r="E62" s="4">
        <v>90431</v>
      </c>
      <c r="F62" s="4">
        <v>95203</v>
      </c>
      <c r="G62" s="8">
        <v>55</v>
      </c>
      <c r="H62" s="4">
        <v>91985</v>
      </c>
      <c r="I62" s="4">
        <v>95678</v>
      </c>
      <c r="J62" s="8">
        <v>55</v>
      </c>
      <c r="K62" s="4">
        <v>95338.89</v>
      </c>
      <c r="L62" s="4">
        <v>97561.82</v>
      </c>
      <c r="M62" s="8">
        <v>55</v>
      </c>
      <c r="N62" s="7">
        <v>96617.07</v>
      </c>
      <c r="O62" s="7">
        <v>97465.3</v>
      </c>
    </row>
    <row r="63" spans="1:15" ht="15" x14ac:dyDescent="0.25">
      <c r="A63" s="8">
        <v>56</v>
      </c>
      <c r="B63" s="4">
        <v>87165</v>
      </c>
      <c r="C63" s="4">
        <v>93306</v>
      </c>
      <c r="D63" s="8">
        <v>56</v>
      </c>
      <c r="E63" s="4">
        <v>89728</v>
      </c>
      <c r="F63" s="4">
        <v>94863</v>
      </c>
      <c r="G63" s="8">
        <v>56</v>
      </c>
      <c r="H63" s="4">
        <v>91372</v>
      </c>
      <c r="I63" s="4">
        <v>95353</v>
      </c>
      <c r="J63" s="8">
        <v>56</v>
      </c>
      <c r="K63" s="4">
        <v>95072.320000000007</v>
      </c>
      <c r="L63" s="4">
        <v>97445.04</v>
      </c>
      <c r="M63" s="8">
        <v>56</v>
      </c>
      <c r="N63" s="7">
        <v>96418.69</v>
      </c>
      <c r="O63" s="7">
        <v>97322.55</v>
      </c>
    </row>
    <row r="64" spans="1:15" ht="15" x14ac:dyDescent="0.25">
      <c r="A64" s="8">
        <v>57</v>
      </c>
      <c r="B64" s="4">
        <v>86095</v>
      </c>
      <c r="C64" s="4">
        <v>92830</v>
      </c>
      <c r="D64" s="8">
        <v>57</v>
      </c>
      <c r="E64" s="4">
        <v>88949</v>
      </c>
      <c r="F64" s="4">
        <v>94491</v>
      </c>
      <c r="G64" s="8">
        <v>57</v>
      </c>
      <c r="H64" s="4">
        <v>90707</v>
      </c>
      <c r="I64" s="4">
        <v>95006</v>
      </c>
      <c r="J64" s="8">
        <v>57</v>
      </c>
      <c r="K64" s="4">
        <v>94778.17</v>
      </c>
      <c r="L64" s="4">
        <v>97323.92</v>
      </c>
      <c r="M64" s="8">
        <v>57</v>
      </c>
      <c r="N64" s="7">
        <v>96201.05</v>
      </c>
      <c r="O64" s="7">
        <v>97172.03</v>
      </c>
    </row>
    <row r="65" spans="1:15" ht="15" x14ac:dyDescent="0.25">
      <c r="A65" s="8">
        <v>58</v>
      </c>
      <c r="B65" s="4">
        <v>84940</v>
      </c>
      <c r="C65" s="4">
        <v>92311</v>
      </c>
      <c r="D65" s="8">
        <v>58</v>
      </c>
      <c r="E65" s="4">
        <v>88088</v>
      </c>
      <c r="F65" s="4">
        <v>94081</v>
      </c>
      <c r="G65" s="8">
        <v>58</v>
      </c>
      <c r="H65" s="4">
        <v>89988</v>
      </c>
      <c r="I65" s="4">
        <v>94635</v>
      </c>
      <c r="J65" s="8">
        <v>58</v>
      </c>
      <c r="K65" s="4">
        <v>94455.07</v>
      </c>
      <c r="L65" s="4">
        <v>97197.5</v>
      </c>
      <c r="M65" s="8">
        <v>58</v>
      </c>
      <c r="N65" s="7">
        <v>95963.71</v>
      </c>
      <c r="O65" s="7">
        <v>97014.13</v>
      </c>
    </row>
    <row r="66" spans="1:15" ht="15" x14ac:dyDescent="0.25">
      <c r="A66" s="8">
        <v>59</v>
      </c>
      <c r="B66" s="4">
        <v>83705</v>
      </c>
      <c r="C66" s="4">
        <v>91752</v>
      </c>
      <c r="D66" s="8">
        <v>59</v>
      </c>
      <c r="E66" s="4">
        <v>87136</v>
      </c>
      <c r="F66" s="4">
        <v>93630</v>
      </c>
      <c r="G66" s="8">
        <v>59</v>
      </c>
      <c r="H66" s="4">
        <v>89210</v>
      </c>
      <c r="I66" s="4">
        <v>94244</v>
      </c>
      <c r="J66" s="8">
        <v>59</v>
      </c>
      <c r="K66" s="4">
        <v>94103.89</v>
      </c>
      <c r="L66" s="4">
        <v>97064.73</v>
      </c>
      <c r="M66" s="8">
        <v>59</v>
      </c>
      <c r="N66" s="7">
        <v>95704.46</v>
      </c>
      <c r="O66" s="7">
        <v>96847.98</v>
      </c>
    </row>
    <row r="67" spans="1:15" ht="15" x14ac:dyDescent="0.25">
      <c r="A67" s="8">
        <v>60</v>
      </c>
      <c r="B67" s="4">
        <v>82345</v>
      </c>
      <c r="C67" s="4">
        <v>91127</v>
      </c>
      <c r="D67" s="8">
        <v>60</v>
      </c>
      <c r="E67" s="4">
        <v>86085</v>
      </c>
      <c r="F67" s="4">
        <v>93137</v>
      </c>
      <c r="G67" s="8">
        <v>60</v>
      </c>
      <c r="H67" s="4">
        <v>88369</v>
      </c>
      <c r="I67" s="4">
        <v>93828</v>
      </c>
      <c r="J67" s="8">
        <v>60</v>
      </c>
      <c r="K67" s="4">
        <v>93728.7</v>
      </c>
      <c r="L67" s="4">
        <v>96925.05</v>
      </c>
      <c r="M67" s="8">
        <v>60</v>
      </c>
      <c r="N67" s="7">
        <v>95419</v>
      </c>
      <c r="O67" s="7">
        <v>96671.54</v>
      </c>
    </row>
    <row r="68" spans="1:15" ht="15" x14ac:dyDescent="0.25">
      <c r="A68" s="8">
        <v>61</v>
      </c>
      <c r="B68" s="4">
        <v>80899</v>
      </c>
      <c r="C68" s="4">
        <v>90441</v>
      </c>
      <c r="D68" s="8">
        <v>61</v>
      </c>
      <c r="E68" s="4">
        <v>84931</v>
      </c>
      <c r="F68" s="4">
        <v>92602</v>
      </c>
      <c r="G68" s="8">
        <v>61</v>
      </c>
      <c r="H68" s="4">
        <v>87448</v>
      </c>
      <c r="I68" s="4">
        <v>93378</v>
      </c>
      <c r="J68" s="8">
        <v>61</v>
      </c>
      <c r="K68" s="4">
        <v>93320.7</v>
      </c>
      <c r="L68" s="4">
        <v>96774.91</v>
      </c>
      <c r="M68" s="8">
        <v>61</v>
      </c>
      <c r="N68" s="7">
        <v>95099.26</v>
      </c>
      <c r="O68" s="7">
        <v>96482.62</v>
      </c>
    </row>
    <row r="69" spans="1:15" ht="15" x14ac:dyDescent="0.25">
      <c r="A69" s="8">
        <v>62</v>
      </c>
      <c r="B69" s="4">
        <v>79358</v>
      </c>
      <c r="C69" s="4">
        <v>89686</v>
      </c>
      <c r="D69" s="8">
        <v>62</v>
      </c>
      <c r="E69" s="4">
        <v>83669</v>
      </c>
      <c r="F69" s="4">
        <v>92022</v>
      </c>
      <c r="G69" s="8">
        <v>62</v>
      </c>
      <c r="H69" s="4">
        <v>86428</v>
      </c>
      <c r="I69" s="4">
        <v>92876</v>
      </c>
      <c r="J69" s="8">
        <v>62</v>
      </c>
      <c r="K69" s="4">
        <v>92873.04</v>
      </c>
      <c r="L69" s="4">
        <v>96612.91</v>
      </c>
      <c r="M69" s="8">
        <v>62</v>
      </c>
      <c r="N69" s="7">
        <v>94733.759999999995</v>
      </c>
      <c r="O69" s="7">
        <v>96273.76</v>
      </c>
    </row>
    <row r="70" spans="1:15" ht="15" x14ac:dyDescent="0.25">
      <c r="A70" s="8">
        <v>63</v>
      </c>
      <c r="B70" s="4">
        <v>77730</v>
      </c>
      <c r="C70" s="4">
        <v>88866</v>
      </c>
      <c r="D70" s="8">
        <v>63</v>
      </c>
      <c r="E70" s="4">
        <v>82295</v>
      </c>
      <c r="F70" s="4">
        <v>91387</v>
      </c>
      <c r="G70" s="8">
        <v>63</v>
      </c>
      <c r="H70" s="4">
        <v>85297</v>
      </c>
      <c r="I70" s="4">
        <v>92312</v>
      </c>
      <c r="J70" s="8">
        <v>63</v>
      </c>
      <c r="K70" s="4">
        <v>92380.44</v>
      </c>
      <c r="L70" s="4">
        <v>96437.07</v>
      </c>
      <c r="M70" s="8">
        <v>63</v>
      </c>
      <c r="N70" s="7">
        <v>94318.74</v>
      </c>
      <c r="O70" s="7">
        <v>96039.16</v>
      </c>
    </row>
    <row r="71" spans="1:15" ht="15" x14ac:dyDescent="0.25">
      <c r="A71" s="8">
        <v>64</v>
      </c>
      <c r="B71" s="4">
        <v>76018</v>
      </c>
      <c r="C71" s="4">
        <v>87973</v>
      </c>
      <c r="D71" s="8">
        <v>64</v>
      </c>
      <c r="E71" s="4">
        <v>80804</v>
      </c>
      <c r="F71" s="4">
        <v>90688</v>
      </c>
      <c r="G71" s="8">
        <v>64</v>
      </c>
      <c r="H71" s="4">
        <v>84045</v>
      </c>
      <c r="I71" s="4">
        <v>91686</v>
      </c>
      <c r="J71" s="8">
        <v>64</v>
      </c>
      <c r="K71" s="4">
        <v>91836.23</v>
      </c>
      <c r="L71" s="4">
        <v>96244.87</v>
      </c>
      <c r="M71" s="8">
        <v>64</v>
      </c>
      <c r="N71" s="7">
        <v>93851.39</v>
      </c>
      <c r="O71" s="7">
        <v>95778.12</v>
      </c>
    </row>
    <row r="72" spans="1:15" ht="15" x14ac:dyDescent="0.25">
      <c r="A72" s="8">
        <v>65</v>
      </c>
      <c r="B72" s="4">
        <v>74195</v>
      </c>
      <c r="C72" s="4">
        <v>87009</v>
      </c>
      <c r="D72" s="8">
        <v>65</v>
      </c>
      <c r="E72" s="4">
        <v>79189</v>
      </c>
      <c r="F72" s="4">
        <v>89917</v>
      </c>
      <c r="G72" s="8">
        <v>65</v>
      </c>
      <c r="H72" s="4">
        <v>82680</v>
      </c>
      <c r="I72" s="4">
        <v>91006</v>
      </c>
      <c r="J72" s="8">
        <v>65</v>
      </c>
      <c r="K72" s="4">
        <v>91233.78</v>
      </c>
      <c r="L72" s="4">
        <v>96033.32</v>
      </c>
      <c r="M72" s="8">
        <v>65</v>
      </c>
      <c r="N72" s="7">
        <v>93326.01</v>
      </c>
      <c r="O72" s="7">
        <v>95490.85</v>
      </c>
    </row>
    <row r="73" spans="1:15" ht="15" x14ac:dyDescent="0.25">
      <c r="A73" s="8">
        <v>66</v>
      </c>
      <c r="B73" s="4">
        <v>72224</v>
      </c>
      <c r="C73" s="4">
        <v>85958</v>
      </c>
      <c r="D73" s="8">
        <v>66</v>
      </c>
      <c r="E73" s="4">
        <v>77444</v>
      </c>
      <c r="F73" s="4">
        <v>89067</v>
      </c>
      <c r="G73" s="8">
        <v>66</v>
      </c>
      <c r="H73" s="4">
        <v>81171</v>
      </c>
      <c r="I73" s="4">
        <v>90258</v>
      </c>
      <c r="J73" s="8">
        <v>66</v>
      </c>
      <c r="K73" s="4">
        <v>90565.77</v>
      </c>
      <c r="L73" s="4">
        <v>95799.09</v>
      </c>
      <c r="M73" s="8">
        <v>66</v>
      </c>
      <c r="N73" s="7">
        <v>92734.42</v>
      </c>
      <c r="O73" s="7">
        <v>95156.9</v>
      </c>
    </row>
    <row r="74" spans="1:15" ht="15" x14ac:dyDescent="0.25">
      <c r="A74" s="8">
        <v>67</v>
      </c>
      <c r="B74" s="4">
        <v>70130</v>
      </c>
      <c r="C74" s="4">
        <v>84802</v>
      </c>
      <c r="D74" s="8">
        <v>67</v>
      </c>
      <c r="E74" s="4">
        <v>75570</v>
      </c>
      <c r="F74" s="4">
        <v>88135</v>
      </c>
      <c r="G74" s="8">
        <v>67</v>
      </c>
      <c r="H74" s="4">
        <v>79525</v>
      </c>
      <c r="I74" s="4">
        <v>89441</v>
      </c>
      <c r="J74" s="8">
        <v>67</v>
      </c>
      <c r="K74" s="4">
        <v>89824.04</v>
      </c>
      <c r="L74" s="4">
        <v>95538.23</v>
      </c>
      <c r="M74" s="8">
        <v>67</v>
      </c>
      <c r="N74" s="7">
        <v>92070.16</v>
      </c>
      <c r="O74" s="7">
        <v>94796.17</v>
      </c>
    </row>
    <row r="75" spans="1:15" ht="15" x14ac:dyDescent="0.25">
      <c r="A75" s="8">
        <v>68</v>
      </c>
      <c r="B75" s="4">
        <v>67904</v>
      </c>
      <c r="C75" s="4">
        <v>83535</v>
      </c>
      <c r="D75" s="8">
        <v>68</v>
      </c>
      <c r="E75" s="4">
        <v>73584</v>
      </c>
      <c r="F75" s="4">
        <v>87115</v>
      </c>
      <c r="G75" s="8">
        <v>68</v>
      </c>
      <c r="H75" s="4">
        <v>77753</v>
      </c>
      <c r="I75" s="4">
        <v>88547</v>
      </c>
      <c r="J75" s="8">
        <v>68</v>
      </c>
      <c r="K75" s="4">
        <v>88998.56</v>
      </c>
      <c r="L75" s="4">
        <v>95248.18</v>
      </c>
      <c r="M75" s="8">
        <v>68</v>
      </c>
      <c r="N75" s="7">
        <v>91327.99</v>
      </c>
      <c r="O75" s="7">
        <v>94398.93</v>
      </c>
    </row>
    <row r="76" spans="1:15" ht="15" x14ac:dyDescent="0.25">
      <c r="A76" s="8">
        <v>69</v>
      </c>
      <c r="B76" s="4">
        <v>65558</v>
      </c>
      <c r="C76" s="4">
        <v>82152</v>
      </c>
      <c r="D76" s="8">
        <v>69</v>
      </c>
      <c r="E76" s="4">
        <v>71480</v>
      </c>
      <c r="F76" s="4">
        <v>85983</v>
      </c>
      <c r="G76" s="8">
        <v>69</v>
      </c>
      <c r="H76" s="4">
        <v>75822</v>
      </c>
      <c r="I76" s="4">
        <v>87553</v>
      </c>
      <c r="J76" s="8">
        <v>69</v>
      </c>
      <c r="K76" s="4">
        <v>88077.16</v>
      </c>
      <c r="L76" s="4">
        <v>94924.43</v>
      </c>
      <c r="M76" s="8">
        <v>69</v>
      </c>
      <c r="N76" s="7">
        <v>90500.39</v>
      </c>
      <c r="O76" s="7">
        <v>93959.69</v>
      </c>
    </row>
    <row r="77" spans="1:15" ht="15" x14ac:dyDescent="0.25">
      <c r="A77" s="8">
        <v>70</v>
      </c>
      <c r="B77" s="4">
        <v>63075</v>
      </c>
      <c r="C77" s="4">
        <v>80629</v>
      </c>
      <c r="D77" s="8">
        <v>70</v>
      </c>
      <c r="E77" s="4">
        <v>69262</v>
      </c>
      <c r="F77" s="4">
        <v>84728</v>
      </c>
      <c r="G77" s="8">
        <v>70</v>
      </c>
      <c r="H77" s="4">
        <v>73737</v>
      </c>
      <c r="I77" s="4">
        <v>86471</v>
      </c>
      <c r="J77" s="8">
        <v>70</v>
      </c>
      <c r="K77" s="4">
        <v>87046.39</v>
      </c>
      <c r="L77" s="4">
        <v>94560.58</v>
      </c>
      <c r="M77" s="8">
        <v>70</v>
      </c>
      <c r="N77" s="7">
        <v>89576.67</v>
      </c>
      <c r="O77" s="7">
        <v>93470.8</v>
      </c>
    </row>
    <row r="78" spans="1:15" ht="15" x14ac:dyDescent="0.25">
      <c r="A78" s="8">
        <v>71</v>
      </c>
      <c r="B78" s="4">
        <v>60417</v>
      </c>
      <c r="C78" s="4">
        <v>78927</v>
      </c>
      <c r="D78" s="8">
        <v>71</v>
      </c>
      <c r="E78" s="4">
        <v>66891</v>
      </c>
      <c r="F78" s="4">
        <v>83331</v>
      </c>
      <c r="G78" s="8">
        <v>71</v>
      </c>
      <c r="H78" s="4">
        <v>71485</v>
      </c>
      <c r="I78" s="4">
        <v>85271</v>
      </c>
      <c r="J78" s="8">
        <v>71</v>
      </c>
      <c r="K78" s="4">
        <v>85891.28</v>
      </c>
      <c r="L78" s="4">
        <v>94148.01</v>
      </c>
      <c r="M78" s="8">
        <v>71</v>
      </c>
      <c r="N78" s="7">
        <v>88545.42</v>
      </c>
      <c r="O78" s="7">
        <v>92922.08</v>
      </c>
    </row>
    <row r="79" spans="1:15" ht="15" x14ac:dyDescent="0.25">
      <c r="A79" s="8">
        <v>72</v>
      </c>
      <c r="B79" s="4">
        <v>57600</v>
      </c>
      <c r="C79" s="4">
        <v>77036</v>
      </c>
      <c r="D79" s="8">
        <v>72</v>
      </c>
      <c r="E79" s="4">
        <v>64417</v>
      </c>
      <c r="F79" s="4">
        <v>81800</v>
      </c>
      <c r="G79" s="8">
        <v>72</v>
      </c>
      <c r="H79" s="4">
        <v>69051</v>
      </c>
      <c r="I79" s="4">
        <v>83947</v>
      </c>
      <c r="J79" s="8">
        <v>72</v>
      </c>
      <c r="K79" s="4">
        <v>84595.35</v>
      </c>
      <c r="L79" s="4">
        <v>93676.23</v>
      </c>
      <c r="M79" s="8">
        <v>72</v>
      </c>
      <c r="N79" s="7">
        <v>87403.49</v>
      </c>
      <c r="O79" s="7">
        <v>92311.01</v>
      </c>
    </row>
    <row r="80" spans="1:15" ht="15" x14ac:dyDescent="0.25">
      <c r="A80" s="8">
        <v>73</v>
      </c>
      <c r="B80" s="4">
        <v>54618</v>
      </c>
      <c r="C80" s="4">
        <v>74937</v>
      </c>
      <c r="D80" s="8">
        <v>73</v>
      </c>
      <c r="E80" s="4">
        <v>61821</v>
      </c>
      <c r="F80" s="4">
        <v>80129</v>
      </c>
      <c r="G80" s="8">
        <v>73</v>
      </c>
      <c r="H80" s="4">
        <v>66484</v>
      </c>
      <c r="I80" s="4">
        <v>82469</v>
      </c>
      <c r="J80" s="8">
        <v>73</v>
      </c>
      <c r="K80" s="4">
        <v>83139.89</v>
      </c>
      <c r="L80" s="4">
        <v>93132.81</v>
      </c>
      <c r="M80" s="8">
        <v>73</v>
      </c>
      <c r="N80" s="7">
        <v>86152.26</v>
      </c>
      <c r="O80" s="7">
        <v>91648.23</v>
      </c>
    </row>
    <row r="81" spans="1:15" ht="15" x14ac:dyDescent="0.25">
      <c r="A81" s="8">
        <v>74</v>
      </c>
      <c r="B81" s="4">
        <v>51496</v>
      </c>
      <c r="C81" s="4">
        <v>72624</v>
      </c>
      <c r="D81" s="8">
        <v>74</v>
      </c>
      <c r="E81" s="4">
        <v>59116</v>
      </c>
      <c r="F81" s="4">
        <v>78310</v>
      </c>
      <c r="G81" s="8">
        <v>74</v>
      </c>
      <c r="H81" s="4">
        <v>63813</v>
      </c>
      <c r="I81" s="4">
        <v>80836</v>
      </c>
      <c r="J81" s="8">
        <v>74</v>
      </c>
      <c r="K81" s="4">
        <v>81504.61</v>
      </c>
      <c r="L81" s="4">
        <v>92502.77</v>
      </c>
      <c r="M81" s="8">
        <v>74</v>
      </c>
      <c r="N81" s="7">
        <v>84789.94</v>
      </c>
      <c r="O81" s="7">
        <v>90933.54</v>
      </c>
    </row>
    <row r="82" spans="1:15" ht="15" x14ac:dyDescent="0.25">
      <c r="A82" s="8">
        <v>75</v>
      </c>
      <c r="B82" s="4">
        <v>48260</v>
      </c>
      <c r="C82" s="4">
        <v>70086</v>
      </c>
      <c r="D82" s="8">
        <v>75</v>
      </c>
      <c r="E82" s="4">
        <v>56286</v>
      </c>
      <c r="F82" s="4">
        <v>76310</v>
      </c>
      <c r="G82" s="8">
        <v>75</v>
      </c>
      <c r="H82" s="4">
        <v>60993</v>
      </c>
      <c r="I82" s="4">
        <v>79019</v>
      </c>
      <c r="J82" s="8">
        <v>75</v>
      </c>
      <c r="K82" s="4">
        <v>79668.149999999994</v>
      </c>
      <c r="L82" s="4">
        <v>91768.11</v>
      </c>
      <c r="M82" s="8">
        <v>75</v>
      </c>
      <c r="N82" s="7">
        <v>83307.48</v>
      </c>
      <c r="O82" s="7">
        <v>90146.28</v>
      </c>
    </row>
    <row r="83" spans="1:15" ht="15" x14ac:dyDescent="0.25">
      <c r="A83" s="8">
        <v>76</v>
      </c>
      <c r="B83" s="4">
        <v>44936</v>
      </c>
      <c r="C83" s="4">
        <v>67323</v>
      </c>
      <c r="D83" s="8">
        <v>76</v>
      </c>
      <c r="E83" s="4">
        <v>53324</v>
      </c>
      <c r="F83" s="4">
        <v>74107</v>
      </c>
      <c r="G83" s="8">
        <v>76</v>
      </c>
      <c r="H83" s="4">
        <v>58044</v>
      </c>
      <c r="I83" s="4">
        <v>77004</v>
      </c>
      <c r="J83" s="8">
        <v>76</v>
      </c>
      <c r="K83" s="4">
        <v>77603.789999999994</v>
      </c>
      <c r="L83" s="4">
        <v>90907.33</v>
      </c>
      <c r="M83" s="8">
        <v>76</v>
      </c>
      <c r="N83" s="7">
        <v>81692.23</v>
      </c>
      <c r="O83" s="7">
        <v>89277.59</v>
      </c>
    </row>
    <row r="84" spans="1:15" ht="15" x14ac:dyDescent="0.25">
      <c r="A84" s="8">
        <v>77</v>
      </c>
      <c r="B84" s="4">
        <v>41508</v>
      </c>
      <c r="C84" s="4">
        <v>64303</v>
      </c>
      <c r="D84" s="8">
        <v>77</v>
      </c>
      <c r="E84" s="4">
        <v>50223</v>
      </c>
      <c r="F84" s="4">
        <v>71678</v>
      </c>
      <c r="G84" s="8">
        <v>77</v>
      </c>
      <c r="H84" s="4">
        <v>55004</v>
      </c>
      <c r="I84" s="4">
        <v>74823</v>
      </c>
      <c r="J84" s="8">
        <v>77</v>
      </c>
      <c r="K84" s="4">
        <v>75290.03</v>
      </c>
      <c r="L84" s="4">
        <v>89894.17</v>
      </c>
      <c r="M84" s="8">
        <v>77</v>
      </c>
      <c r="N84" s="7">
        <v>79903.3</v>
      </c>
      <c r="O84" s="7">
        <v>88301.14</v>
      </c>
    </row>
    <row r="85" spans="1:15" ht="15" x14ac:dyDescent="0.25">
      <c r="A85" s="8">
        <v>78</v>
      </c>
      <c r="B85" s="4">
        <v>38048</v>
      </c>
      <c r="C85" s="4">
        <v>61041</v>
      </c>
      <c r="D85" s="8">
        <v>78</v>
      </c>
      <c r="E85" s="4">
        <v>47042</v>
      </c>
      <c r="F85" s="4">
        <v>69015</v>
      </c>
      <c r="G85" s="8">
        <v>78</v>
      </c>
      <c r="H85" s="4">
        <v>51934</v>
      </c>
      <c r="I85" s="4">
        <v>72518</v>
      </c>
      <c r="J85" s="8">
        <v>78</v>
      </c>
      <c r="K85" s="4">
        <v>72715.11</v>
      </c>
      <c r="L85" s="4">
        <v>88699.12</v>
      </c>
      <c r="M85" s="8">
        <v>78</v>
      </c>
      <c r="N85" s="7">
        <v>77900.679999999993</v>
      </c>
      <c r="O85" s="7">
        <v>87192.36</v>
      </c>
    </row>
    <row r="86" spans="1:15" ht="15" x14ac:dyDescent="0.25">
      <c r="A86" s="8">
        <v>79</v>
      </c>
      <c r="B86" s="4">
        <v>34595</v>
      </c>
      <c r="C86" s="4">
        <v>57554</v>
      </c>
      <c r="D86" s="8">
        <v>79</v>
      </c>
      <c r="E86" s="4">
        <v>43774</v>
      </c>
      <c r="F86" s="4">
        <v>66115</v>
      </c>
      <c r="G86" s="8">
        <v>79</v>
      </c>
      <c r="H86" s="4">
        <v>48768</v>
      </c>
      <c r="I86" s="4">
        <v>70033</v>
      </c>
      <c r="J86" s="8">
        <v>79</v>
      </c>
      <c r="K86" s="4">
        <v>69873.039999999994</v>
      </c>
      <c r="L86" s="4">
        <v>87289.87</v>
      </c>
      <c r="M86" s="8">
        <v>79</v>
      </c>
      <c r="N86" s="7">
        <v>75644.02</v>
      </c>
      <c r="O86" s="7">
        <v>85916.01</v>
      </c>
    </row>
    <row r="87" spans="1:15" ht="15" x14ac:dyDescent="0.25">
      <c r="A87" s="8">
        <v>80</v>
      </c>
      <c r="B87" s="4">
        <v>31178</v>
      </c>
      <c r="C87" s="4">
        <v>53872</v>
      </c>
      <c r="D87" s="8">
        <v>80</v>
      </c>
      <c r="E87" s="4">
        <v>40417</v>
      </c>
      <c r="F87" s="4">
        <v>62959</v>
      </c>
      <c r="G87" s="8">
        <v>80</v>
      </c>
      <c r="H87" s="4">
        <v>45403</v>
      </c>
      <c r="I87" s="4">
        <v>67249</v>
      </c>
      <c r="J87" s="8">
        <v>80</v>
      </c>
      <c r="K87" s="4">
        <v>66765.16</v>
      </c>
      <c r="L87" s="4">
        <v>85631.54</v>
      </c>
      <c r="M87" s="8">
        <v>80</v>
      </c>
      <c r="N87" s="7">
        <v>73125.460000000006</v>
      </c>
      <c r="O87" s="7">
        <v>84444.62</v>
      </c>
    </row>
    <row r="88" spans="1:15" ht="15" x14ac:dyDescent="0.25">
      <c r="A88" s="8">
        <v>81</v>
      </c>
      <c r="B88" s="4">
        <v>27824</v>
      </c>
      <c r="C88" s="4">
        <v>50026</v>
      </c>
      <c r="D88" s="8">
        <v>81</v>
      </c>
      <c r="E88" s="4">
        <v>36988</v>
      </c>
      <c r="F88" s="4">
        <v>59544</v>
      </c>
      <c r="G88" s="8">
        <v>81</v>
      </c>
      <c r="H88" s="4">
        <v>41715</v>
      </c>
      <c r="I88" s="4">
        <v>63982</v>
      </c>
      <c r="J88" s="8">
        <v>81</v>
      </c>
      <c r="K88" s="4">
        <v>63386.58</v>
      </c>
      <c r="L88" s="4">
        <v>83685.48</v>
      </c>
      <c r="M88" s="8">
        <v>81</v>
      </c>
      <c r="N88" s="7">
        <v>70365.919999999998</v>
      </c>
      <c r="O88" s="7">
        <v>82759.72</v>
      </c>
    </row>
    <row r="89" spans="1:15" ht="15" x14ac:dyDescent="0.25">
      <c r="A89" s="8">
        <v>82</v>
      </c>
      <c r="B89" s="4">
        <v>24550</v>
      </c>
      <c r="C89" s="4">
        <v>46049</v>
      </c>
      <c r="D89" s="8">
        <v>82</v>
      </c>
      <c r="E89" s="4">
        <v>33480</v>
      </c>
      <c r="F89" s="4">
        <v>55838</v>
      </c>
      <c r="G89" s="8">
        <v>82</v>
      </c>
      <c r="H89" s="4">
        <v>37831</v>
      </c>
      <c r="I89" s="4">
        <v>60266</v>
      </c>
      <c r="J89" s="8">
        <v>82</v>
      </c>
      <c r="K89" s="4">
        <v>59729.49</v>
      </c>
      <c r="L89" s="4">
        <v>81401.95</v>
      </c>
      <c r="M89" s="8">
        <v>82</v>
      </c>
      <c r="N89" s="7">
        <v>67391.03</v>
      </c>
      <c r="O89" s="7">
        <v>80854.17</v>
      </c>
    </row>
    <row r="90" spans="1:15" ht="15" x14ac:dyDescent="0.25">
      <c r="A90" s="8">
        <v>83</v>
      </c>
      <c r="B90" s="4">
        <v>21411</v>
      </c>
      <c r="C90" s="4">
        <v>41974</v>
      </c>
      <c r="D90" s="8">
        <v>83</v>
      </c>
      <c r="E90" s="4">
        <v>29963</v>
      </c>
      <c r="F90" s="4">
        <v>51872</v>
      </c>
      <c r="G90" s="8">
        <v>83</v>
      </c>
      <c r="H90" s="4">
        <v>33942</v>
      </c>
      <c r="I90" s="4">
        <v>56316</v>
      </c>
      <c r="J90" s="8">
        <v>83</v>
      </c>
      <c r="K90" s="4">
        <v>55802.22</v>
      </c>
      <c r="L90" s="4">
        <v>78727.81</v>
      </c>
      <c r="M90" s="8">
        <v>83</v>
      </c>
      <c r="N90" s="7">
        <v>64235.66</v>
      </c>
      <c r="O90" s="7">
        <v>78713</v>
      </c>
    </row>
    <row r="91" spans="1:15" ht="15" x14ac:dyDescent="0.25">
      <c r="A91" s="8">
        <v>84</v>
      </c>
      <c r="B91" s="4">
        <v>18438</v>
      </c>
      <c r="C91" s="4">
        <v>37848</v>
      </c>
      <c r="D91" s="8">
        <v>84</v>
      </c>
      <c r="E91" s="4">
        <v>26488</v>
      </c>
      <c r="F91" s="4">
        <v>47677</v>
      </c>
      <c r="G91" s="8">
        <v>84</v>
      </c>
      <c r="H91" s="4">
        <v>30212</v>
      </c>
      <c r="I91" s="4">
        <v>52243</v>
      </c>
      <c r="J91" s="8">
        <v>84</v>
      </c>
      <c r="K91" s="4">
        <v>51623.02</v>
      </c>
      <c r="L91" s="4">
        <v>75608.850000000006</v>
      </c>
      <c r="M91" s="8">
        <v>84</v>
      </c>
      <c r="N91" s="7">
        <v>60920.21</v>
      </c>
      <c r="O91" s="7">
        <v>76330.67</v>
      </c>
    </row>
    <row r="92" spans="1:15" ht="15" x14ac:dyDescent="0.25">
      <c r="A92" s="8">
        <v>85</v>
      </c>
      <c r="B92" s="4">
        <v>15661</v>
      </c>
      <c r="C92" s="4">
        <v>33722</v>
      </c>
      <c r="D92" s="8">
        <v>85</v>
      </c>
      <c r="E92" s="4">
        <v>23107</v>
      </c>
      <c r="F92" s="4">
        <v>43322</v>
      </c>
      <c r="G92" s="8">
        <v>85</v>
      </c>
      <c r="H92" s="4">
        <v>26734</v>
      </c>
      <c r="I92" s="4">
        <v>48186</v>
      </c>
      <c r="J92" s="8">
        <v>85</v>
      </c>
      <c r="K92" s="4">
        <v>47221.23</v>
      </c>
      <c r="L92" s="4">
        <v>71995.960000000006</v>
      </c>
      <c r="M92" s="8">
        <v>85</v>
      </c>
      <c r="N92" s="7">
        <v>57392.26</v>
      </c>
      <c r="O92" s="7">
        <v>73632.850000000006</v>
      </c>
    </row>
    <row r="93" spans="1:15" ht="15" x14ac:dyDescent="0.25">
      <c r="A93" s="8">
        <v>86</v>
      </c>
      <c r="B93" s="4">
        <v>13105</v>
      </c>
      <c r="C93" s="4">
        <v>29650</v>
      </c>
      <c r="D93" s="8">
        <v>86</v>
      </c>
      <c r="E93" s="4">
        <v>19860</v>
      </c>
      <c r="F93" s="4">
        <v>38854</v>
      </c>
      <c r="G93" s="8">
        <v>86</v>
      </c>
      <c r="H93" s="4">
        <v>23394</v>
      </c>
      <c r="I93" s="4">
        <v>44049</v>
      </c>
      <c r="J93" s="8">
        <v>86</v>
      </c>
      <c r="K93" s="4">
        <v>42632.51</v>
      </c>
      <c r="L93" s="4">
        <v>67855.11</v>
      </c>
      <c r="M93" s="8">
        <v>86</v>
      </c>
      <c r="N93" s="7">
        <v>53706.16</v>
      </c>
      <c r="O93" s="7">
        <v>70644.41</v>
      </c>
    </row>
    <row r="94" spans="1:15" ht="15" x14ac:dyDescent="0.25">
      <c r="A94" s="8">
        <v>87</v>
      </c>
      <c r="B94" s="4">
        <v>10789</v>
      </c>
      <c r="C94" s="4">
        <v>25692</v>
      </c>
      <c r="D94" s="8">
        <v>87</v>
      </c>
      <c r="E94" s="4">
        <v>16806</v>
      </c>
      <c r="F94" s="4">
        <v>34335</v>
      </c>
      <c r="G94" s="8">
        <v>87</v>
      </c>
      <c r="H94" s="4">
        <v>20198</v>
      </c>
      <c r="I94" s="4">
        <v>39816</v>
      </c>
      <c r="J94" s="8">
        <v>87</v>
      </c>
      <c r="K94" s="4">
        <v>37910.620000000003</v>
      </c>
      <c r="L94" s="4">
        <v>63171.95</v>
      </c>
      <c r="M94" s="8">
        <v>87</v>
      </c>
      <c r="N94" s="7">
        <v>49870.67</v>
      </c>
      <c r="O94" s="7">
        <v>67321.539999999994</v>
      </c>
    </row>
    <row r="95" spans="1:15" ht="15" x14ac:dyDescent="0.25">
      <c r="A95" s="8">
        <v>88</v>
      </c>
      <c r="B95" s="4">
        <v>8728</v>
      </c>
      <c r="C95" s="4">
        <v>21906</v>
      </c>
      <c r="D95" s="8">
        <v>88</v>
      </c>
      <c r="E95" s="4">
        <v>14007</v>
      </c>
      <c r="F95" s="4">
        <v>29876</v>
      </c>
      <c r="G95" s="8">
        <v>88</v>
      </c>
      <c r="H95" s="4">
        <v>17146</v>
      </c>
      <c r="I95" s="4">
        <v>35463</v>
      </c>
      <c r="J95" s="8">
        <v>88</v>
      </c>
      <c r="K95" s="4">
        <v>33138.89</v>
      </c>
      <c r="L95" s="4">
        <v>57961.46</v>
      </c>
      <c r="M95" s="8">
        <v>88</v>
      </c>
      <c r="N95" s="7">
        <v>45927.839999999997</v>
      </c>
      <c r="O95" s="7">
        <v>63677.41</v>
      </c>
    </row>
    <row r="96" spans="1:15" ht="15" x14ac:dyDescent="0.25">
      <c r="A96" s="8">
        <v>89</v>
      </c>
      <c r="B96" s="4">
        <v>6927</v>
      </c>
      <c r="C96" s="4">
        <v>18348</v>
      </c>
      <c r="D96" s="8">
        <v>89</v>
      </c>
      <c r="E96" s="4">
        <v>11491</v>
      </c>
      <c r="F96" s="4">
        <v>25567</v>
      </c>
      <c r="G96" s="8">
        <v>89</v>
      </c>
      <c r="H96" s="4">
        <v>14330</v>
      </c>
      <c r="I96" s="4">
        <v>31144</v>
      </c>
      <c r="J96" s="8">
        <v>89</v>
      </c>
      <c r="K96" s="4">
        <v>28427.200000000001</v>
      </c>
      <c r="L96" s="4">
        <v>52276.31</v>
      </c>
      <c r="M96" s="8">
        <v>89</v>
      </c>
      <c r="N96" s="7">
        <v>41901.67</v>
      </c>
      <c r="O96" s="7">
        <v>59734.31</v>
      </c>
    </row>
    <row r="97" spans="1:15" ht="15" x14ac:dyDescent="0.25">
      <c r="A97" s="8">
        <v>90</v>
      </c>
      <c r="B97" s="4">
        <v>5384</v>
      </c>
      <c r="C97" s="4">
        <v>15068</v>
      </c>
      <c r="D97" s="8">
        <v>90</v>
      </c>
      <c r="E97" s="4">
        <v>9271</v>
      </c>
      <c r="F97" s="4">
        <v>21484</v>
      </c>
      <c r="G97" s="8">
        <v>90</v>
      </c>
      <c r="H97" s="4">
        <v>11765</v>
      </c>
      <c r="I97" s="4">
        <v>26895</v>
      </c>
      <c r="J97" s="8">
        <v>90</v>
      </c>
      <c r="K97" s="4">
        <v>23902.3</v>
      </c>
      <c r="L97" s="4">
        <v>46215.55</v>
      </c>
      <c r="M97" s="8">
        <v>90</v>
      </c>
      <c r="N97" s="7">
        <v>37805.49</v>
      </c>
      <c r="O97" s="7">
        <v>55506.89</v>
      </c>
    </row>
    <row r="98" spans="1:15" ht="15" x14ac:dyDescent="0.25">
      <c r="A98" s="8">
        <v>91</v>
      </c>
      <c r="B98" s="4">
        <v>4091</v>
      </c>
      <c r="C98" s="4">
        <v>12108</v>
      </c>
      <c r="D98" s="8">
        <v>91</v>
      </c>
      <c r="E98" s="4">
        <v>7343</v>
      </c>
      <c r="F98" s="4">
        <v>17690</v>
      </c>
      <c r="G98" s="8">
        <v>91</v>
      </c>
      <c r="H98" s="4">
        <v>9475</v>
      </c>
      <c r="I98" s="4">
        <v>22803</v>
      </c>
      <c r="J98" s="8">
        <v>91</v>
      </c>
      <c r="K98" s="4">
        <v>19702.02</v>
      </c>
      <c r="L98" s="4">
        <v>39999.879999999997</v>
      </c>
      <c r="M98" s="8">
        <v>91</v>
      </c>
      <c r="N98" s="7">
        <v>33713.769999999997</v>
      </c>
      <c r="O98" s="7">
        <v>51069.37</v>
      </c>
    </row>
    <row r="99" spans="1:15" ht="15" x14ac:dyDescent="0.25">
      <c r="A99" s="8">
        <v>92</v>
      </c>
      <c r="B99" s="4">
        <v>3034</v>
      </c>
      <c r="C99" s="4">
        <v>9498</v>
      </c>
      <c r="D99" s="8">
        <v>92</v>
      </c>
      <c r="E99" s="4">
        <v>5671</v>
      </c>
      <c r="F99" s="4">
        <v>14141</v>
      </c>
      <c r="G99" s="8">
        <v>92</v>
      </c>
      <c r="H99" s="4">
        <v>7465</v>
      </c>
      <c r="I99" s="4">
        <v>18917</v>
      </c>
      <c r="J99" s="8">
        <v>92</v>
      </c>
      <c r="K99" s="4">
        <v>15853.29</v>
      </c>
      <c r="L99" s="4">
        <v>33705.14</v>
      </c>
      <c r="M99" s="8">
        <v>92</v>
      </c>
      <c r="N99" s="7">
        <v>29675.58</v>
      </c>
      <c r="O99" s="7">
        <v>46421.39</v>
      </c>
    </row>
    <row r="100" spans="1:15" ht="15" x14ac:dyDescent="0.25">
      <c r="A100" s="8">
        <v>93</v>
      </c>
      <c r="B100" s="4">
        <v>2191</v>
      </c>
      <c r="C100" s="4">
        <v>7256</v>
      </c>
      <c r="D100" s="8">
        <v>93</v>
      </c>
      <c r="E100" s="4">
        <v>4284</v>
      </c>
      <c r="F100" s="4">
        <v>11010</v>
      </c>
      <c r="G100" s="8">
        <v>93</v>
      </c>
      <c r="H100" s="4">
        <v>5765</v>
      </c>
      <c r="I100" s="4">
        <v>15385</v>
      </c>
      <c r="J100" s="8">
        <v>93</v>
      </c>
      <c r="K100" s="4">
        <v>12440.68</v>
      </c>
      <c r="L100" s="4">
        <v>27619.07</v>
      </c>
      <c r="M100" s="8">
        <v>93</v>
      </c>
      <c r="N100" s="7">
        <v>25714.39</v>
      </c>
      <c r="O100" s="7">
        <v>41636.129999999997</v>
      </c>
    </row>
    <row r="101" spans="1:15" ht="15" x14ac:dyDescent="0.25">
      <c r="A101" s="8">
        <v>94</v>
      </c>
      <c r="B101" s="4">
        <v>1537</v>
      </c>
      <c r="C101" s="4">
        <v>5383</v>
      </c>
      <c r="D101" s="8">
        <v>94</v>
      </c>
      <c r="E101" s="4">
        <v>3159</v>
      </c>
      <c r="F101" s="4">
        <v>8325</v>
      </c>
      <c r="G101" s="8">
        <v>94</v>
      </c>
      <c r="H101" s="4">
        <v>4362</v>
      </c>
      <c r="I101" s="4">
        <v>12250</v>
      </c>
      <c r="J101" s="8">
        <v>94</v>
      </c>
      <c r="K101" s="4">
        <v>9510.68</v>
      </c>
      <c r="L101" s="4">
        <v>21983.32</v>
      </c>
      <c r="M101" s="8">
        <v>94</v>
      </c>
      <c r="N101" s="7">
        <v>21898.71</v>
      </c>
      <c r="O101" s="7">
        <v>36783.980000000003</v>
      </c>
    </row>
    <row r="102" spans="1:15" ht="15" x14ac:dyDescent="0.25">
      <c r="A102" s="8">
        <v>95</v>
      </c>
      <c r="B102" s="4">
        <v>1045</v>
      </c>
      <c r="C102" s="4">
        <v>3866</v>
      </c>
      <c r="D102" s="8">
        <v>95</v>
      </c>
      <c r="E102" s="4">
        <v>2270</v>
      </c>
      <c r="F102" s="4">
        <v>6092</v>
      </c>
      <c r="G102" s="8">
        <v>95</v>
      </c>
      <c r="H102" s="4">
        <v>3223</v>
      </c>
      <c r="I102" s="4">
        <v>9514</v>
      </c>
      <c r="J102" s="8">
        <v>95</v>
      </c>
      <c r="K102" s="4">
        <v>7075.05</v>
      </c>
      <c r="L102" s="4">
        <v>16974.62</v>
      </c>
      <c r="M102" s="8">
        <v>95</v>
      </c>
      <c r="N102" s="7">
        <v>18294.13</v>
      </c>
      <c r="O102" s="7">
        <v>31945.21</v>
      </c>
    </row>
    <row r="103" spans="1:15" ht="15" x14ac:dyDescent="0.25">
      <c r="A103" s="8">
        <v>96</v>
      </c>
      <c r="B103" s="4">
        <v>686</v>
      </c>
      <c r="C103" s="4">
        <v>2679</v>
      </c>
      <c r="D103" s="8">
        <v>96</v>
      </c>
      <c r="E103" s="4">
        <v>1586</v>
      </c>
      <c r="F103" s="4">
        <v>4299</v>
      </c>
      <c r="G103" s="8">
        <v>96</v>
      </c>
      <c r="H103" s="4">
        <v>2311</v>
      </c>
      <c r="I103" s="4">
        <v>7172</v>
      </c>
      <c r="J103" s="8">
        <v>96</v>
      </c>
      <c r="K103" s="4">
        <v>5115.54</v>
      </c>
      <c r="L103" s="4">
        <v>12698.17</v>
      </c>
      <c r="M103" s="8">
        <v>96</v>
      </c>
      <c r="N103" s="7">
        <v>14943.08</v>
      </c>
      <c r="O103" s="7">
        <v>27231.83</v>
      </c>
    </row>
    <row r="104" spans="1:15" ht="15" x14ac:dyDescent="0.25">
      <c r="A104" s="8">
        <v>97</v>
      </c>
      <c r="B104" s="4">
        <v>434</v>
      </c>
      <c r="C104" s="4">
        <v>1784</v>
      </c>
      <c r="D104" s="8">
        <v>97</v>
      </c>
      <c r="E104" s="4">
        <v>1076</v>
      </c>
      <c r="F104" s="4">
        <v>2913</v>
      </c>
      <c r="G104" s="8">
        <v>97</v>
      </c>
      <c r="H104" s="4">
        <v>1593</v>
      </c>
      <c r="I104" s="4">
        <v>5211</v>
      </c>
      <c r="J104" s="8">
        <v>97</v>
      </c>
      <c r="K104" s="4">
        <v>3590.22</v>
      </c>
      <c r="L104" s="4">
        <v>9189.34</v>
      </c>
      <c r="M104" s="8">
        <v>97</v>
      </c>
      <c r="N104" s="7">
        <v>11900.87</v>
      </c>
      <c r="O104" s="7">
        <v>22734.57</v>
      </c>
    </row>
    <row r="105" spans="1:15" ht="15" x14ac:dyDescent="0.25">
      <c r="A105" s="8">
        <v>98</v>
      </c>
      <c r="B105" s="4">
        <v>264</v>
      </c>
      <c r="C105" s="4">
        <v>1138</v>
      </c>
      <c r="D105" s="8">
        <v>98</v>
      </c>
      <c r="E105" s="4">
        <v>706</v>
      </c>
      <c r="F105" s="4">
        <v>1886</v>
      </c>
      <c r="G105" s="8">
        <v>98</v>
      </c>
      <c r="H105" s="4">
        <v>1060</v>
      </c>
      <c r="I105" s="4">
        <v>3659</v>
      </c>
      <c r="J105" s="8">
        <v>98</v>
      </c>
      <c r="K105" s="4">
        <v>2442.5300000000002</v>
      </c>
      <c r="L105" s="4">
        <v>6423.14</v>
      </c>
      <c r="M105" s="8">
        <v>98</v>
      </c>
      <c r="N105" s="7">
        <v>9215.57</v>
      </c>
      <c r="O105" s="7">
        <v>18547.52</v>
      </c>
    </row>
    <row r="106" spans="1:15" ht="15" x14ac:dyDescent="0.25">
      <c r="A106" s="8">
        <v>99</v>
      </c>
      <c r="B106" s="4">
        <v>154</v>
      </c>
      <c r="C106" s="4">
        <v>691</v>
      </c>
      <c r="D106" s="8">
        <v>99</v>
      </c>
      <c r="E106" s="4">
        <v>447</v>
      </c>
      <c r="F106" s="4">
        <v>1162</v>
      </c>
      <c r="G106" s="8">
        <v>99</v>
      </c>
      <c r="H106" s="4">
        <v>678</v>
      </c>
      <c r="I106" s="4">
        <v>2477</v>
      </c>
      <c r="J106" s="8">
        <v>99</v>
      </c>
      <c r="K106" s="4">
        <v>1608.35</v>
      </c>
      <c r="L106" s="4">
        <v>4328.84</v>
      </c>
      <c r="M106" s="8">
        <v>99</v>
      </c>
      <c r="N106" s="7">
        <v>6919.59</v>
      </c>
      <c r="O106" s="7">
        <v>14751.41</v>
      </c>
    </row>
    <row r="107" spans="1:15" ht="15" x14ac:dyDescent="0.25">
      <c r="A107" s="8">
        <v>100</v>
      </c>
      <c r="B107" s="4">
        <v>85</v>
      </c>
      <c r="C107" s="4">
        <v>398</v>
      </c>
      <c r="D107" s="8">
        <v>100</v>
      </c>
      <c r="E107" s="4">
        <v>272</v>
      </c>
      <c r="F107" s="4">
        <v>676</v>
      </c>
      <c r="G107" s="8">
        <v>100</v>
      </c>
      <c r="H107" s="4">
        <v>417</v>
      </c>
      <c r="I107" s="4">
        <v>1612</v>
      </c>
      <c r="J107" s="8">
        <v>100</v>
      </c>
      <c r="K107" s="4">
        <v>1023.47</v>
      </c>
      <c r="L107" s="4">
        <v>2807.85</v>
      </c>
      <c r="M107" s="8">
        <v>100</v>
      </c>
      <c r="N107" s="7">
        <v>5015.53</v>
      </c>
      <c r="O107" s="7">
        <v>11411.15</v>
      </c>
    </row>
    <row r="108" spans="1:15" ht="15" x14ac:dyDescent="0.25">
      <c r="A108" s="8">
        <v>101</v>
      </c>
      <c r="B108" s="4">
        <v>45</v>
      </c>
      <c r="C108" s="4">
        <v>216</v>
      </c>
      <c r="D108" s="8">
        <v>101</v>
      </c>
      <c r="E108" s="4">
        <v>159</v>
      </c>
      <c r="F108" s="4">
        <v>370</v>
      </c>
      <c r="G108" s="8">
        <v>101</v>
      </c>
      <c r="H108" s="4">
        <v>245</v>
      </c>
      <c r="I108" s="4">
        <v>1005</v>
      </c>
      <c r="J108" s="8">
        <v>101</v>
      </c>
      <c r="K108" s="4">
        <v>628.27</v>
      </c>
      <c r="L108" s="4">
        <v>1749.37</v>
      </c>
      <c r="M108" s="8">
        <v>101</v>
      </c>
      <c r="N108" s="7">
        <v>3500.75</v>
      </c>
      <c r="O108" s="7">
        <v>8563.2000000000007</v>
      </c>
    </row>
    <row r="109" spans="1:15" ht="15" x14ac:dyDescent="0.25">
      <c r="A109" s="8">
        <v>102</v>
      </c>
      <c r="B109" s="4">
        <v>22</v>
      </c>
      <c r="C109" s="4">
        <v>110</v>
      </c>
      <c r="D109" s="8">
        <v>102</v>
      </c>
      <c r="E109" s="4">
        <v>89</v>
      </c>
      <c r="F109" s="4">
        <v>189</v>
      </c>
      <c r="G109" s="8">
        <v>102</v>
      </c>
      <c r="H109" s="4">
        <v>137</v>
      </c>
      <c r="I109" s="4">
        <v>600</v>
      </c>
      <c r="J109" s="8">
        <v>102</v>
      </c>
      <c r="K109" s="4">
        <v>373.43</v>
      </c>
      <c r="L109" s="4">
        <v>1049.1300000000001</v>
      </c>
      <c r="M109" s="8">
        <v>102</v>
      </c>
      <c r="N109" s="7">
        <v>2357.35</v>
      </c>
      <c r="O109" s="7">
        <v>6230.01</v>
      </c>
    </row>
    <row r="110" spans="1:15" ht="15" x14ac:dyDescent="0.25">
      <c r="A110" s="8">
        <v>103</v>
      </c>
      <c r="B110" s="4">
        <v>10</v>
      </c>
      <c r="C110" s="4">
        <v>52</v>
      </c>
      <c r="D110" s="8">
        <v>103</v>
      </c>
      <c r="E110" s="4">
        <v>47</v>
      </c>
      <c r="F110" s="4">
        <v>89</v>
      </c>
      <c r="G110" s="8">
        <v>103</v>
      </c>
      <c r="H110" s="4">
        <v>72</v>
      </c>
      <c r="I110" s="4">
        <v>342</v>
      </c>
      <c r="J110" s="8">
        <v>103</v>
      </c>
      <c r="K110" s="4">
        <v>214.68</v>
      </c>
      <c r="L110" s="4">
        <v>604.73</v>
      </c>
      <c r="M110" s="8">
        <v>103</v>
      </c>
      <c r="N110" s="7">
        <v>1524.02</v>
      </c>
      <c r="O110" s="7">
        <v>4390.3500000000004</v>
      </c>
    </row>
    <row r="111" spans="1:15" ht="15" x14ac:dyDescent="0.25">
      <c r="A111" s="8">
        <v>104</v>
      </c>
      <c r="B111" s="4">
        <v>4</v>
      </c>
      <c r="C111" s="4">
        <v>24</v>
      </c>
      <c r="D111" s="8">
        <v>104</v>
      </c>
      <c r="E111" s="4">
        <v>24</v>
      </c>
      <c r="F111" s="4">
        <v>39</v>
      </c>
      <c r="G111" s="8">
        <v>104</v>
      </c>
      <c r="H111" s="4">
        <v>36</v>
      </c>
      <c r="I111" s="4">
        <v>186</v>
      </c>
      <c r="J111" s="8">
        <v>104</v>
      </c>
      <c r="K111" s="4">
        <v>119.24</v>
      </c>
      <c r="L111" s="4">
        <v>334.48</v>
      </c>
      <c r="M111" s="8">
        <v>104</v>
      </c>
      <c r="N111" s="7">
        <v>942.79</v>
      </c>
      <c r="O111" s="7">
        <v>2988.94</v>
      </c>
    </row>
    <row r="112" spans="1:15" ht="15" x14ac:dyDescent="0.25">
      <c r="A112" s="8">
        <v>105</v>
      </c>
      <c r="B112" s="4">
        <v>1</v>
      </c>
      <c r="C112" s="4">
        <v>11</v>
      </c>
      <c r="D112" s="8">
        <v>105</v>
      </c>
      <c r="E112" s="4">
        <v>11</v>
      </c>
      <c r="F112" s="4">
        <v>15</v>
      </c>
      <c r="G112" s="8">
        <v>105</v>
      </c>
      <c r="H112" s="4">
        <v>17</v>
      </c>
      <c r="I112" s="4">
        <v>96</v>
      </c>
      <c r="J112" s="8">
        <v>105</v>
      </c>
      <c r="K112" s="4">
        <v>63.91</v>
      </c>
      <c r="L112" s="4">
        <v>177.2</v>
      </c>
      <c r="M112" s="8">
        <v>105</v>
      </c>
      <c r="N112" s="7">
        <v>556.41999999999996</v>
      </c>
      <c r="O112" s="7">
        <v>1960.32</v>
      </c>
    </row>
    <row r="113" spans="1:15" ht="15" x14ac:dyDescent="0.25">
      <c r="A113" s="8">
        <v>106</v>
      </c>
      <c r="B113" s="4">
        <v>0</v>
      </c>
      <c r="C113" s="4">
        <v>5</v>
      </c>
      <c r="D113" s="8">
        <v>106</v>
      </c>
      <c r="E113" s="4">
        <v>5</v>
      </c>
      <c r="F113" s="4">
        <v>5</v>
      </c>
      <c r="G113" s="8">
        <v>106</v>
      </c>
      <c r="H113" s="4">
        <v>6</v>
      </c>
      <c r="I113" s="4">
        <v>47</v>
      </c>
      <c r="J113" s="8">
        <v>106</v>
      </c>
      <c r="K113" s="4">
        <v>33.01</v>
      </c>
      <c r="L113" s="4">
        <v>89.75</v>
      </c>
      <c r="M113" s="8">
        <v>106</v>
      </c>
      <c r="N113" s="7">
        <v>312.38</v>
      </c>
      <c r="O113" s="7">
        <v>1234.8900000000001</v>
      </c>
    </row>
    <row r="114" spans="1:15" ht="15" x14ac:dyDescent="0.25">
      <c r="A114" s="8">
        <v>107</v>
      </c>
      <c r="B114" s="4">
        <v>0</v>
      </c>
      <c r="C114" s="4">
        <v>2</v>
      </c>
      <c r="D114" s="8">
        <v>107</v>
      </c>
      <c r="E114" s="4">
        <v>0</v>
      </c>
      <c r="F114" s="4">
        <v>0</v>
      </c>
      <c r="G114" s="8">
        <v>107</v>
      </c>
      <c r="H114" s="4">
        <v>2</v>
      </c>
      <c r="I114" s="4">
        <v>22</v>
      </c>
      <c r="J114" s="8">
        <v>107</v>
      </c>
      <c r="K114" s="4">
        <v>16</v>
      </c>
      <c r="L114" s="4">
        <v>45</v>
      </c>
      <c r="M114" s="8">
        <v>107</v>
      </c>
      <c r="N114" s="7">
        <v>166.33</v>
      </c>
      <c r="O114" s="7">
        <v>744.79</v>
      </c>
    </row>
    <row r="115" spans="1:15" ht="15" x14ac:dyDescent="0.25">
      <c r="A115" s="8">
        <v>108</v>
      </c>
      <c r="B115" s="4">
        <v>0</v>
      </c>
      <c r="C115" s="4">
        <v>0</v>
      </c>
      <c r="D115" s="8">
        <v>108</v>
      </c>
      <c r="G115" s="8">
        <v>108</v>
      </c>
      <c r="H115" s="4">
        <v>0</v>
      </c>
      <c r="I115" s="4">
        <v>9</v>
      </c>
      <c r="J115" s="8">
        <v>108</v>
      </c>
      <c r="K115" s="4">
        <v>7</v>
      </c>
      <c r="L115" s="4">
        <v>22</v>
      </c>
      <c r="M115" s="8">
        <v>108</v>
      </c>
      <c r="N115" s="7">
        <v>83.76</v>
      </c>
      <c r="O115" s="7">
        <v>428.59</v>
      </c>
    </row>
    <row r="116" spans="1:15" ht="15" x14ac:dyDescent="0.25">
      <c r="A116" s="8">
        <v>109</v>
      </c>
      <c r="D116" s="8">
        <v>109</v>
      </c>
      <c r="G116" s="8">
        <v>109</v>
      </c>
      <c r="H116" s="4">
        <v>0</v>
      </c>
      <c r="I116" s="4">
        <v>3</v>
      </c>
      <c r="J116" s="8">
        <v>109</v>
      </c>
      <c r="K116" s="4">
        <v>3</v>
      </c>
      <c r="L116" s="4">
        <v>10</v>
      </c>
      <c r="M116" s="8">
        <v>109</v>
      </c>
      <c r="N116" s="7">
        <v>39.770000000000003</v>
      </c>
      <c r="O116" s="7">
        <v>234.44</v>
      </c>
    </row>
    <row r="117" spans="1:15" ht="15" x14ac:dyDescent="0.25">
      <c r="A117" s="8">
        <v>110</v>
      </c>
      <c r="D117" s="8">
        <v>110</v>
      </c>
      <c r="G117" s="8">
        <v>110</v>
      </c>
      <c r="H117" s="4">
        <v>0</v>
      </c>
      <c r="I117" s="4">
        <v>1</v>
      </c>
      <c r="J117" s="8">
        <v>110</v>
      </c>
      <c r="K117" s="4">
        <v>7</v>
      </c>
      <c r="L117" s="4">
        <v>4</v>
      </c>
      <c r="M117" s="8">
        <v>110</v>
      </c>
      <c r="N117" s="7">
        <v>17.760000000000002</v>
      </c>
      <c r="O117" s="7">
        <v>121.41</v>
      </c>
    </row>
    <row r="118" spans="1:15" ht="15" x14ac:dyDescent="0.25">
      <c r="A118" s="8">
        <v>111</v>
      </c>
      <c r="D118" s="8">
        <v>111</v>
      </c>
      <c r="G118" s="8">
        <v>111</v>
      </c>
      <c r="H118" s="4">
        <v>0</v>
      </c>
      <c r="I118" s="4">
        <v>0</v>
      </c>
      <c r="J118" s="8">
        <v>111</v>
      </c>
      <c r="K118" s="4">
        <v>0</v>
      </c>
      <c r="L118" s="4">
        <v>0</v>
      </c>
      <c r="M118" s="8">
        <v>111</v>
      </c>
      <c r="N118" s="7">
        <v>7.44</v>
      </c>
      <c r="O118" s="7">
        <v>59.25</v>
      </c>
    </row>
    <row r="119" spans="1:15" ht="15" x14ac:dyDescent="0.25">
      <c r="A119" s="8">
        <v>112</v>
      </c>
      <c r="D119" s="8">
        <v>112</v>
      </c>
      <c r="G119" s="8">
        <v>112</v>
      </c>
      <c r="J119" s="8">
        <v>112</v>
      </c>
      <c r="M119" s="8">
        <v>112</v>
      </c>
      <c r="N119" s="7">
        <v>2.89</v>
      </c>
      <c r="O119" s="7">
        <v>27.28</v>
      </c>
    </row>
    <row r="120" spans="1:15" ht="15" x14ac:dyDescent="0.25">
      <c r="A120" s="8">
        <v>113</v>
      </c>
      <c r="D120" s="8">
        <v>113</v>
      </c>
      <c r="G120" s="8">
        <v>113</v>
      </c>
      <c r="J120" s="8">
        <v>113</v>
      </c>
      <c r="M120" s="8">
        <v>113</v>
      </c>
      <c r="N120" s="7">
        <v>1.04</v>
      </c>
      <c r="O120" s="7">
        <v>11.8</v>
      </c>
    </row>
    <row r="121" spans="1:15" ht="15" x14ac:dyDescent="0.25">
      <c r="A121" s="8">
        <v>114</v>
      </c>
      <c r="D121" s="8">
        <v>114</v>
      </c>
      <c r="G121" s="8">
        <v>114</v>
      </c>
      <c r="J121" s="8">
        <v>114</v>
      </c>
      <c r="M121" s="8">
        <v>114</v>
      </c>
      <c r="N121" s="7">
        <v>0.34</v>
      </c>
      <c r="O121" s="7">
        <v>4.78</v>
      </c>
    </row>
    <row r="122" spans="1:15" ht="15" x14ac:dyDescent="0.25">
      <c r="A122" s="8">
        <v>115</v>
      </c>
      <c r="D122" s="8">
        <v>115</v>
      </c>
      <c r="G122" s="8">
        <v>115</v>
      </c>
      <c r="J122" s="8">
        <v>115</v>
      </c>
      <c r="M122" s="8">
        <v>115</v>
      </c>
      <c r="N122" s="7">
        <v>0.1</v>
      </c>
      <c r="O122" s="7">
        <v>1.8</v>
      </c>
    </row>
    <row r="123" spans="1:15" ht="15" x14ac:dyDescent="0.25">
      <c r="A123" s="8">
        <v>116</v>
      </c>
      <c r="D123" s="8">
        <v>116</v>
      </c>
      <c r="G123" s="8">
        <v>116</v>
      </c>
      <c r="J123" s="8">
        <v>116</v>
      </c>
      <c r="M123" s="8">
        <v>116</v>
      </c>
      <c r="N123" s="7">
        <v>0.03</v>
      </c>
      <c r="O123" s="7">
        <v>0.63</v>
      </c>
    </row>
    <row r="124" spans="1:15" ht="15" x14ac:dyDescent="0.25">
      <c r="A124" s="8">
        <v>117</v>
      </c>
      <c r="D124" s="8">
        <v>117</v>
      </c>
      <c r="G124" s="8">
        <v>117</v>
      </c>
      <c r="J124" s="8">
        <v>117</v>
      </c>
      <c r="M124" s="8">
        <v>117</v>
      </c>
      <c r="N124" s="7">
        <v>0.01</v>
      </c>
      <c r="O124" s="7">
        <v>0.2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D5" sqref="D5"/>
    </sheetView>
  </sheetViews>
  <sheetFormatPr defaultRowHeight="14.25" x14ac:dyDescent="0.2"/>
  <cols>
    <col min="1" max="1" width="9.140625" style="3"/>
    <col min="2" max="2" width="9.5703125" style="3" bestFit="1" customWidth="1"/>
    <col min="3" max="3" width="11.28515625" customWidth="1"/>
    <col min="4" max="4" width="11.140625" customWidth="1"/>
    <col min="5" max="5" width="12.7109375" customWidth="1"/>
    <col min="6" max="6" width="12.140625" customWidth="1"/>
    <col min="7" max="7" width="11.5703125" customWidth="1"/>
    <col min="8" max="10" width="12.7109375" style="36" customWidth="1"/>
    <col min="13" max="13" width="11.42578125" customWidth="1"/>
  </cols>
  <sheetData>
    <row r="1" spans="1:14" ht="15" x14ac:dyDescent="0.25">
      <c r="A1" s="2"/>
    </row>
    <row r="3" spans="1:14" x14ac:dyDescent="0.2">
      <c r="A3" s="15" t="s">
        <v>21</v>
      </c>
      <c r="B3" s="15"/>
      <c r="C3" s="14"/>
    </row>
    <row r="4" spans="1:14" ht="15" x14ac:dyDescent="0.25">
      <c r="B4" s="2"/>
    </row>
    <row r="5" spans="1:14" ht="15" x14ac:dyDescent="0.25">
      <c r="B5" s="2"/>
    </row>
    <row r="6" spans="1:14" ht="19.5" x14ac:dyDescent="0.35">
      <c r="A6" s="16" t="s">
        <v>20</v>
      </c>
      <c r="B6" s="16" t="s">
        <v>17</v>
      </c>
      <c r="C6" s="17" t="s">
        <v>16</v>
      </c>
      <c r="D6" s="17" t="s">
        <v>6</v>
      </c>
      <c r="E6" s="17" t="s">
        <v>7</v>
      </c>
      <c r="F6" s="17" t="s">
        <v>5</v>
      </c>
      <c r="G6" s="17" t="s">
        <v>26</v>
      </c>
      <c r="H6" s="17" t="s">
        <v>27</v>
      </c>
      <c r="I6" s="17" t="s">
        <v>28</v>
      </c>
      <c r="J6" s="17" t="s">
        <v>48</v>
      </c>
      <c r="M6" s="10" t="s">
        <v>26</v>
      </c>
      <c r="N6" s="11" t="s">
        <v>30</v>
      </c>
    </row>
    <row r="7" spans="1:14" ht="19.5" x14ac:dyDescent="0.35">
      <c r="A7" s="12">
        <v>0</v>
      </c>
      <c r="B7" s="9">
        <v>1</v>
      </c>
      <c r="C7" s="32">
        <f>10^5</f>
        <v>100000</v>
      </c>
      <c r="D7" s="42">
        <f>C7-C8</f>
        <v>1533</v>
      </c>
      <c r="E7" s="45">
        <f>C8/C7</f>
        <v>0.98467000000000005</v>
      </c>
      <c r="F7" s="45">
        <f>1-E7</f>
        <v>1.5329999999999955E-2</v>
      </c>
      <c r="G7" s="46"/>
      <c r="H7" s="44"/>
      <c r="I7" s="44">
        <f>2*F7/(2-F7)</f>
        <v>1.5448412078582288E-2</v>
      </c>
      <c r="J7" s="44">
        <f>F7/E7</f>
        <v>1.5568667675464829E-2</v>
      </c>
      <c r="M7" s="10" t="s">
        <v>27</v>
      </c>
      <c r="N7" s="3" t="s">
        <v>31</v>
      </c>
    </row>
    <row r="8" spans="1:14" ht="19.5" x14ac:dyDescent="0.35">
      <c r="A8" s="12">
        <v>1</v>
      </c>
      <c r="B8" s="9">
        <v>0.98467000000000005</v>
      </c>
      <c r="C8" s="32">
        <f>$C$7*B8</f>
        <v>98467</v>
      </c>
      <c r="D8" s="42">
        <f t="shared" ref="D8:D71" si="0">C8-C9</f>
        <v>76</v>
      </c>
      <c r="E8" s="45">
        <f t="shared" ref="E8:E71" si="1">C9/C8</f>
        <v>0.99922816781256663</v>
      </c>
      <c r="F8" s="45">
        <f t="shared" ref="F8:F71" si="2">1-E8</f>
        <v>7.7183218743337445E-4</v>
      </c>
      <c r="G8" s="44">
        <f>-(LN(E7)+LN(E8))/2</f>
        <v>8.110424763775461E-3</v>
      </c>
      <c r="H8" s="44">
        <f>-G8*A8</f>
        <v>-8.110424763775461E-3</v>
      </c>
      <c r="I8" s="44">
        <f t="shared" ref="I8:I71" si="3">2*F8/(2-F8)</f>
        <v>7.7213016489044981E-4</v>
      </c>
      <c r="J8" s="44">
        <f t="shared" ref="J8:J71" si="4">F8/E8</f>
        <v>7.7242837251376736E-4</v>
      </c>
      <c r="M8" s="10" t="s">
        <v>28</v>
      </c>
      <c r="N8" s="3" t="s">
        <v>32</v>
      </c>
    </row>
    <row r="9" spans="1:14" ht="15.75" x14ac:dyDescent="0.25">
      <c r="A9" s="12">
        <v>2</v>
      </c>
      <c r="B9" s="9">
        <v>0.98390999999999995</v>
      </c>
      <c r="C9" s="32">
        <f t="shared" ref="C9:C72" si="5">$C$7*B9</f>
        <v>98391</v>
      </c>
      <c r="D9" s="42">
        <f t="shared" si="0"/>
        <v>52</v>
      </c>
      <c r="E9" s="45">
        <f t="shared" si="1"/>
        <v>0.99947149637670107</v>
      </c>
      <c r="F9" s="45">
        <f t="shared" si="2"/>
        <v>5.2850362329892597E-4</v>
      </c>
      <c r="G9" s="44">
        <f t="shared" ref="G9:G72" si="6">-(LN(E8)+LN(E9))/2</f>
        <v>6.5038676690818331E-4</v>
      </c>
      <c r="H9" s="44">
        <f t="shared" ref="H9:H72" si="7">-G9*A9</f>
        <v>-1.3007735338163666E-3</v>
      </c>
      <c r="I9" s="44">
        <f t="shared" si="3"/>
        <v>5.2864331825349081E-4</v>
      </c>
      <c r="J9" s="44">
        <f t="shared" si="4"/>
        <v>5.2878308707638507E-4</v>
      </c>
      <c r="M9" s="10" t="s">
        <v>48</v>
      </c>
      <c r="N9" s="3" t="s">
        <v>49</v>
      </c>
    </row>
    <row r="10" spans="1:14" ht="15" x14ac:dyDescent="0.25">
      <c r="A10" s="12">
        <v>3</v>
      </c>
      <c r="B10" s="9">
        <v>0.98338999999999999</v>
      </c>
      <c r="C10" s="32">
        <f t="shared" si="5"/>
        <v>98339</v>
      </c>
      <c r="D10" s="42">
        <f t="shared" si="0"/>
        <v>39</v>
      </c>
      <c r="E10" s="45">
        <f t="shared" si="1"/>
        <v>0.99960341268469277</v>
      </c>
      <c r="F10" s="45">
        <f t="shared" si="2"/>
        <v>3.9658731530722857E-4</v>
      </c>
      <c r="G10" s="44">
        <f t="shared" si="6"/>
        <v>4.6265465370978699E-4</v>
      </c>
      <c r="H10" s="44">
        <f t="shared" si="7"/>
        <v>-1.3879639611293609E-3</v>
      </c>
      <c r="I10" s="44">
        <f t="shared" si="3"/>
        <v>3.9666597165361454E-4</v>
      </c>
      <c r="J10" s="44">
        <f t="shared" si="4"/>
        <v>3.9674465920648577E-4</v>
      </c>
    </row>
    <row r="11" spans="1:14" ht="15" x14ac:dyDescent="0.25">
      <c r="A11" s="12">
        <v>4</v>
      </c>
      <c r="B11" s="9">
        <v>0.98299999999999998</v>
      </c>
      <c r="C11" s="32">
        <f t="shared" si="5"/>
        <v>98300</v>
      </c>
      <c r="D11" s="42">
        <f t="shared" si="0"/>
        <v>33</v>
      </c>
      <c r="E11" s="45">
        <f t="shared" si="1"/>
        <v>0.99966429298067139</v>
      </c>
      <c r="F11" s="45">
        <f t="shared" si="2"/>
        <v>3.3570701932861269E-4</v>
      </c>
      <c r="G11" s="44">
        <f t="shared" si="6"/>
        <v>3.6621467919960093E-4</v>
      </c>
      <c r="H11" s="44">
        <f t="shared" si="7"/>
        <v>-1.4648587167984037E-3</v>
      </c>
      <c r="I11" s="44">
        <f t="shared" si="3"/>
        <v>3.357633783900922E-4</v>
      </c>
      <c r="J11" s="44">
        <f t="shared" si="4"/>
        <v>3.3581975637805801E-4</v>
      </c>
    </row>
    <row r="12" spans="1:14" ht="15" x14ac:dyDescent="0.25">
      <c r="A12" s="12">
        <v>5</v>
      </c>
      <c r="B12" s="9">
        <v>0.98267000000000004</v>
      </c>
      <c r="C12" s="32">
        <f t="shared" si="5"/>
        <v>98267</v>
      </c>
      <c r="D12" s="42">
        <f t="shared" si="0"/>
        <v>32</v>
      </c>
      <c r="E12" s="45">
        <f t="shared" si="1"/>
        <v>0.9996743565998758</v>
      </c>
      <c r="F12" s="45">
        <f t="shared" si="2"/>
        <v>3.2564340012419812E-4</v>
      </c>
      <c r="G12" s="44">
        <f t="shared" si="6"/>
        <v>3.3072990749717049E-4</v>
      </c>
      <c r="H12" s="44">
        <f t="shared" si="7"/>
        <v>-1.6536495374858524E-3</v>
      </c>
      <c r="I12" s="44">
        <f t="shared" si="3"/>
        <v>3.2569643057072783E-4</v>
      </c>
      <c r="J12" s="44">
        <f t="shared" si="4"/>
        <v>3.257494782918978E-4</v>
      </c>
    </row>
    <row r="13" spans="1:14" ht="15" x14ac:dyDescent="0.25">
      <c r="A13" s="12">
        <v>6</v>
      </c>
      <c r="B13" s="9">
        <v>0.98234999999999995</v>
      </c>
      <c r="C13" s="32">
        <f t="shared" si="5"/>
        <v>98235</v>
      </c>
      <c r="D13" s="42">
        <f t="shared" si="0"/>
        <v>30</v>
      </c>
      <c r="E13" s="45">
        <f t="shared" si="1"/>
        <v>0.99969460986410141</v>
      </c>
      <c r="F13" s="45">
        <f t="shared" si="2"/>
        <v>3.0539013589858666E-4</v>
      </c>
      <c r="G13" s="44">
        <f t="shared" si="6"/>
        <v>3.1556660520601441E-4</v>
      </c>
      <c r="H13" s="44">
        <f t="shared" si="7"/>
        <v>-1.8933996312360864E-3</v>
      </c>
      <c r="I13" s="44">
        <f t="shared" si="3"/>
        <v>3.0543677458763657E-4</v>
      </c>
      <c r="J13" s="44">
        <f t="shared" si="4"/>
        <v>3.05483427524033E-4</v>
      </c>
    </row>
    <row r="14" spans="1:14" ht="15" x14ac:dyDescent="0.25">
      <c r="A14" s="12">
        <v>7</v>
      </c>
      <c r="B14" s="9">
        <v>0.98204999999999998</v>
      </c>
      <c r="C14" s="32">
        <f t="shared" si="5"/>
        <v>98205</v>
      </c>
      <c r="D14" s="42">
        <f t="shared" si="0"/>
        <v>29</v>
      </c>
      <c r="E14" s="45">
        <f t="shared" si="1"/>
        <v>0.99970469935339346</v>
      </c>
      <c r="F14" s="45">
        <f t="shared" si="2"/>
        <v>2.9530064660654443E-4</v>
      </c>
      <c r="G14" s="44">
        <f t="shared" si="6"/>
        <v>3.0039051669511604E-4</v>
      </c>
      <c r="H14" s="44">
        <f t="shared" si="7"/>
        <v>-2.1027336168658122E-3</v>
      </c>
      <c r="I14" s="44">
        <f t="shared" si="3"/>
        <v>2.9534425428117485E-4</v>
      </c>
      <c r="J14" s="44">
        <f t="shared" si="4"/>
        <v>2.9538787483698355E-4</v>
      </c>
    </row>
    <row r="15" spans="1:14" ht="15" x14ac:dyDescent="0.25">
      <c r="A15" s="12">
        <v>8</v>
      </c>
      <c r="B15" s="9">
        <v>0.98175999999999997</v>
      </c>
      <c r="C15" s="32">
        <f t="shared" si="5"/>
        <v>98176</v>
      </c>
      <c r="D15" s="42">
        <f t="shared" si="0"/>
        <v>29</v>
      </c>
      <c r="E15" s="45">
        <f t="shared" si="1"/>
        <v>0.99970461212516293</v>
      </c>
      <c r="F15" s="45">
        <f t="shared" si="2"/>
        <v>2.9538787483707196E-4</v>
      </c>
      <c r="G15" s="44">
        <f t="shared" si="6"/>
        <v>2.9538788342828575E-4</v>
      </c>
      <c r="H15" s="44">
        <f t="shared" si="7"/>
        <v>-2.363103067426286E-3</v>
      </c>
      <c r="I15" s="44">
        <f t="shared" si="3"/>
        <v>2.9543150827976731E-4</v>
      </c>
      <c r="J15" s="44">
        <f t="shared" si="4"/>
        <v>2.9547515461506084E-4</v>
      </c>
    </row>
    <row r="16" spans="1:14" ht="15" x14ac:dyDescent="0.25">
      <c r="A16" s="12">
        <v>9</v>
      </c>
      <c r="B16" s="9">
        <v>0.98146999999999995</v>
      </c>
      <c r="C16" s="32">
        <f t="shared" si="5"/>
        <v>98147</v>
      </c>
      <c r="D16" s="42">
        <f t="shared" si="0"/>
        <v>27</v>
      </c>
      <c r="E16" s="45">
        <f t="shared" si="1"/>
        <v>0.99972490244225498</v>
      </c>
      <c r="F16" s="45">
        <f t="shared" si="2"/>
        <v>2.7509755774501876E-4</v>
      </c>
      <c r="G16" s="44">
        <f t="shared" si="6"/>
        <v>2.8528345722389763E-4</v>
      </c>
      <c r="H16" s="44">
        <f t="shared" si="7"/>
        <v>-2.5675511150150786E-3</v>
      </c>
      <c r="I16" s="44">
        <f t="shared" si="3"/>
        <v>2.7513540228362744E-4</v>
      </c>
      <c r="J16" s="44">
        <f t="shared" si="4"/>
        <v>2.7517325723604115E-4</v>
      </c>
    </row>
    <row r="17" spans="1:10" ht="15" x14ac:dyDescent="0.25">
      <c r="A17" s="12">
        <v>10</v>
      </c>
      <c r="B17" s="9">
        <v>0.98119999999999996</v>
      </c>
      <c r="C17" s="32">
        <f t="shared" si="5"/>
        <v>98120</v>
      </c>
      <c r="D17" s="42">
        <f t="shared" si="0"/>
        <v>27</v>
      </c>
      <c r="E17" s="45">
        <f t="shared" si="1"/>
        <v>0.99972482674276397</v>
      </c>
      <c r="F17" s="45">
        <f t="shared" si="2"/>
        <v>2.751732572360277E-4</v>
      </c>
      <c r="G17" s="44">
        <f t="shared" si="6"/>
        <v>2.7517326418143723E-4</v>
      </c>
      <c r="H17" s="44">
        <f t="shared" si="7"/>
        <v>-2.7517326418143723E-3</v>
      </c>
      <c r="I17" s="44">
        <f t="shared" si="3"/>
        <v>2.7521112260654528E-4</v>
      </c>
      <c r="J17" s="44">
        <f t="shared" si="4"/>
        <v>2.7524899839946826E-4</v>
      </c>
    </row>
    <row r="18" spans="1:10" ht="15" x14ac:dyDescent="0.25">
      <c r="A18" s="12">
        <v>11</v>
      </c>
      <c r="B18" s="9">
        <v>0.98092999999999997</v>
      </c>
      <c r="C18" s="32">
        <f t="shared" si="5"/>
        <v>98093</v>
      </c>
      <c r="D18" s="42">
        <f t="shared" si="0"/>
        <v>26</v>
      </c>
      <c r="E18" s="45">
        <f t="shared" si="1"/>
        <v>0.99973494540894869</v>
      </c>
      <c r="F18" s="45">
        <f t="shared" si="2"/>
        <v>2.650545910513058E-4</v>
      </c>
      <c r="G18" s="44">
        <f t="shared" si="6"/>
        <v>2.7015042428565715E-4</v>
      </c>
      <c r="H18" s="44">
        <f t="shared" si="7"/>
        <v>-2.9716546671422288E-3</v>
      </c>
      <c r="I18" s="44">
        <f t="shared" si="3"/>
        <v>2.6508972267532365E-4</v>
      </c>
      <c r="J18" s="44">
        <f t="shared" si="4"/>
        <v>2.6512486361360846E-4</v>
      </c>
    </row>
    <row r="19" spans="1:10" ht="15" x14ac:dyDescent="0.25">
      <c r="A19" s="12">
        <v>12</v>
      </c>
      <c r="B19" s="9">
        <v>0.98067000000000004</v>
      </c>
      <c r="C19" s="32">
        <f t="shared" si="5"/>
        <v>98067</v>
      </c>
      <c r="D19" s="42">
        <f t="shared" si="0"/>
        <v>30</v>
      </c>
      <c r="E19" s="45">
        <f t="shared" si="1"/>
        <v>0.99969408669583038</v>
      </c>
      <c r="F19" s="45">
        <f t="shared" si="2"/>
        <v>3.0591330416962492E-4</v>
      </c>
      <c r="G19" s="44">
        <f t="shared" si="6"/>
        <v>2.8552491470855337E-4</v>
      </c>
      <c r="H19" s="44">
        <f t="shared" si="7"/>
        <v>-3.4262989765026404E-3</v>
      </c>
      <c r="I19" s="44">
        <f t="shared" si="3"/>
        <v>3.0596010280262116E-4</v>
      </c>
      <c r="J19" s="44">
        <f t="shared" si="4"/>
        <v>3.0600691575632271E-4</v>
      </c>
    </row>
    <row r="20" spans="1:10" ht="15" x14ac:dyDescent="0.25">
      <c r="A20" s="12">
        <v>13</v>
      </c>
      <c r="B20" s="9">
        <v>0.98036999999999996</v>
      </c>
      <c r="C20" s="32">
        <f t="shared" si="5"/>
        <v>98037</v>
      </c>
      <c r="D20" s="42">
        <f t="shared" si="0"/>
        <v>39</v>
      </c>
      <c r="E20" s="45">
        <f t="shared" si="1"/>
        <v>0.99960219100951686</v>
      </c>
      <c r="F20" s="45">
        <f t="shared" si="2"/>
        <v>3.9780899048313945E-4</v>
      </c>
      <c r="G20" s="44">
        <f t="shared" si="6"/>
        <v>3.519241213299754E-4</v>
      </c>
      <c r="H20" s="44">
        <f t="shared" si="7"/>
        <v>-4.5750135772896806E-3</v>
      </c>
      <c r="I20" s="44">
        <f t="shared" si="3"/>
        <v>3.9788813222124149E-4</v>
      </c>
      <c r="J20" s="44">
        <f t="shared" si="4"/>
        <v>3.9796730545516788E-4</v>
      </c>
    </row>
    <row r="21" spans="1:10" ht="15" x14ac:dyDescent="0.25">
      <c r="A21" s="12">
        <v>14</v>
      </c>
      <c r="B21" s="9">
        <v>0.97997999999999996</v>
      </c>
      <c r="C21" s="32">
        <f t="shared" si="5"/>
        <v>97998</v>
      </c>
      <c r="D21" s="42">
        <f t="shared" si="0"/>
        <v>51</v>
      </c>
      <c r="E21" s="45">
        <f t="shared" si="1"/>
        <v>0.99947958121594316</v>
      </c>
      <c r="F21" s="45">
        <f t="shared" si="2"/>
        <v>5.2041878405684194E-4</v>
      </c>
      <c r="G21" s="44">
        <f t="shared" si="6"/>
        <v>4.5922119319189819E-4</v>
      </c>
      <c r="H21" s="44">
        <f t="shared" si="7"/>
        <v>-6.4290967046865743E-3</v>
      </c>
      <c r="I21" s="44">
        <f t="shared" si="3"/>
        <v>5.2055423715841075E-4</v>
      </c>
      <c r="J21" s="44">
        <f t="shared" si="4"/>
        <v>5.2068976078902256E-4</v>
      </c>
    </row>
    <row r="22" spans="1:10" ht="15" x14ac:dyDescent="0.25">
      <c r="A22" s="12">
        <v>15</v>
      </c>
      <c r="B22" s="9">
        <v>0.97946999999999995</v>
      </c>
      <c r="C22" s="32">
        <f t="shared" si="5"/>
        <v>97947</v>
      </c>
      <c r="D22" s="42">
        <f t="shared" si="0"/>
        <v>68</v>
      </c>
      <c r="E22" s="45">
        <f t="shared" si="1"/>
        <v>0.9993057469856147</v>
      </c>
      <c r="F22" s="45">
        <f t="shared" si="2"/>
        <v>6.9425301438530429E-4</v>
      </c>
      <c r="G22" s="44">
        <f t="shared" si="6"/>
        <v>6.0752418426051171E-4</v>
      </c>
      <c r="H22" s="44">
        <f t="shared" si="7"/>
        <v>-9.1128627639076761E-3</v>
      </c>
      <c r="I22" s="44">
        <f t="shared" si="3"/>
        <v>6.9449409169361975E-4</v>
      </c>
      <c r="J22" s="44">
        <f t="shared" si="4"/>
        <v>6.9473533648686033E-4</v>
      </c>
    </row>
    <row r="23" spans="1:10" ht="15" x14ac:dyDescent="0.25">
      <c r="A23" s="12">
        <v>16</v>
      </c>
      <c r="B23" s="9">
        <v>0.97879000000000005</v>
      </c>
      <c r="C23" s="32">
        <f t="shared" si="5"/>
        <v>97879</v>
      </c>
      <c r="D23" s="42">
        <f t="shared" si="0"/>
        <v>88</v>
      </c>
      <c r="E23" s="45">
        <f t="shared" si="1"/>
        <v>0.99910093074101702</v>
      </c>
      <c r="F23" s="45">
        <f t="shared" si="2"/>
        <v>8.9906925898297629E-4</v>
      </c>
      <c r="G23" s="44">
        <f t="shared" si="6"/>
        <v>7.9698389188365864E-4</v>
      </c>
      <c r="H23" s="44">
        <f t="shared" si="7"/>
        <v>-1.2751742270138538E-2</v>
      </c>
      <c r="I23" s="44">
        <f t="shared" si="3"/>
        <v>8.9947360351607026E-4</v>
      </c>
      <c r="J23" s="44">
        <f t="shared" si="4"/>
        <v>8.9987831191004012E-4</v>
      </c>
    </row>
    <row r="24" spans="1:10" ht="15" x14ac:dyDescent="0.25">
      <c r="A24" s="12">
        <v>17</v>
      </c>
      <c r="B24" s="9">
        <v>0.97790999999999995</v>
      </c>
      <c r="C24" s="32">
        <f t="shared" si="5"/>
        <v>97791</v>
      </c>
      <c r="D24" s="42">
        <f t="shared" si="0"/>
        <v>101</v>
      </c>
      <c r="E24" s="45">
        <f t="shared" si="1"/>
        <v>0.99896718511928495</v>
      </c>
      <c r="F24" s="45">
        <f t="shared" si="2"/>
        <v>1.0328148807150495E-3</v>
      </c>
      <c r="G24" s="44">
        <f t="shared" si="6"/>
        <v>9.6641113284250861E-4</v>
      </c>
      <c r="H24" s="44">
        <f t="shared" si="7"/>
        <v>-1.6428989258322646E-2</v>
      </c>
      <c r="I24" s="44">
        <f t="shared" si="3"/>
        <v>1.0333485095738758E-3</v>
      </c>
      <c r="J24" s="44">
        <f t="shared" si="4"/>
        <v>1.0338826901423422E-3</v>
      </c>
    </row>
    <row r="25" spans="1:10" ht="15" x14ac:dyDescent="0.25">
      <c r="A25" s="12">
        <v>18</v>
      </c>
      <c r="B25" s="9">
        <v>0.97689999999999999</v>
      </c>
      <c r="C25" s="32">
        <f t="shared" si="5"/>
        <v>97690</v>
      </c>
      <c r="D25" s="42">
        <f t="shared" si="0"/>
        <v>111</v>
      </c>
      <c r="E25" s="45">
        <f t="shared" si="1"/>
        <v>0.99886375268707139</v>
      </c>
      <c r="F25" s="45">
        <f t="shared" si="2"/>
        <v>1.1362473129286066E-3</v>
      </c>
      <c r="G25" s="44">
        <f t="shared" si="6"/>
        <v>1.0851209664181397E-3</v>
      </c>
      <c r="H25" s="44">
        <f t="shared" si="7"/>
        <v>-1.9532177395526516E-2</v>
      </c>
      <c r="I25" s="44">
        <f t="shared" si="3"/>
        <v>1.1368932088554309E-3</v>
      </c>
      <c r="J25" s="44">
        <f t="shared" si="4"/>
        <v>1.1375398395146042E-3</v>
      </c>
    </row>
    <row r="26" spans="1:10" ht="15" x14ac:dyDescent="0.25">
      <c r="A26" s="12">
        <v>19</v>
      </c>
      <c r="B26" s="9">
        <v>0.97579000000000005</v>
      </c>
      <c r="C26" s="32">
        <f t="shared" si="5"/>
        <v>97579</v>
      </c>
      <c r="D26" s="42">
        <f t="shared" si="0"/>
        <v>112</v>
      </c>
      <c r="E26" s="45">
        <f t="shared" si="1"/>
        <v>0.99885221205382302</v>
      </c>
      <c r="F26" s="45">
        <f t="shared" si="2"/>
        <v>1.1477879461769813E-3</v>
      </c>
      <c r="G26" s="44">
        <f t="shared" si="6"/>
        <v>1.142670245272647E-3</v>
      </c>
      <c r="H26" s="44">
        <f t="shared" si="7"/>
        <v>-2.1710734660180291E-2</v>
      </c>
      <c r="I26" s="44">
        <f t="shared" si="3"/>
        <v>1.1484470330076358E-3</v>
      </c>
      <c r="J26" s="44">
        <f t="shared" si="4"/>
        <v>1.1491068771994999E-3</v>
      </c>
    </row>
    <row r="27" spans="1:10" ht="15" x14ac:dyDescent="0.25">
      <c r="A27" s="12">
        <v>20</v>
      </c>
      <c r="B27" s="9">
        <v>0.97467000000000004</v>
      </c>
      <c r="C27" s="32">
        <f t="shared" si="5"/>
        <v>97467</v>
      </c>
      <c r="D27" s="42">
        <f t="shared" si="0"/>
        <v>107</v>
      </c>
      <c r="E27" s="45">
        <f t="shared" si="1"/>
        <v>0.99890219253696122</v>
      </c>
      <c r="F27" s="45">
        <f t="shared" si="2"/>
        <v>1.0978074630387802E-3</v>
      </c>
      <c r="G27" s="44">
        <f t="shared" si="6"/>
        <v>1.1234288271343177E-3</v>
      </c>
      <c r="H27" s="44">
        <f t="shared" si="7"/>
        <v>-2.2468576542686355E-2</v>
      </c>
      <c r="I27" s="44">
        <f t="shared" si="3"/>
        <v>1.0984103845976254E-3</v>
      </c>
      <c r="J27" s="44">
        <f t="shared" si="4"/>
        <v>1.099013968775686E-3</v>
      </c>
    </row>
    <row r="28" spans="1:10" ht="15" x14ac:dyDescent="0.25">
      <c r="A28" s="12">
        <v>21</v>
      </c>
      <c r="B28" s="9">
        <v>0.97360000000000002</v>
      </c>
      <c r="C28" s="32">
        <f t="shared" si="5"/>
        <v>97360</v>
      </c>
      <c r="D28" s="42">
        <f t="shared" si="0"/>
        <v>106</v>
      </c>
      <c r="E28" s="45">
        <f t="shared" si="1"/>
        <v>0.998911257189811</v>
      </c>
      <c r="F28" s="45">
        <f t="shared" si="2"/>
        <v>1.0887428101890029E-3</v>
      </c>
      <c r="G28" s="44">
        <f t="shared" si="6"/>
        <v>1.0938732081062423E-3</v>
      </c>
      <c r="H28" s="44">
        <f t="shared" si="7"/>
        <v>-2.2971337370231087E-2</v>
      </c>
      <c r="I28" s="44">
        <f t="shared" si="3"/>
        <v>1.0893358134563939E-3</v>
      </c>
      <c r="J28" s="44">
        <f t="shared" si="4"/>
        <v>1.0899294630555177E-3</v>
      </c>
    </row>
    <row r="29" spans="1:10" ht="15" x14ac:dyDescent="0.25">
      <c r="A29" s="12">
        <v>22</v>
      </c>
      <c r="B29" s="9">
        <v>0.97253999999999996</v>
      </c>
      <c r="C29" s="32">
        <f t="shared" si="5"/>
        <v>97254</v>
      </c>
      <c r="D29" s="42">
        <f t="shared" si="0"/>
        <v>106</v>
      </c>
      <c r="E29" s="45">
        <f t="shared" si="1"/>
        <v>0.99891007053694447</v>
      </c>
      <c r="F29" s="45">
        <f t="shared" si="2"/>
        <v>1.0899294630555278E-3</v>
      </c>
      <c r="G29" s="44">
        <f t="shared" si="6"/>
        <v>1.0899298946483644E-3</v>
      </c>
      <c r="H29" s="44">
        <f t="shared" si="7"/>
        <v>-2.3978457682264018E-2</v>
      </c>
      <c r="I29" s="44">
        <f t="shared" si="3"/>
        <v>1.0905237600436447E-3</v>
      </c>
      <c r="J29" s="44">
        <f t="shared" si="4"/>
        <v>1.0911187054803218E-3</v>
      </c>
    </row>
    <row r="30" spans="1:10" ht="15" x14ac:dyDescent="0.25">
      <c r="A30" s="12">
        <v>23</v>
      </c>
      <c r="B30" s="9">
        <v>0.97148000000000001</v>
      </c>
      <c r="C30" s="32">
        <f t="shared" si="5"/>
        <v>97148</v>
      </c>
      <c r="D30" s="42">
        <f t="shared" si="0"/>
        <v>102</v>
      </c>
      <c r="E30" s="45">
        <f t="shared" si="1"/>
        <v>0.9989500555852926</v>
      </c>
      <c r="F30" s="45">
        <f t="shared" si="2"/>
        <v>1.0499444147074044E-3</v>
      </c>
      <c r="G30" s="44">
        <f t="shared" si="6"/>
        <v>1.0705099302902861E-3</v>
      </c>
      <c r="H30" s="44">
        <f t="shared" si="7"/>
        <v>-2.4621728396676579E-2</v>
      </c>
      <c r="I30" s="44">
        <f t="shared" si="3"/>
        <v>1.0504958958566684E-3</v>
      </c>
      <c r="J30" s="44">
        <f t="shared" si="4"/>
        <v>1.0510479566390673E-3</v>
      </c>
    </row>
    <row r="31" spans="1:10" ht="15" x14ac:dyDescent="0.25">
      <c r="A31" s="12">
        <v>24</v>
      </c>
      <c r="B31" s="9">
        <v>0.97045999999999999</v>
      </c>
      <c r="C31" s="32">
        <f t="shared" si="5"/>
        <v>97046</v>
      </c>
      <c r="D31" s="42">
        <f t="shared" si="0"/>
        <v>101</v>
      </c>
      <c r="E31" s="45">
        <f t="shared" si="1"/>
        <v>0.99895925643509265</v>
      </c>
      <c r="F31" s="45">
        <f t="shared" si="2"/>
        <v>1.0407435649073538E-3</v>
      </c>
      <c r="G31" s="44">
        <f t="shared" si="6"/>
        <v>1.0458907535032549E-3</v>
      </c>
      <c r="H31" s="44">
        <f t="shared" si="7"/>
        <v>-2.5101378084078117E-2</v>
      </c>
      <c r="I31" s="44">
        <f t="shared" si="3"/>
        <v>1.0412854204576404E-3</v>
      </c>
      <c r="J31" s="44">
        <f t="shared" si="4"/>
        <v>1.0418278405281247E-3</v>
      </c>
    </row>
    <row r="32" spans="1:10" ht="15" x14ac:dyDescent="0.25">
      <c r="A32" s="12">
        <v>25</v>
      </c>
      <c r="B32" s="9">
        <v>0.96945000000000003</v>
      </c>
      <c r="C32" s="32">
        <f t="shared" si="5"/>
        <v>96945</v>
      </c>
      <c r="D32" s="42">
        <f t="shared" si="0"/>
        <v>98</v>
      </c>
      <c r="E32" s="45">
        <f t="shared" si="1"/>
        <v>0.99898911754087372</v>
      </c>
      <c r="F32" s="45">
        <f t="shared" si="2"/>
        <v>1.0108824591262833E-3</v>
      </c>
      <c r="G32" s="44">
        <f t="shared" si="6"/>
        <v>1.0263396299698101E-3</v>
      </c>
      <c r="H32" s="44">
        <f t="shared" si="7"/>
        <v>-2.5658490749245252E-2</v>
      </c>
      <c r="I32" s="44">
        <f t="shared" si="3"/>
        <v>1.011393659180952E-3</v>
      </c>
      <c r="J32" s="44">
        <f t="shared" si="4"/>
        <v>1.0119053765217047E-3</v>
      </c>
    </row>
    <row r="33" spans="1:10" ht="15" x14ac:dyDescent="0.25">
      <c r="A33" s="12">
        <v>26</v>
      </c>
      <c r="B33" s="9">
        <v>0.96847000000000005</v>
      </c>
      <c r="C33" s="32">
        <f t="shared" si="5"/>
        <v>96847</v>
      </c>
      <c r="D33" s="42">
        <f t="shared" si="0"/>
        <v>95</v>
      </c>
      <c r="E33" s="45">
        <f t="shared" si="1"/>
        <v>0.99901907131867795</v>
      </c>
      <c r="F33" s="45">
        <f t="shared" si="2"/>
        <v>9.8092868132204636E-4</v>
      </c>
      <c r="G33" s="44">
        <f t="shared" si="6"/>
        <v>9.964019260556619E-4</v>
      </c>
      <c r="H33" s="44">
        <f t="shared" si="7"/>
        <v>-2.5906450077447209E-2</v>
      </c>
      <c r="I33" s="44">
        <f t="shared" si="3"/>
        <v>9.8141002794432009E-4</v>
      </c>
      <c r="J33" s="44">
        <f t="shared" si="4"/>
        <v>9.8189184719691801E-4</v>
      </c>
    </row>
    <row r="34" spans="1:10" ht="15" x14ac:dyDescent="0.25">
      <c r="A34" s="12">
        <v>27</v>
      </c>
      <c r="B34" s="9">
        <v>0.96752000000000005</v>
      </c>
      <c r="C34" s="32">
        <f t="shared" si="5"/>
        <v>96752</v>
      </c>
      <c r="D34" s="42">
        <f t="shared" si="0"/>
        <v>95</v>
      </c>
      <c r="E34" s="45">
        <f t="shared" si="1"/>
        <v>0.99901810815280301</v>
      </c>
      <c r="F34" s="45">
        <f t="shared" si="2"/>
        <v>9.8189184719699174E-4</v>
      </c>
      <c r="G34" s="44">
        <f t="shared" si="6"/>
        <v>9.8189216274824397E-4</v>
      </c>
      <c r="H34" s="44">
        <f t="shared" si="7"/>
        <v>-2.6511088394202586E-2</v>
      </c>
      <c r="I34" s="44">
        <f t="shared" si="3"/>
        <v>9.8237413977636349E-4</v>
      </c>
      <c r="J34" s="44">
        <f t="shared" si="4"/>
        <v>9.8285690638032783E-4</v>
      </c>
    </row>
    <row r="35" spans="1:10" ht="15" x14ac:dyDescent="0.25">
      <c r="A35" s="12">
        <v>28</v>
      </c>
      <c r="B35" s="9">
        <v>0.96657000000000004</v>
      </c>
      <c r="C35" s="32">
        <f t="shared" si="5"/>
        <v>96657</v>
      </c>
      <c r="D35" s="42">
        <f t="shared" si="0"/>
        <v>94</v>
      </c>
      <c r="E35" s="45">
        <f t="shared" si="1"/>
        <v>0.99902748895579208</v>
      </c>
      <c r="F35" s="45">
        <f t="shared" si="2"/>
        <v>9.7251104420792434E-4</v>
      </c>
      <c r="G35" s="44">
        <f t="shared" si="6"/>
        <v>9.7767922933541325E-4</v>
      </c>
      <c r="H35" s="44">
        <f t="shared" si="7"/>
        <v>-2.7375018421391572E-2</v>
      </c>
      <c r="I35" s="44">
        <f t="shared" si="3"/>
        <v>9.7298416313016604E-4</v>
      </c>
      <c r="J35" s="44">
        <f t="shared" si="4"/>
        <v>9.7345774261368588E-4</v>
      </c>
    </row>
    <row r="36" spans="1:10" ht="15" x14ac:dyDescent="0.25">
      <c r="A36" s="12">
        <v>29</v>
      </c>
      <c r="B36" s="9">
        <v>0.96562999999999999</v>
      </c>
      <c r="C36" s="32">
        <f t="shared" si="5"/>
        <v>96563</v>
      </c>
      <c r="D36" s="42">
        <f t="shared" si="0"/>
        <v>95</v>
      </c>
      <c r="E36" s="45">
        <f t="shared" si="1"/>
        <v>0.99901618632395428</v>
      </c>
      <c r="F36" s="45">
        <f t="shared" si="2"/>
        <v>9.8381367604571945E-4</v>
      </c>
      <c r="G36" s="44">
        <f t="shared" si="6"/>
        <v>9.7864108912632929E-4</v>
      </c>
      <c r="H36" s="44">
        <f t="shared" si="7"/>
        <v>-2.838059158466355E-2</v>
      </c>
      <c r="I36" s="44">
        <f t="shared" si="3"/>
        <v>9.8429785889316023E-4</v>
      </c>
      <c r="J36" s="44">
        <f t="shared" si="4"/>
        <v>9.8478251855540501E-4</v>
      </c>
    </row>
    <row r="37" spans="1:10" ht="15" x14ac:dyDescent="0.25">
      <c r="A37" s="12">
        <v>30</v>
      </c>
      <c r="B37" s="9">
        <v>0.96467999999999998</v>
      </c>
      <c r="C37" s="32">
        <f t="shared" si="5"/>
        <v>96468</v>
      </c>
      <c r="D37" s="42">
        <f t="shared" si="0"/>
        <v>95</v>
      </c>
      <c r="E37" s="45">
        <f t="shared" si="1"/>
        <v>0.99901521748144462</v>
      </c>
      <c r="F37" s="45">
        <f t="shared" si="2"/>
        <v>9.8478251855538268E-4</v>
      </c>
      <c r="G37" s="44">
        <f t="shared" si="6"/>
        <v>9.8478283690182824E-4</v>
      </c>
      <c r="H37" s="44">
        <f t="shared" si="7"/>
        <v>-2.9543485107054845E-2</v>
      </c>
      <c r="I37" s="44">
        <f t="shared" si="3"/>
        <v>9.8526765573711669E-4</v>
      </c>
      <c r="J37" s="44">
        <f t="shared" si="4"/>
        <v>9.8575327114441445E-4</v>
      </c>
    </row>
    <row r="38" spans="1:10" ht="15" x14ac:dyDescent="0.25">
      <c r="A38" s="12">
        <v>31</v>
      </c>
      <c r="B38" s="9">
        <v>0.96372999999999998</v>
      </c>
      <c r="C38" s="32">
        <f t="shared" si="5"/>
        <v>96373</v>
      </c>
      <c r="D38" s="42">
        <f t="shared" si="0"/>
        <v>100</v>
      </c>
      <c r="E38" s="45">
        <f t="shared" si="1"/>
        <v>0.99896236497774271</v>
      </c>
      <c r="F38" s="45">
        <f t="shared" si="2"/>
        <v>1.0376350222572883E-3</v>
      </c>
      <c r="G38" s="44">
        <f t="shared" si="6"/>
        <v>1.0117207368054693E-3</v>
      </c>
      <c r="H38" s="44">
        <f t="shared" si="7"/>
        <v>-3.1363342840969546E-2</v>
      </c>
      <c r="I38" s="44">
        <f t="shared" si="3"/>
        <v>1.038173644923867E-3</v>
      </c>
      <c r="J38" s="44">
        <f t="shared" si="4"/>
        <v>1.0387128270647186E-3</v>
      </c>
    </row>
    <row r="39" spans="1:10" ht="15" x14ac:dyDescent="0.25">
      <c r="A39" s="12">
        <v>32</v>
      </c>
      <c r="B39" s="9">
        <v>0.96272999999999997</v>
      </c>
      <c r="C39" s="32">
        <f t="shared" si="5"/>
        <v>96273</v>
      </c>
      <c r="D39" s="42">
        <f t="shared" si="0"/>
        <v>103</v>
      </c>
      <c r="E39" s="45">
        <f t="shared" si="1"/>
        <v>0.99893012578812335</v>
      </c>
      <c r="F39" s="45">
        <f t="shared" si="2"/>
        <v>1.0698742118766535E-3</v>
      </c>
      <c r="G39" s="44">
        <f t="shared" si="6"/>
        <v>1.0543103369961681E-3</v>
      </c>
      <c r="H39" s="44">
        <f t="shared" si="7"/>
        <v>-3.3737930783877379E-2</v>
      </c>
      <c r="I39" s="44">
        <f t="shared" si="3"/>
        <v>1.0704468336078846E-3</v>
      </c>
      <c r="J39" s="44">
        <f t="shared" si="4"/>
        <v>1.0710200686284816E-3</v>
      </c>
    </row>
    <row r="40" spans="1:10" ht="15" x14ac:dyDescent="0.25">
      <c r="A40" s="12">
        <v>33</v>
      </c>
      <c r="B40" s="9">
        <v>0.9617</v>
      </c>
      <c r="C40" s="32">
        <f t="shared" si="5"/>
        <v>96170</v>
      </c>
      <c r="D40" s="42">
        <f t="shared" si="0"/>
        <v>104</v>
      </c>
      <c r="E40" s="45">
        <f t="shared" si="1"/>
        <v>0.99891858167827807</v>
      </c>
      <c r="F40" s="45">
        <f t="shared" si="2"/>
        <v>1.0814183217219275E-3</v>
      </c>
      <c r="G40" s="44">
        <f t="shared" si="6"/>
        <v>1.0762252061203427E-3</v>
      </c>
      <c r="H40" s="44">
        <f t="shared" si="7"/>
        <v>-3.5515431801971309E-2</v>
      </c>
      <c r="I40" s="44">
        <f t="shared" si="3"/>
        <v>1.0820033708566321E-3</v>
      </c>
      <c r="J40" s="44">
        <f t="shared" si="4"/>
        <v>1.0825890533591256E-3</v>
      </c>
    </row>
    <row r="41" spans="1:10" ht="15" x14ac:dyDescent="0.25">
      <c r="A41" s="12">
        <v>34</v>
      </c>
      <c r="B41" s="9">
        <v>0.96065999999999996</v>
      </c>
      <c r="C41" s="32">
        <f t="shared" si="5"/>
        <v>96066</v>
      </c>
      <c r="D41" s="42">
        <f t="shared" si="0"/>
        <v>112</v>
      </c>
      <c r="E41" s="45">
        <f t="shared" si="1"/>
        <v>0.99883413486561323</v>
      </c>
      <c r="F41" s="45">
        <f t="shared" si="2"/>
        <v>1.1658651343867676E-3</v>
      </c>
      <c r="G41" s="44">
        <f t="shared" si="6"/>
        <v>1.1242743801267766E-3</v>
      </c>
      <c r="H41" s="44">
        <f t="shared" si="7"/>
        <v>-3.8225328924310402E-2</v>
      </c>
      <c r="I41" s="44">
        <f t="shared" si="3"/>
        <v>1.1665451515467057E-3</v>
      </c>
      <c r="J41" s="44">
        <f t="shared" si="4"/>
        <v>1.1672259624403278E-3</v>
      </c>
    </row>
    <row r="42" spans="1:10" ht="15" x14ac:dyDescent="0.25">
      <c r="A42" s="12">
        <v>35</v>
      </c>
      <c r="B42" s="9">
        <v>0.95953999999999995</v>
      </c>
      <c r="C42" s="32">
        <f t="shared" si="5"/>
        <v>95954</v>
      </c>
      <c r="D42" s="42">
        <f t="shared" si="0"/>
        <v>117</v>
      </c>
      <c r="E42" s="45">
        <f t="shared" si="1"/>
        <v>0.99878066573566504</v>
      </c>
      <c r="F42" s="45">
        <f t="shared" si="2"/>
        <v>1.2193342643349592E-3</v>
      </c>
      <c r="G42" s="44">
        <f t="shared" si="6"/>
        <v>1.1933117705200881E-3</v>
      </c>
      <c r="H42" s="44">
        <f t="shared" si="7"/>
        <v>-4.1765911968203083E-2</v>
      </c>
      <c r="I42" s="44">
        <f t="shared" si="3"/>
        <v>1.220078105854776E-3</v>
      </c>
      <c r="J42" s="44">
        <f t="shared" si="4"/>
        <v>1.220822855473321E-3</v>
      </c>
    </row>
    <row r="43" spans="1:10" ht="15" x14ac:dyDescent="0.25">
      <c r="A43" s="12">
        <v>36</v>
      </c>
      <c r="B43" s="9">
        <v>0.95837000000000006</v>
      </c>
      <c r="C43" s="32">
        <f t="shared" si="5"/>
        <v>95837</v>
      </c>
      <c r="D43" s="42">
        <f t="shared" si="0"/>
        <v>128</v>
      </c>
      <c r="E43" s="45">
        <f t="shared" si="1"/>
        <v>0.99866439892734538</v>
      </c>
      <c r="F43" s="45">
        <f t="shared" si="2"/>
        <v>1.3356010726546241E-3</v>
      </c>
      <c r="G43" s="44">
        <f t="shared" si="6"/>
        <v>1.2782860199650106E-3</v>
      </c>
      <c r="H43" s="44">
        <f t="shared" si="7"/>
        <v>-4.601829671874038E-2</v>
      </c>
      <c r="I43" s="44">
        <f t="shared" si="3"/>
        <v>1.3364935837866748E-3</v>
      </c>
      <c r="J43" s="44">
        <f t="shared" si="4"/>
        <v>1.3373872885517686E-3</v>
      </c>
    </row>
    <row r="44" spans="1:10" ht="15" x14ac:dyDescent="0.25">
      <c r="A44" s="12">
        <v>37</v>
      </c>
      <c r="B44" s="9">
        <v>0.95709</v>
      </c>
      <c r="C44" s="32">
        <f t="shared" si="5"/>
        <v>95709</v>
      </c>
      <c r="D44" s="42">
        <f t="shared" si="0"/>
        <v>144</v>
      </c>
      <c r="E44" s="45">
        <f t="shared" si="1"/>
        <v>0.99849543930037932</v>
      </c>
      <c r="F44" s="45">
        <f t="shared" si="2"/>
        <v>1.5045606996206828E-3</v>
      </c>
      <c r="G44" s="44">
        <f t="shared" si="6"/>
        <v>1.4210937351855108E-3</v>
      </c>
      <c r="H44" s="44">
        <f t="shared" si="7"/>
        <v>-5.2580468201863899E-2</v>
      </c>
      <c r="I44" s="44">
        <f t="shared" si="3"/>
        <v>1.5056934031807347E-3</v>
      </c>
      <c r="J44" s="44">
        <f t="shared" si="4"/>
        <v>1.5068278135300156E-3</v>
      </c>
    </row>
    <row r="45" spans="1:10" ht="15" x14ac:dyDescent="0.25">
      <c r="A45" s="12">
        <v>38</v>
      </c>
      <c r="B45" s="9">
        <v>0.95565</v>
      </c>
      <c r="C45" s="32">
        <f t="shared" si="5"/>
        <v>95565</v>
      </c>
      <c r="D45" s="42">
        <f t="shared" si="0"/>
        <v>162</v>
      </c>
      <c r="E45" s="45">
        <f t="shared" si="1"/>
        <v>0.99830481870977872</v>
      </c>
      <c r="F45" s="45">
        <f t="shared" si="2"/>
        <v>1.6951812902212815E-3</v>
      </c>
      <c r="G45" s="44">
        <f t="shared" si="6"/>
        <v>1.601156711758734E-3</v>
      </c>
      <c r="H45" s="44">
        <f t="shared" si="7"/>
        <v>-6.0843955046831891E-2</v>
      </c>
      <c r="I45" s="44">
        <f t="shared" si="3"/>
        <v>1.6966193288927649E-3</v>
      </c>
      <c r="J45" s="44">
        <f t="shared" si="4"/>
        <v>1.6980598094399207E-3</v>
      </c>
    </row>
    <row r="46" spans="1:10" ht="15" x14ac:dyDescent="0.25">
      <c r="A46" s="12">
        <v>39</v>
      </c>
      <c r="B46" s="9">
        <v>0.95403000000000004</v>
      </c>
      <c r="C46" s="32">
        <f t="shared" si="5"/>
        <v>95403</v>
      </c>
      <c r="D46" s="42">
        <f t="shared" si="0"/>
        <v>179</v>
      </c>
      <c r="E46" s="45">
        <f t="shared" si="1"/>
        <v>0.99812374872907561</v>
      </c>
      <c r="F46" s="45">
        <f t="shared" si="2"/>
        <v>1.8762512709243895E-3</v>
      </c>
      <c r="G46" s="44">
        <f t="shared" si="6"/>
        <v>1.787316685491259E-3</v>
      </c>
      <c r="H46" s="44">
        <f t="shared" si="7"/>
        <v>-6.9705350734159094E-2</v>
      </c>
      <c r="I46" s="44">
        <f t="shared" si="3"/>
        <v>1.8780130831414178E-3</v>
      </c>
      <c r="J46" s="44">
        <f t="shared" si="4"/>
        <v>1.8797782071746569E-3</v>
      </c>
    </row>
    <row r="47" spans="1:10" ht="15" x14ac:dyDescent="0.25">
      <c r="A47" s="12">
        <v>40</v>
      </c>
      <c r="B47" s="9">
        <v>0.95223999999999998</v>
      </c>
      <c r="C47" s="32">
        <f t="shared" si="5"/>
        <v>95224</v>
      </c>
      <c r="D47" s="42">
        <f t="shared" si="0"/>
        <v>199</v>
      </c>
      <c r="E47" s="45">
        <f t="shared" si="1"/>
        <v>0.99791019070822484</v>
      </c>
      <c r="F47" s="45">
        <f t="shared" si="2"/>
        <v>2.0898092917751576E-3</v>
      </c>
      <c r="G47" s="44">
        <f t="shared" si="6"/>
        <v>1.9850048126883869E-3</v>
      </c>
      <c r="H47" s="44">
        <f t="shared" si="7"/>
        <v>-7.940019250753548E-2</v>
      </c>
      <c r="I47" s="44">
        <f t="shared" si="3"/>
        <v>2.0919952273073458E-3</v>
      </c>
      <c r="J47" s="44">
        <f t="shared" si="4"/>
        <v>2.094185740594555E-3</v>
      </c>
    </row>
    <row r="48" spans="1:10" ht="15" x14ac:dyDescent="0.25">
      <c r="A48" s="12">
        <v>41</v>
      </c>
      <c r="B48" s="9">
        <v>0.95025000000000004</v>
      </c>
      <c r="C48" s="32">
        <f t="shared" si="5"/>
        <v>95025</v>
      </c>
      <c r="D48" s="42">
        <f t="shared" si="0"/>
        <v>218</v>
      </c>
      <c r="E48" s="45">
        <f t="shared" si="1"/>
        <v>0.99770586687713758</v>
      </c>
      <c r="F48" s="45">
        <f t="shared" si="2"/>
        <v>2.2941331228624184E-3</v>
      </c>
      <c r="G48" s="44">
        <f t="shared" si="6"/>
        <v>2.1943823340844714E-3</v>
      </c>
      <c r="H48" s="44">
        <f t="shared" si="7"/>
        <v>-8.9969675697463322E-2</v>
      </c>
      <c r="I48" s="44">
        <f t="shared" si="3"/>
        <v>2.2967676682540492E-3</v>
      </c>
      <c r="J48" s="44">
        <f t="shared" si="4"/>
        <v>2.2994082715411448E-3</v>
      </c>
    </row>
    <row r="49" spans="1:10" ht="15" x14ac:dyDescent="0.25">
      <c r="A49" s="12">
        <v>42</v>
      </c>
      <c r="B49" s="9">
        <v>0.94806999999999997</v>
      </c>
      <c r="C49" s="32">
        <f t="shared" si="5"/>
        <v>94807</v>
      </c>
      <c r="D49" s="42">
        <f t="shared" si="0"/>
        <v>240</v>
      </c>
      <c r="E49" s="45">
        <f t="shared" si="1"/>
        <v>0.99746854135243179</v>
      </c>
      <c r="F49" s="45">
        <f t="shared" si="2"/>
        <v>2.5314586475682077E-3</v>
      </c>
      <c r="G49" s="44">
        <f t="shared" si="6"/>
        <v>2.4157184423174373E-3</v>
      </c>
      <c r="H49" s="44">
        <f t="shared" si="7"/>
        <v>-0.10146017457733236</v>
      </c>
      <c r="I49" s="44">
        <f t="shared" si="3"/>
        <v>2.5346668497259295E-3</v>
      </c>
      <c r="J49" s="44">
        <f t="shared" si="4"/>
        <v>2.5378831939259897E-3</v>
      </c>
    </row>
    <row r="50" spans="1:10" ht="15" x14ac:dyDescent="0.25">
      <c r="A50" s="12">
        <v>43</v>
      </c>
      <c r="B50" s="9">
        <v>0.94567000000000001</v>
      </c>
      <c r="C50" s="32">
        <f t="shared" si="5"/>
        <v>94567</v>
      </c>
      <c r="D50" s="42">
        <f t="shared" si="0"/>
        <v>264</v>
      </c>
      <c r="E50" s="45">
        <f t="shared" si="1"/>
        <v>0.99720832848668139</v>
      </c>
      <c r="F50" s="45">
        <f t="shared" si="2"/>
        <v>2.7916715133186054E-3</v>
      </c>
      <c r="G50" s="44">
        <f t="shared" si="6"/>
        <v>2.6651218512101292E-3</v>
      </c>
      <c r="H50" s="44">
        <f t="shared" si="7"/>
        <v>-0.11460023960203555</v>
      </c>
      <c r="I50" s="44">
        <f t="shared" si="3"/>
        <v>2.7955736750145659E-3</v>
      </c>
      <c r="J50" s="44">
        <f t="shared" si="4"/>
        <v>2.799486760760533E-3</v>
      </c>
    </row>
    <row r="51" spans="1:10" ht="15" x14ac:dyDescent="0.25">
      <c r="A51" s="12">
        <v>44</v>
      </c>
      <c r="B51" s="9">
        <v>0.94303000000000003</v>
      </c>
      <c r="C51" s="32">
        <f t="shared" si="5"/>
        <v>94303</v>
      </c>
      <c r="D51" s="42">
        <f t="shared" si="0"/>
        <v>300</v>
      </c>
      <c r="E51" s="45">
        <f t="shared" si="1"/>
        <v>0.99681876504459033</v>
      </c>
      <c r="F51" s="45">
        <f t="shared" si="2"/>
        <v>3.181234955409673E-3</v>
      </c>
      <c r="G51" s="44">
        <f t="shared" si="6"/>
        <v>2.9909406681630116E-3</v>
      </c>
      <c r="H51" s="44">
        <f t="shared" si="7"/>
        <v>-0.13160138939917251</v>
      </c>
      <c r="I51" s="44">
        <f t="shared" si="3"/>
        <v>3.186303144881187E-3</v>
      </c>
      <c r="J51" s="44">
        <f t="shared" si="4"/>
        <v>3.1913875089092732E-3</v>
      </c>
    </row>
    <row r="52" spans="1:10" ht="15" x14ac:dyDescent="0.25">
      <c r="A52" s="12">
        <v>45</v>
      </c>
      <c r="B52" s="9">
        <v>0.94003000000000003</v>
      </c>
      <c r="C52" s="32">
        <f t="shared" si="5"/>
        <v>94003</v>
      </c>
      <c r="D52" s="42">
        <f t="shared" si="0"/>
        <v>341</v>
      </c>
      <c r="E52" s="45">
        <f t="shared" si="1"/>
        <v>0.99637245619820647</v>
      </c>
      <c r="F52" s="45">
        <f t="shared" si="2"/>
        <v>3.6275438017935313E-3</v>
      </c>
      <c r="G52" s="44">
        <f t="shared" si="6"/>
        <v>3.4102225672852553E-3</v>
      </c>
      <c r="H52" s="44">
        <f t="shared" si="7"/>
        <v>-0.1534600155278365</v>
      </c>
      <c r="I52" s="44">
        <f t="shared" si="3"/>
        <v>3.6341352942743433E-3</v>
      </c>
      <c r="J52" s="44">
        <f t="shared" si="4"/>
        <v>3.6407507847365773E-3</v>
      </c>
    </row>
    <row r="53" spans="1:10" ht="15" x14ac:dyDescent="0.25">
      <c r="A53" s="12">
        <v>46</v>
      </c>
      <c r="B53" s="9">
        <v>0.93662000000000001</v>
      </c>
      <c r="C53" s="32">
        <f t="shared" si="5"/>
        <v>93662</v>
      </c>
      <c r="D53" s="42">
        <f t="shared" si="0"/>
        <v>388</v>
      </c>
      <c r="E53" s="45">
        <f t="shared" si="1"/>
        <v>0.99585744485490379</v>
      </c>
      <c r="F53" s="45">
        <f t="shared" si="2"/>
        <v>4.142555145096205E-3</v>
      </c>
      <c r="G53" s="44">
        <f t="shared" si="6"/>
        <v>3.89264929546545E-3</v>
      </c>
      <c r="H53" s="44">
        <f t="shared" si="7"/>
        <v>-0.17906186759141071</v>
      </c>
      <c r="I53" s="44">
        <f t="shared" si="3"/>
        <v>4.1511533359010651E-3</v>
      </c>
      <c r="J53" s="44">
        <f t="shared" si="4"/>
        <v>4.159787293350781E-3</v>
      </c>
    </row>
    <row r="54" spans="1:10" ht="15" x14ac:dyDescent="0.25">
      <c r="A54" s="12">
        <v>47</v>
      </c>
      <c r="B54" s="9">
        <v>0.93274000000000001</v>
      </c>
      <c r="C54" s="32">
        <f t="shared" si="5"/>
        <v>93274</v>
      </c>
      <c r="D54" s="42">
        <f t="shared" si="0"/>
        <v>437</v>
      </c>
      <c r="E54" s="45">
        <f t="shared" si="1"/>
        <v>0.99531487874434466</v>
      </c>
      <c r="F54" s="45">
        <f t="shared" si="2"/>
        <v>4.6851212556553445E-3</v>
      </c>
      <c r="G54" s="44">
        <f t="shared" si="6"/>
        <v>4.4236450670930606E-3</v>
      </c>
      <c r="H54" s="44">
        <f t="shared" si="7"/>
        <v>-0.20791131815337385</v>
      </c>
      <c r="I54" s="44">
        <f t="shared" si="3"/>
        <v>4.6961222066400866E-3</v>
      </c>
      <c r="J54" s="44">
        <f t="shared" si="4"/>
        <v>4.7071749410256322E-3</v>
      </c>
    </row>
    <row r="55" spans="1:10" ht="15" x14ac:dyDescent="0.25">
      <c r="A55" s="12">
        <v>48</v>
      </c>
      <c r="B55" s="9">
        <v>0.92837000000000003</v>
      </c>
      <c r="C55" s="32">
        <f t="shared" si="5"/>
        <v>92837</v>
      </c>
      <c r="D55" s="42">
        <f t="shared" si="0"/>
        <v>485</v>
      </c>
      <c r="E55" s="45">
        <f t="shared" si="1"/>
        <v>0.99477578982517745</v>
      </c>
      <c r="F55" s="45">
        <f t="shared" si="2"/>
        <v>5.2242101748225522E-3</v>
      </c>
      <c r="G55" s="44">
        <f t="shared" si="6"/>
        <v>4.9670174560074581E-3</v>
      </c>
      <c r="H55" s="44">
        <f t="shared" si="7"/>
        <v>-0.23841683788835799</v>
      </c>
      <c r="I55" s="44">
        <f t="shared" si="3"/>
        <v>5.2378920994227661E-3</v>
      </c>
      <c r="J55" s="44">
        <f t="shared" si="4"/>
        <v>5.2516458766458905E-3</v>
      </c>
    </row>
    <row r="56" spans="1:10" ht="15" x14ac:dyDescent="0.25">
      <c r="A56" s="12">
        <v>49</v>
      </c>
      <c r="B56" s="9">
        <v>0.92352000000000001</v>
      </c>
      <c r="C56" s="32">
        <f t="shared" si="5"/>
        <v>92352</v>
      </c>
      <c r="D56" s="42">
        <f t="shared" si="0"/>
        <v>530</v>
      </c>
      <c r="E56" s="45">
        <f t="shared" si="1"/>
        <v>0.99426108801108803</v>
      </c>
      <c r="F56" s="45">
        <f t="shared" si="2"/>
        <v>5.7389119889119655E-3</v>
      </c>
      <c r="G56" s="44">
        <f t="shared" si="6"/>
        <v>5.4966734477397139E-3</v>
      </c>
      <c r="H56" s="44">
        <f t="shared" si="7"/>
        <v>-0.26933699893924601</v>
      </c>
      <c r="I56" s="44">
        <f t="shared" si="3"/>
        <v>5.7554269332261649E-3</v>
      </c>
      <c r="J56" s="44">
        <f t="shared" si="4"/>
        <v>5.7720372024133411E-3</v>
      </c>
    </row>
    <row r="57" spans="1:10" ht="15" x14ac:dyDescent="0.25">
      <c r="A57" s="12">
        <v>50</v>
      </c>
      <c r="B57" s="9">
        <v>0.91822000000000004</v>
      </c>
      <c r="C57" s="32">
        <f t="shared" si="5"/>
        <v>91822</v>
      </c>
      <c r="D57" s="42">
        <f t="shared" si="0"/>
        <v>590</v>
      </c>
      <c r="E57" s="45">
        <f t="shared" si="1"/>
        <v>0.99357452462372853</v>
      </c>
      <c r="F57" s="45">
        <f t="shared" si="2"/>
        <v>6.4254753762714722E-3</v>
      </c>
      <c r="G57" s="44">
        <f t="shared" si="6"/>
        <v>6.1008252105720778E-3</v>
      </c>
      <c r="H57" s="44">
        <f t="shared" si="7"/>
        <v>-0.30504126052860392</v>
      </c>
      <c r="I57" s="44">
        <f t="shared" si="3"/>
        <v>6.4461852786609312E-3</v>
      </c>
      <c r="J57" s="44">
        <f t="shared" si="4"/>
        <v>6.4670291125920633E-3</v>
      </c>
    </row>
    <row r="58" spans="1:10" ht="15" x14ac:dyDescent="0.25">
      <c r="A58" s="12">
        <v>51</v>
      </c>
      <c r="B58" s="9">
        <v>0.91232000000000002</v>
      </c>
      <c r="C58" s="32">
        <f t="shared" si="5"/>
        <v>91232</v>
      </c>
      <c r="D58" s="42">
        <f t="shared" si="0"/>
        <v>658</v>
      </c>
      <c r="E58" s="45">
        <f t="shared" si="1"/>
        <v>0.99278761837951601</v>
      </c>
      <c r="F58" s="45">
        <f t="shared" si="2"/>
        <v>7.2123816204839875E-3</v>
      </c>
      <c r="G58" s="44">
        <f t="shared" si="6"/>
        <v>6.8423620923348675E-3</v>
      </c>
      <c r="H58" s="44">
        <f t="shared" si="7"/>
        <v>-0.34896046670907827</v>
      </c>
      <c r="I58" s="44">
        <f t="shared" si="3"/>
        <v>7.2384849784935057E-3</v>
      </c>
      <c r="J58" s="44">
        <f t="shared" si="4"/>
        <v>7.2647779716032762E-3</v>
      </c>
    </row>
    <row r="59" spans="1:10" ht="15" x14ac:dyDescent="0.25">
      <c r="A59" s="12">
        <v>52</v>
      </c>
      <c r="B59" s="9">
        <v>0.90573999999999999</v>
      </c>
      <c r="C59" s="32">
        <f t="shared" si="5"/>
        <v>90574</v>
      </c>
      <c r="D59" s="42">
        <f t="shared" si="0"/>
        <v>733</v>
      </c>
      <c r="E59" s="45">
        <f t="shared" si="1"/>
        <v>0.99190716982798599</v>
      </c>
      <c r="F59" s="45">
        <f t="shared" si="2"/>
        <v>8.0928301720140094E-3</v>
      </c>
      <c r="G59" s="44">
        <f t="shared" si="6"/>
        <v>7.6821357313224953E-3</v>
      </c>
      <c r="H59" s="44">
        <f t="shared" si="7"/>
        <v>-0.39947105802876975</v>
      </c>
      <c r="I59" s="44">
        <f t="shared" si="3"/>
        <v>8.1257101682232283E-3</v>
      </c>
      <c r="J59" s="44">
        <f t="shared" si="4"/>
        <v>8.1588584276666206E-3</v>
      </c>
    </row>
    <row r="60" spans="1:10" ht="15" x14ac:dyDescent="0.25">
      <c r="A60" s="12">
        <v>53</v>
      </c>
      <c r="B60" s="9">
        <v>0.89841000000000004</v>
      </c>
      <c r="C60" s="32">
        <f t="shared" si="5"/>
        <v>89841</v>
      </c>
      <c r="D60" s="42">
        <f t="shared" si="0"/>
        <v>809</v>
      </c>
      <c r="E60" s="45">
        <f t="shared" si="1"/>
        <v>0.99099520263576768</v>
      </c>
      <c r="F60" s="45">
        <f t="shared" si="2"/>
        <v>9.0047973642323198E-3</v>
      </c>
      <c r="G60" s="44">
        <f t="shared" si="6"/>
        <v>8.5856702374797061E-3</v>
      </c>
      <c r="H60" s="44">
        <f t="shared" si="7"/>
        <v>-0.45504052258642441</v>
      </c>
      <c r="I60" s="44">
        <f t="shared" si="3"/>
        <v>9.0455239192051996E-3</v>
      </c>
      <c r="J60" s="44">
        <f t="shared" si="4"/>
        <v>9.0866205409290569E-3</v>
      </c>
    </row>
    <row r="61" spans="1:10" ht="15" x14ac:dyDescent="0.25">
      <c r="A61" s="12">
        <v>54</v>
      </c>
      <c r="B61" s="9">
        <v>0.89032</v>
      </c>
      <c r="C61" s="32">
        <f t="shared" si="5"/>
        <v>89032</v>
      </c>
      <c r="D61" s="42">
        <f t="shared" si="0"/>
        <v>891</v>
      </c>
      <c r="E61" s="45">
        <f t="shared" si="1"/>
        <v>0.98999236229670229</v>
      </c>
      <c r="F61" s="45">
        <f t="shared" si="2"/>
        <v>1.0007637703297712E-2</v>
      </c>
      <c r="G61" s="44">
        <f t="shared" si="6"/>
        <v>9.55181816578465E-3</v>
      </c>
      <c r="H61" s="44">
        <f t="shared" si="7"/>
        <v>-0.51579818095237107</v>
      </c>
      <c r="I61" s="44">
        <f t="shared" si="3"/>
        <v>1.0057965942891996E-2</v>
      </c>
      <c r="J61" s="44">
        <f t="shared" si="4"/>
        <v>1.0108802940742696E-2</v>
      </c>
    </row>
    <row r="62" spans="1:10" ht="15" x14ac:dyDescent="0.25">
      <c r="A62" s="12">
        <v>55</v>
      </c>
      <c r="B62" s="9">
        <v>0.88141000000000003</v>
      </c>
      <c r="C62" s="32">
        <f t="shared" si="5"/>
        <v>88141</v>
      </c>
      <c r="D62" s="42">
        <f t="shared" si="0"/>
        <v>976</v>
      </c>
      <c r="E62" s="45">
        <f t="shared" si="1"/>
        <v>0.98892683314235141</v>
      </c>
      <c r="F62" s="45">
        <f t="shared" si="2"/>
        <v>1.1073166857648586E-2</v>
      </c>
      <c r="G62" s="44">
        <f t="shared" si="6"/>
        <v>1.059649073797274E-2</v>
      </c>
      <c r="H62" s="44">
        <f t="shared" si="7"/>
        <v>-0.58280699058850072</v>
      </c>
      <c r="I62" s="44">
        <f t="shared" si="3"/>
        <v>1.1134815693701347E-2</v>
      </c>
      <c r="J62" s="44">
        <f t="shared" si="4"/>
        <v>1.1197154821315941E-2</v>
      </c>
    </row>
    <row r="63" spans="1:10" ht="15" x14ac:dyDescent="0.25">
      <c r="A63" s="12">
        <v>56</v>
      </c>
      <c r="B63" s="9">
        <v>0.87165000000000004</v>
      </c>
      <c r="C63" s="32">
        <f t="shared" si="5"/>
        <v>87165</v>
      </c>
      <c r="D63" s="42">
        <f t="shared" si="0"/>
        <v>1070</v>
      </c>
      <c r="E63" s="45">
        <f t="shared" si="1"/>
        <v>0.98772443067745086</v>
      </c>
      <c r="F63" s="45">
        <f t="shared" si="2"/>
        <v>1.227556932254914E-2</v>
      </c>
      <c r="G63" s="44">
        <f t="shared" si="6"/>
        <v>1.174323359894895E-2</v>
      </c>
      <c r="H63" s="44">
        <f t="shared" si="7"/>
        <v>-0.65762108154114118</v>
      </c>
      <c r="I63" s="44">
        <f t="shared" si="3"/>
        <v>1.2351379429758695E-2</v>
      </c>
      <c r="J63" s="44">
        <f t="shared" si="4"/>
        <v>1.2428131714965977E-2</v>
      </c>
    </row>
    <row r="64" spans="1:10" ht="15" x14ac:dyDescent="0.25">
      <c r="A64" s="12">
        <v>57</v>
      </c>
      <c r="B64" s="9">
        <v>0.86094999999999999</v>
      </c>
      <c r="C64" s="32">
        <f t="shared" si="5"/>
        <v>86095</v>
      </c>
      <c r="D64" s="42">
        <f t="shared" si="0"/>
        <v>1155</v>
      </c>
      <c r="E64" s="45">
        <f t="shared" si="1"/>
        <v>0.98658458679365812</v>
      </c>
      <c r="F64" s="45">
        <f t="shared" si="2"/>
        <v>1.3415413206341875E-2</v>
      </c>
      <c r="G64" s="44">
        <f t="shared" si="6"/>
        <v>1.2928874655026738E-2</v>
      </c>
      <c r="H64" s="44">
        <f t="shared" si="7"/>
        <v>-0.73694585533652401</v>
      </c>
      <c r="I64" s="44">
        <f t="shared" si="3"/>
        <v>1.3506007542315944E-2</v>
      </c>
      <c r="J64" s="44">
        <f t="shared" si="4"/>
        <v>1.359783376501064E-2</v>
      </c>
    </row>
    <row r="65" spans="1:10" ht="15" x14ac:dyDescent="0.25">
      <c r="A65" s="12">
        <v>58</v>
      </c>
      <c r="B65" s="9">
        <v>0.84940000000000004</v>
      </c>
      <c r="C65" s="32">
        <f t="shared" si="5"/>
        <v>84940</v>
      </c>
      <c r="D65" s="42">
        <f t="shared" si="0"/>
        <v>1235</v>
      </c>
      <c r="E65" s="45">
        <f t="shared" si="1"/>
        <v>0.98546032493524838</v>
      </c>
      <c r="F65" s="45">
        <f t="shared" si="2"/>
        <v>1.4539675064751623E-2</v>
      </c>
      <c r="G65" s="44">
        <f t="shared" si="6"/>
        <v>1.4076312435200576E-2</v>
      </c>
      <c r="H65" s="44">
        <f t="shared" si="7"/>
        <v>-0.81642612124163338</v>
      </c>
      <c r="I65" s="44">
        <f t="shared" si="3"/>
        <v>1.4646150197159749E-2</v>
      </c>
      <c r="J65" s="44">
        <f t="shared" si="4"/>
        <v>1.4754196284570848E-2</v>
      </c>
    </row>
    <row r="66" spans="1:10" ht="15" x14ac:dyDescent="0.25">
      <c r="A66" s="12">
        <v>59</v>
      </c>
      <c r="B66" s="9">
        <v>0.83704999999999996</v>
      </c>
      <c r="C66" s="32">
        <f t="shared" si="5"/>
        <v>83705</v>
      </c>
      <c r="D66" s="42">
        <f t="shared" si="0"/>
        <v>1360</v>
      </c>
      <c r="E66" s="45">
        <f t="shared" si="1"/>
        <v>0.98375246401051308</v>
      </c>
      <c r="F66" s="45">
        <f t="shared" si="2"/>
        <v>1.6247535989486916E-2</v>
      </c>
      <c r="G66" s="44">
        <f t="shared" si="6"/>
        <v>1.5513693279476715E-2</v>
      </c>
      <c r="H66" s="44">
        <f t="shared" si="7"/>
        <v>-0.91530790348912616</v>
      </c>
      <c r="I66" s="44">
        <f t="shared" si="3"/>
        <v>1.6380608250526979E-2</v>
      </c>
      <c r="J66" s="44">
        <f t="shared" si="4"/>
        <v>1.6515878316837724E-2</v>
      </c>
    </row>
    <row r="67" spans="1:10" ht="15" x14ac:dyDescent="0.25">
      <c r="A67" s="12">
        <v>60</v>
      </c>
      <c r="B67" s="9">
        <v>0.82345000000000002</v>
      </c>
      <c r="C67" s="32">
        <f t="shared" si="5"/>
        <v>82345</v>
      </c>
      <c r="D67" s="42">
        <f t="shared" si="0"/>
        <v>1446</v>
      </c>
      <c r="E67" s="45">
        <f t="shared" si="1"/>
        <v>0.9824397352601858</v>
      </c>
      <c r="F67" s="45">
        <f t="shared" si="2"/>
        <v>1.7560264739814202E-2</v>
      </c>
      <c r="G67" s="44">
        <f t="shared" si="6"/>
        <v>1.7048624909565286E-2</v>
      </c>
      <c r="H67" s="44">
        <f t="shared" si="7"/>
        <v>-1.0229174945739172</v>
      </c>
      <c r="I67" s="44">
        <f t="shared" si="3"/>
        <v>1.7715811913454709E-2</v>
      </c>
      <c r="J67" s="44">
        <f t="shared" si="4"/>
        <v>1.7874139358953763E-2</v>
      </c>
    </row>
    <row r="68" spans="1:10" ht="15" x14ac:dyDescent="0.25">
      <c r="A68" s="12">
        <v>61</v>
      </c>
      <c r="B68" s="9">
        <v>0.80898999999999999</v>
      </c>
      <c r="C68" s="32">
        <f t="shared" si="5"/>
        <v>80899</v>
      </c>
      <c r="D68" s="42">
        <f t="shared" si="0"/>
        <v>1541</v>
      </c>
      <c r="E68" s="45">
        <f t="shared" si="1"/>
        <v>0.98095155687956592</v>
      </c>
      <c r="F68" s="45">
        <f t="shared" si="2"/>
        <v>1.9048443120434078E-2</v>
      </c>
      <c r="G68" s="44">
        <f t="shared" si="6"/>
        <v>1.8474238640011777E-2</v>
      </c>
      <c r="H68" s="44">
        <f t="shared" si="7"/>
        <v>-1.1269285570407184</v>
      </c>
      <c r="I68" s="44">
        <f t="shared" si="3"/>
        <v>1.9231609227677998E-2</v>
      </c>
      <c r="J68" s="44">
        <f t="shared" si="4"/>
        <v>1.9418332115224632E-2</v>
      </c>
    </row>
    <row r="69" spans="1:10" ht="15" x14ac:dyDescent="0.25">
      <c r="A69" s="12">
        <v>62</v>
      </c>
      <c r="B69" s="9">
        <v>0.79357999999999995</v>
      </c>
      <c r="C69" s="32">
        <f t="shared" si="5"/>
        <v>79358</v>
      </c>
      <c r="D69" s="42">
        <f t="shared" si="0"/>
        <v>1628</v>
      </c>
      <c r="E69" s="45">
        <f t="shared" si="1"/>
        <v>0.97948537009501246</v>
      </c>
      <c r="F69" s="45">
        <f t="shared" si="2"/>
        <v>2.0514629904987536E-2</v>
      </c>
      <c r="G69" s="44">
        <f t="shared" si="6"/>
        <v>1.9980089903244617E-2</v>
      </c>
      <c r="H69" s="44">
        <f t="shared" si="7"/>
        <v>-1.2387655740011663</v>
      </c>
      <c r="I69" s="44">
        <f t="shared" si="3"/>
        <v>2.072723568954982E-2</v>
      </c>
      <c r="J69" s="44">
        <f t="shared" si="4"/>
        <v>2.0944294352244961E-2</v>
      </c>
    </row>
    <row r="70" spans="1:10" ht="15" x14ac:dyDescent="0.25">
      <c r="A70" s="12">
        <v>63</v>
      </c>
      <c r="B70" s="9">
        <v>0.77729999999999999</v>
      </c>
      <c r="C70" s="32">
        <f t="shared" si="5"/>
        <v>77730</v>
      </c>
      <c r="D70" s="42">
        <f t="shared" si="0"/>
        <v>1712</v>
      </c>
      <c r="E70" s="45">
        <f t="shared" si="1"/>
        <v>0.97797504181139838</v>
      </c>
      <c r="F70" s="45">
        <f t="shared" si="2"/>
        <v>2.2024958188601618E-2</v>
      </c>
      <c r="G70" s="44">
        <f t="shared" si="6"/>
        <v>2.1499553348608841E-2</v>
      </c>
      <c r="H70" s="44">
        <f t="shared" si="7"/>
        <v>-1.3544718609623569</v>
      </c>
      <c r="I70" s="44">
        <f t="shared" si="3"/>
        <v>2.2270208392954755E-2</v>
      </c>
      <c r="J70" s="44">
        <f t="shared" si="4"/>
        <v>2.2520981872714407E-2</v>
      </c>
    </row>
    <row r="71" spans="1:10" ht="15" x14ac:dyDescent="0.25">
      <c r="A71" s="12">
        <v>64</v>
      </c>
      <c r="B71" s="9">
        <v>0.76017999999999997</v>
      </c>
      <c r="C71" s="32">
        <f t="shared" si="5"/>
        <v>76018</v>
      </c>
      <c r="D71" s="42">
        <f t="shared" si="0"/>
        <v>1823</v>
      </c>
      <c r="E71" s="45">
        <f t="shared" si="1"/>
        <v>0.976018837643716</v>
      </c>
      <c r="F71" s="45">
        <f t="shared" si="2"/>
        <v>2.3981162356284003E-2</v>
      </c>
      <c r="G71" s="44">
        <f t="shared" si="6"/>
        <v>2.3272260392019281E-2</v>
      </c>
      <c r="H71" s="44">
        <f t="shared" si="7"/>
        <v>-1.489424665089234</v>
      </c>
      <c r="I71" s="44">
        <f t="shared" si="3"/>
        <v>2.4272200142464333E-2</v>
      </c>
      <c r="J71" s="44">
        <f t="shared" si="4"/>
        <v>2.4570388840218307E-2</v>
      </c>
    </row>
    <row r="72" spans="1:10" ht="15" x14ac:dyDescent="0.25">
      <c r="A72" s="12">
        <v>65</v>
      </c>
      <c r="B72" s="9">
        <v>0.74195</v>
      </c>
      <c r="C72" s="32">
        <f t="shared" si="5"/>
        <v>74195</v>
      </c>
      <c r="D72" s="42">
        <f t="shared" ref="D72:D112" si="8">C72-C73</f>
        <v>1971</v>
      </c>
      <c r="E72" s="45">
        <f t="shared" ref="E72:E112" si="9">C73/C72</f>
        <v>0.97343486757867781</v>
      </c>
      <c r="F72" s="45">
        <f t="shared" ref="F72:F112" si="10">1-E72</f>
        <v>2.6565132421322191E-2</v>
      </c>
      <c r="G72" s="44">
        <f t="shared" si="6"/>
        <v>2.5598876856902649E-2</v>
      </c>
      <c r="H72" s="44">
        <f t="shared" si="7"/>
        <v>-1.6639269956986722</v>
      </c>
      <c r="I72" s="44">
        <f t="shared" ref="I72:I112" si="11">2*F72/(2-F72)</f>
        <v>2.6922735437340781E-2</v>
      </c>
      <c r="J72" s="44">
        <f t="shared" ref="J72:J112" si="12">F72/E72</f>
        <v>2.7290097474523704E-2</v>
      </c>
    </row>
    <row r="73" spans="1:10" ht="15" x14ac:dyDescent="0.25">
      <c r="A73" s="12">
        <v>66</v>
      </c>
      <c r="B73" s="9">
        <v>0.72223999999999999</v>
      </c>
      <c r="C73" s="32">
        <f t="shared" ref="C73:C112" si="13">$C$7*B73</f>
        <v>72224</v>
      </c>
      <c r="D73" s="42">
        <f t="shared" si="8"/>
        <v>2094</v>
      </c>
      <c r="E73" s="45">
        <f t="shared" si="9"/>
        <v>0.97100686752326093</v>
      </c>
      <c r="F73" s="45">
        <f t="shared" si="10"/>
        <v>2.899313247673907E-2</v>
      </c>
      <c r="G73" s="44">
        <f t="shared" ref="G73:G112" si="14">-(LN(E72)+LN(E73))/2</f>
        <v>2.8173049954635352E-2</v>
      </c>
      <c r="H73" s="44">
        <f t="shared" ref="H73:H112" si="15">-G73*A73</f>
        <v>-1.8594212970059332</v>
      </c>
      <c r="I73" s="44">
        <f t="shared" si="11"/>
        <v>2.9419615887154596E-2</v>
      </c>
      <c r="J73" s="44">
        <f t="shared" si="12"/>
        <v>2.9858833594752641E-2</v>
      </c>
    </row>
    <row r="74" spans="1:10" ht="15" x14ac:dyDescent="0.25">
      <c r="A74" s="12">
        <v>67</v>
      </c>
      <c r="B74" s="9">
        <v>0.70130000000000003</v>
      </c>
      <c r="C74" s="32">
        <f t="shared" si="13"/>
        <v>70130</v>
      </c>
      <c r="D74" s="42">
        <f t="shared" si="8"/>
        <v>2226</v>
      </c>
      <c r="E74" s="45">
        <f t="shared" si="9"/>
        <v>0.96825894766861542</v>
      </c>
      <c r="F74" s="45">
        <f t="shared" si="10"/>
        <v>3.1741052331384578E-2</v>
      </c>
      <c r="G74" s="44">
        <f t="shared" si="14"/>
        <v>3.0838728821803645E-2</v>
      </c>
      <c r="H74" s="44">
        <f t="shared" si="15"/>
        <v>-2.0661948310608445</v>
      </c>
      <c r="I74" s="44">
        <f t="shared" si="11"/>
        <v>3.2252923192836555E-2</v>
      </c>
      <c r="J74" s="44">
        <f t="shared" si="12"/>
        <v>3.278157398680491E-2</v>
      </c>
    </row>
    <row r="75" spans="1:10" ht="15" x14ac:dyDescent="0.25">
      <c r="A75" s="12">
        <v>68</v>
      </c>
      <c r="B75" s="9">
        <v>0.67903999999999998</v>
      </c>
      <c r="C75" s="32">
        <f t="shared" si="13"/>
        <v>67904</v>
      </c>
      <c r="D75" s="42">
        <f t="shared" si="8"/>
        <v>2346</v>
      </c>
      <c r="E75" s="45">
        <f t="shared" si="9"/>
        <v>0.96545122525918947</v>
      </c>
      <c r="F75" s="45">
        <f t="shared" si="10"/>
        <v>3.4548774740810528E-2</v>
      </c>
      <c r="G75" s="44">
        <f t="shared" si="14"/>
        <v>3.3707707772432663E-2</v>
      </c>
      <c r="H75" s="44">
        <f t="shared" si="15"/>
        <v>-2.2921241285254212</v>
      </c>
      <c r="I75" s="44">
        <f t="shared" si="11"/>
        <v>3.5156074388215344E-2</v>
      </c>
      <c r="J75" s="44">
        <f t="shared" si="12"/>
        <v>3.5785106318069464E-2</v>
      </c>
    </row>
    <row r="76" spans="1:10" ht="15" x14ac:dyDescent="0.25">
      <c r="A76" s="12">
        <v>69</v>
      </c>
      <c r="B76" s="9">
        <v>0.65558000000000005</v>
      </c>
      <c r="C76" s="32">
        <f t="shared" si="13"/>
        <v>65558</v>
      </c>
      <c r="D76" s="42">
        <f t="shared" si="8"/>
        <v>2483</v>
      </c>
      <c r="E76" s="45">
        <f t="shared" si="9"/>
        <v>0.96212514109643366</v>
      </c>
      <c r="F76" s="45">
        <f t="shared" si="10"/>
        <v>3.7874858903566344E-2</v>
      </c>
      <c r="G76" s="44">
        <f t="shared" si="14"/>
        <v>3.6885224232198255E-2</v>
      </c>
      <c r="H76" s="44">
        <f t="shared" si="15"/>
        <v>-2.5450804720216795</v>
      </c>
      <c r="I76" s="44">
        <f t="shared" si="11"/>
        <v>3.8605956480840885E-2</v>
      </c>
      <c r="J76" s="44">
        <f t="shared" si="12"/>
        <v>3.9365834324217239E-2</v>
      </c>
    </row>
    <row r="77" spans="1:10" ht="15" x14ac:dyDescent="0.25">
      <c r="A77" s="12">
        <v>70</v>
      </c>
      <c r="B77" s="9">
        <v>0.63075000000000003</v>
      </c>
      <c r="C77" s="32">
        <f t="shared" si="13"/>
        <v>63075</v>
      </c>
      <c r="D77" s="42">
        <f t="shared" si="8"/>
        <v>2658</v>
      </c>
      <c r="E77" s="45">
        <f t="shared" si="9"/>
        <v>0.95785969084423306</v>
      </c>
      <c r="F77" s="45">
        <f t="shared" si="10"/>
        <v>4.2140309155766942E-2</v>
      </c>
      <c r="G77" s="44">
        <f t="shared" si="14"/>
        <v>4.0832362355559954E-2</v>
      </c>
      <c r="H77" s="44">
        <f t="shared" si="15"/>
        <v>-2.8582653648891969</v>
      </c>
      <c r="I77" s="44">
        <f t="shared" si="11"/>
        <v>4.304732290350792E-2</v>
      </c>
      <c r="J77" s="44">
        <f t="shared" si="12"/>
        <v>4.3994240031779132E-2</v>
      </c>
    </row>
    <row r="78" spans="1:10" ht="15" x14ac:dyDescent="0.25">
      <c r="A78" s="12">
        <v>71</v>
      </c>
      <c r="B78" s="9">
        <v>0.60416999999999998</v>
      </c>
      <c r="C78" s="32">
        <f t="shared" si="13"/>
        <v>60417</v>
      </c>
      <c r="D78" s="42">
        <f t="shared" si="8"/>
        <v>2817.0000000000073</v>
      </c>
      <c r="E78" s="45">
        <f t="shared" si="9"/>
        <v>0.95337405035006695</v>
      </c>
      <c r="F78" s="45">
        <f t="shared" si="10"/>
        <v>4.6625949649933052E-2</v>
      </c>
      <c r="G78" s="44">
        <f t="shared" si="14"/>
        <v>4.5400963412637989E-2</v>
      </c>
      <c r="H78" s="44">
        <f t="shared" si="15"/>
        <v>-3.2234684022972973</v>
      </c>
      <c r="I78" s="44">
        <f t="shared" si="11"/>
        <v>4.7738885075878985E-2</v>
      </c>
      <c r="J78" s="44">
        <f t="shared" si="12"/>
        <v>4.8906250000000095E-2</v>
      </c>
    </row>
    <row r="79" spans="1:10" ht="15" x14ac:dyDescent="0.25">
      <c r="A79" s="12">
        <v>72</v>
      </c>
      <c r="B79" s="9">
        <v>0.57599999999999996</v>
      </c>
      <c r="C79" s="32">
        <f t="shared" si="13"/>
        <v>57599.999999999993</v>
      </c>
      <c r="D79" s="42">
        <f t="shared" si="8"/>
        <v>2981.9999999999927</v>
      </c>
      <c r="E79" s="45">
        <f t="shared" si="9"/>
        <v>0.94822916666666679</v>
      </c>
      <c r="F79" s="45">
        <f t="shared" si="10"/>
        <v>5.177083333333321E-2</v>
      </c>
      <c r="G79" s="44">
        <f t="shared" si="14"/>
        <v>5.0453511770813544E-2</v>
      </c>
      <c r="H79" s="44">
        <f t="shared" si="15"/>
        <v>-3.6326528474985751</v>
      </c>
      <c r="I79" s="44">
        <f t="shared" si="11"/>
        <v>5.3146554028765315E-2</v>
      </c>
      <c r="J79" s="44">
        <f t="shared" si="12"/>
        <v>5.4597385477315033E-2</v>
      </c>
    </row>
    <row r="80" spans="1:10" ht="15" x14ac:dyDescent="0.25">
      <c r="A80" s="12">
        <v>73</v>
      </c>
      <c r="B80" s="9">
        <v>0.54618</v>
      </c>
      <c r="C80" s="32">
        <f t="shared" si="13"/>
        <v>54618</v>
      </c>
      <c r="D80" s="42">
        <f t="shared" si="8"/>
        <v>3122</v>
      </c>
      <c r="E80" s="45">
        <f t="shared" si="9"/>
        <v>0.9428393569885386</v>
      </c>
      <c r="F80" s="45">
        <f t="shared" si="10"/>
        <v>5.7160643011461398E-2</v>
      </c>
      <c r="G80" s="44">
        <f t="shared" si="14"/>
        <v>5.600921647576533E-2</v>
      </c>
      <c r="H80" s="44">
        <f t="shared" si="15"/>
        <v>-4.0886728027308692</v>
      </c>
      <c r="I80" s="44">
        <f t="shared" si="11"/>
        <v>5.8842377066174095E-2</v>
      </c>
      <c r="J80" s="44">
        <f t="shared" si="12"/>
        <v>6.0626068044119907E-2</v>
      </c>
    </row>
    <row r="81" spans="1:10" ht="15" x14ac:dyDescent="0.25">
      <c r="A81" s="12">
        <v>74</v>
      </c>
      <c r="B81" s="9">
        <v>0.51495999999999997</v>
      </c>
      <c r="C81" s="32">
        <f t="shared" si="13"/>
        <v>51496</v>
      </c>
      <c r="D81" s="42">
        <f t="shared" si="8"/>
        <v>3236</v>
      </c>
      <c r="E81" s="45">
        <f t="shared" si="9"/>
        <v>0.93716016778002176</v>
      </c>
      <c r="F81" s="45">
        <f t="shared" si="10"/>
        <v>6.2839832219978242E-2</v>
      </c>
      <c r="G81" s="44">
        <f t="shared" si="14"/>
        <v>6.1880219277160517E-2</v>
      </c>
      <c r="H81" s="44">
        <f t="shared" si="15"/>
        <v>-4.5791362265098785</v>
      </c>
      <c r="I81" s="44">
        <f t="shared" si="11"/>
        <v>6.4878303059465084E-2</v>
      </c>
      <c r="J81" s="44">
        <f t="shared" si="12"/>
        <v>6.7053460422710306E-2</v>
      </c>
    </row>
    <row r="82" spans="1:10" ht="15" x14ac:dyDescent="0.25">
      <c r="A82" s="12">
        <v>75</v>
      </c>
      <c r="B82" s="9">
        <v>0.48259999999999997</v>
      </c>
      <c r="C82" s="32">
        <f t="shared" si="13"/>
        <v>48260</v>
      </c>
      <c r="D82" s="42">
        <f t="shared" si="8"/>
        <v>3324</v>
      </c>
      <c r="E82" s="45">
        <f t="shared" si="9"/>
        <v>0.93112308329879823</v>
      </c>
      <c r="F82" s="45">
        <f t="shared" si="10"/>
        <v>6.8876916701201774E-2</v>
      </c>
      <c r="G82" s="44">
        <f t="shared" si="14"/>
        <v>6.8132439760091534E-2</v>
      </c>
      <c r="H82" s="44">
        <f t="shared" si="15"/>
        <v>-5.1099329820068649</v>
      </c>
      <c r="I82" s="44">
        <f t="shared" si="11"/>
        <v>7.1333533628052656E-2</v>
      </c>
      <c r="J82" s="44">
        <f t="shared" si="12"/>
        <v>7.3971871105572309E-2</v>
      </c>
    </row>
    <row r="83" spans="1:10" ht="15" x14ac:dyDescent="0.25">
      <c r="A83" s="12">
        <v>76</v>
      </c>
      <c r="B83" s="9">
        <v>0.44935999999999998</v>
      </c>
      <c r="C83" s="32">
        <f t="shared" si="13"/>
        <v>44936</v>
      </c>
      <c r="D83" s="42">
        <f t="shared" si="8"/>
        <v>3428</v>
      </c>
      <c r="E83" s="45">
        <f t="shared" si="9"/>
        <v>0.92371372618835679</v>
      </c>
      <c r="F83" s="45">
        <f t="shared" si="10"/>
        <v>7.6286273811643213E-2</v>
      </c>
      <c r="G83" s="44">
        <f t="shared" si="14"/>
        <v>7.5358440226926809E-2</v>
      </c>
      <c r="H83" s="44">
        <f t="shared" si="15"/>
        <v>-5.7272414572464374</v>
      </c>
      <c r="I83" s="44">
        <f t="shared" si="11"/>
        <v>7.9311461755587412E-2</v>
      </c>
      <c r="J83" s="44">
        <f t="shared" si="12"/>
        <v>8.2586489351450312E-2</v>
      </c>
    </row>
    <row r="84" spans="1:10" ht="15" x14ac:dyDescent="0.25">
      <c r="A84" s="12">
        <v>77</v>
      </c>
      <c r="B84" s="9">
        <v>0.41508</v>
      </c>
      <c r="C84" s="32">
        <f t="shared" si="13"/>
        <v>41508</v>
      </c>
      <c r="D84" s="42">
        <f t="shared" si="8"/>
        <v>3460</v>
      </c>
      <c r="E84" s="45">
        <f t="shared" si="9"/>
        <v>0.91664257492531565</v>
      </c>
      <c r="F84" s="45">
        <f t="shared" si="10"/>
        <v>8.3357425074684355E-2</v>
      </c>
      <c r="G84" s="44">
        <f t="shared" si="14"/>
        <v>8.3195367360880096E-2</v>
      </c>
      <c r="H84" s="44">
        <f t="shared" si="15"/>
        <v>-6.4060432867877672</v>
      </c>
      <c r="I84" s="44">
        <f t="shared" si="11"/>
        <v>8.6982754286288849E-2</v>
      </c>
      <c r="J84" s="44">
        <f t="shared" si="12"/>
        <v>9.0937762825904073E-2</v>
      </c>
    </row>
    <row r="85" spans="1:10" ht="15" x14ac:dyDescent="0.25">
      <c r="A85" s="12">
        <v>78</v>
      </c>
      <c r="B85" s="9">
        <v>0.38047999999999998</v>
      </c>
      <c r="C85" s="32">
        <f t="shared" si="13"/>
        <v>38048</v>
      </c>
      <c r="D85" s="42">
        <f t="shared" si="8"/>
        <v>3453</v>
      </c>
      <c r="E85" s="45">
        <f t="shared" si="9"/>
        <v>0.90924621530698069</v>
      </c>
      <c r="F85" s="45">
        <f t="shared" si="10"/>
        <v>9.0753784693019313E-2</v>
      </c>
      <c r="G85" s="44">
        <f t="shared" si="14"/>
        <v>9.1088508396128753E-2</v>
      </c>
      <c r="H85" s="44">
        <f t="shared" si="15"/>
        <v>-7.1049036548980427</v>
      </c>
      <c r="I85" s="44">
        <f t="shared" si="11"/>
        <v>9.5067659650620126E-2</v>
      </c>
      <c r="J85" s="44">
        <f t="shared" si="12"/>
        <v>9.9812111576817422E-2</v>
      </c>
    </row>
    <row r="86" spans="1:10" ht="15" x14ac:dyDescent="0.25">
      <c r="A86" s="12">
        <v>79</v>
      </c>
      <c r="B86" s="9">
        <v>0.34594999999999998</v>
      </c>
      <c r="C86" s="32">
        <f t="shared" si="13"/>
        <v>34595</v>
      </c>
      <c r="D86" s="42">
        <f t="shared" si="8"/>
        <v>3417</v>
      </c>
      <c r="E86" s="45">
        <f t="shared" si="9"/>
        <v>0.90122850122850118</v>
      </c>
      <c r="F86" s="45">
        <f t="shared" si="10"/>
        <v>9.8771498771498822E-2</v>
      </c>
      <c r="G86" s="44">
        <f t="shared" si="14"/>
        <v>9.9567901308941081E-2</v>
      </c>
      <c r="H86" s="44">
        <f t="shared" si="15"/>
        <v>-7.8658642034063453</v>
      </c>
      <c r="I86" s="44">
        <f t="shared" si="11"/>
        <v>0.10390281726544333</v>
      </c>
      <c r="J86" s="44">
        <f t="shared" si="12"/>
        <v>0.1095965103598692</v>
      </c>
    </row>
    <row r="87" spans="1:10" ht="15" x14ac:dyDescent="0.25">
      <c r="A87" s="12">
        <v>80</v>
      </c>
      <c r="B87" s="9">
        <v>0.31178</v>
      </c>
      <c r="C87" s="32">
        <f t="shared" si="13"/>
        <v>31178</v>
      </c>
      <c r="D87" s="42">
        <f t="shared" si="8"/>
        <v>3354</v>
      </c>
      <c r="E87" s="45">
        <f t="shared" si="9"/>
        <v>0.89242414523061131</v>
      </c>
      <c r="F87" s="45">
        <f t="shared" si="10"/>
        <v>0.10757585476938869</v>
      </c>
      <c r="G87" s="44">
        <f t="shared" si="14"/>
        <v>0.10890510266942363</v>
      </c>
      <c r="H87" s="44">
        <f t="shared" si="15"/>
        <v>-8.7124082135538909</v>
      </c>
      <c r="I87" s="44">
        <f t="shared" si="11"/>
        <v>0.11369106131995528</v>
      </c>
      <c r="J87" s="44">
        <f t="shared" si="12"/>
        <v>0.12054341575618174</v>
      </c>
    </row>
    <row r="88" spans="1:10" ht="15" x14ac:dyDescent="0.25">
      <c r="A88" s="12">
        <v>81</v>
      </c>
      <c r="B88" s="9">
        <v>0.27823999999999999</v>
      </c>
      <c r="C88" s="32">
        <f t="shared" si="13"/>
        <v>27824</v>
      </c>
      <c r="D88" s="42">
        <f t="shared" si="8"/>
        <v>3274</v>
      </c>
      <c r="E88" s="45">
        <f t="shared" si="9"/>
        <v>0.88233179988499133</v>
      </c>
      <c r="F88" s="45">
        <f t="shared" si="10"/>
        <v>0.11766820011500867</v>
      </c>
      <c r="G88" s="44">
        <f t="shared" si="14"/>
        <v>0.11950043182497984</v>
      </c>
      <c r="H88" s="44">
        <f t="shared" si="15"/>
        <v>-9.6795349778233675</v>
      </c>
      <c r="I88" s="44">
        <f t="shared" si="11"/>
        <v>0.12502386680413952</v>
      </c>
      <c r="J88" s="44">
        <f t="shared" si="12"/>
        <v>0.13336048879837073</v>
      </c>
    </row>
    <row r="89" spans="1:10" ht="15" x14ac:dyDescent="0.25">
      <c r="A89" s="12">
        <v>82</v>
      </c>
      <c r="B89" s="9">
        <v>0.2455</v>
      </c>
      <c r="C89" s="32">
        <f t="shared" si="13"/>
        <v>24550</v>
      </c>
      <c r="D89" s="42">
        <f t="shared" si="8"/>
        <v>3139</v>
      </c>
      <c r="E89" s="45">
        <f t="shared" si="9"/>
        <v>0.87213849287169043</v>
      </c>
      <c r="F89" s="45">
        <f t="shared" si="10"/>
        <v>0.12786150712830957</v>
      </c>
      <c r="G89" s="44">
        <f t="shared" si="14"/>
        <v>0.13099707447744363</v>
      </c>
      <c r="H89" s="44">
        <f t="shared" si="15"/>
        <v>-10.741760107150379</v>
      </c>
      <c r="I89" s="44">
        <f t="shared" si="11"/>
        <v>0.13659406888448902</v>
      </c>
      <c r="J89" s="44">
        <f t="shared" si="12"/>
        <v>0.14660688431180235</v>
      </c>
    </row>
    <row r="90" spans="1:10" ht="15" x14ac:dyDescent="0.25">
      <c r="A90" s="12">
        <v>83</v>
      </c>
      <c r="B90" s="9">
        <v>0.21410999999999999</v>
      </c>
      <c r="C90" s="32">
        <f t="shared" si="13"/>
        <v>21411</v>
      </c>
      <c r="D90" s="42">
        <f t="shared" si="8"/>
        <v>2973</v>
      </c>
      <c r="E90" s="45">
        <f t="shared" si="9"/>
        <v>0.86114613983466437</v>
      </c>
      <c r="F90" s="45">
        <f t="shared" si="10"/>
        <v>0.13885386016533563</v>
      </c>
      <c r="G90" s="44">
        <f t="shared" si="14"/>
        <v>0.14314905093206354</v>
      </c>
      <c r="H90" s="44">
        <f t="shared" si="15"/>
        <v>-11.881371227361274</v>
      </c>
      <c r="I90" s="44">
        <f t="shared" si="11"/>
        <v>0.14921328013250024</v>
      </c>
      <c r="J90" s="44">
        <f t="shared" si="12"/>
        <v>0.16124308493329001</v>
      </c>
    </row>
    <row r="91" spans="1:10" ht="15" x14ac:dyDescent="0.25">
      <c r="A91" s="12">
        <v>84</v>
      </c>
      <c r="B91" s="9">
        <v>0.18437999999999999</v>
      </c>
      <c r="C91" s="32">
        <f t="shared" si="13"/>
        <v>18438</v>
      </c>
      <c r="D91" s="42">
        <f t="shared" si="8"/>
        <v>2777</v>
      </c>
      <c r="E91" s="45">
        <f t="shared" si="9"/>
        <v>0.84938713526412846</v>
      </c>
      <c r="F91" s="45">
        <f t="shared" si="10"/>
        <v>0.15061286473587154</v>
      </c>
      <c r="G91" s="44">
        <f t="shared" si="14"/>
        <v>0.15636563158637162</v>
      </c>
      <c r="H91" s="44">
        <f t="shared" si="15"/>
        <v>-13.134713053255217</v>
      </c>
      <c r="I91" s="44">
        <f t="shared" si="11"/>
        <v>0.16287867679404086</v>
      </c>
      <c r="J91" s="44">
        <f t="shared" si="12"/>
        <v>0.17731945597343715</v>
      </c>
    </row>
    <row r="92" spans="1:10" ht="15" x14ac:dyDescent="0.25">
      <c r="A92" s="12">
        <v>85</v>
      </c>
      <c r="B92" s="9">
        <v>0.15661</v>
      </c>
      <c r="C92" s="32">
        <f t="shared" si="13"/>
        <v>15661</v>
      </c>
      <c r="D92" s="42">
        <f t="shared" si="8"/>
        <v>2556</v>
      </c>
      <c r="E92" s="45">
        <f t="shared" si="9"/>
        <v>0.83679203116020684</v>
      </c>
      <c r="F92" s="45">
        <f t="shared" si="10"/>
        <v>0.16320796883979316</v>
      </c>
      <c r="G92" s="44">
        <f t="shared" si="14"/>
        <v>0.17070995780051648</v>
      </c>
      <c r="H92" s="44">
        <f t="shared" si="15"/>
        <v>-14.510346413043901</v>
      </c>
      <c r="I92" s="44">
        <f t="shared" si="11"/>
        <v>0.17770979628728364</v>
      </c>
      <c r="J92" s="44">
        <f t="shared" si="12"/>
        <v>0.19504006104540259</v>
      </c>
    </row>
    <row r="93" spans="1:10" ht="15" x14ac:dyDescent="0.25">
      <c r="A93" s="12">
        <v>86</v>
      </c>
      <c r="B93" s="9">
        <v>0.13105</v>
      </c>
      <c r="C93" s="32">
        <f t="shared" si="13"/>
        <v>13105</v>
      </c>
      <c r="D93" s="42">
        <f t="shared" si="8"/>
        <v>2316</v>
      </c>
      <c r="E93" s="45">
        <f t="shared" si="9"/>
        <v>0.82327355971003435</v>
      </c>
      <c r="F93" s="45">
        <f t="shared" si="10"/>
        <v>0.17672644028996565</v>
      </c>
      <c r="G93" s="44">
        <f t="shared" si="14"/>
        <v>0.1863232244575469</v>
      </c>
      <c r="H93" s="44">
        <f t="shared" si="15"/>
        <v>-16.023797303349035</v>
      </c>
      <c r="I93" s="44">
        <f t="shared" si="11"/>
        <v>0.19385619820875533</v>
      </c>
      <c r="J93" s="44">
        <f t="shared" si="12"/>
        <v>0.21466308276948742</v>
      </c>
    </row>
    <row r="94" spans="1:10" ht="15" x14ac:dyDescent="0.25">
      <c r="A94" s="12">
        <v>87</v>
      </c>
      <c r="B94" s="9">
        <v>0.10789</v>
      </c>
      <c r="C94" s="32">
        <f t="shared" si="13"/>
        <v>10789</v>
      </c>
      <c r="D94" s="42">
        <f t="shared" si="8"/>
        <v>2061</v>
      </c>
      <c r="E94" s="45">
        <f t="shared" si="9"/>
        <v>0.8089721012141996</v>
      </c>
      <c r="F94" s="45">
        <f t="shared" si="10"/>
        <v>0.1910278987858004</v>
      </c>
      <c r="G94" s="44">
        <f t="shared" si="14"/>
        <v>0.20322879412229999</v>
      </c>
      <c r="H94" s="44">
        <f t="shared" si="15"/>
        <v>-17.680905088640099</v>
      </c>
      <c r="I94" s="44">
        <f t="shared" si="11"/>
        <v>0.21120049187887491</v>
      </c>
      <c r="J94" s="44">
        <f t="shared" si="12"/>
        <v>0.23613657195233737</v>
      </c>
    </row>
    <row r="95" spans="1:10" ht="15" x14ac:dyDescent="0.25">
      <c r="A95" s="12">
        <v>88</v>
      </c>
      <c r="B95" s="9">
        <v>8.7279999999999996E-2</v>
      </c>
      <c r="C95" s="32">
        <f t="shared" si="13"/>
        <v>8728</v>
      </c>
      <c r="D95" s="42">
        <f t="shared" si="8"/>
        <v>1801</v>
      </c>
      <c r="E95" s="45">
        <f t="shared" si="9"/>
        <v>0.79365261228230977</v>
      </c>
      <c r="F95" s="45">
        <f t="shared" si="10"/>
        <v>0.20634738771769023</v>
      </c>
      <c r="G95" s="44">
        <f t="shared" si="14"/>
        <v>0.22155013876436758</v>
      </c>
      <c r="H95" s="44">
        <f t="shared" si="15"/>
        <v>-19.496412211264346</v>
      </c>
      <c r="I95" s="44">
        <f t="shared" si="11"/>
        <v>0.23008623442989465</v>
      </c>
      <c r="J95" s="44">
        <f t="shared" si="12"/>
        <v>0.25999711274722109</v>
      </c>
    </row>
    <row r="96" spans="1:10" ht="15" x14ac:dyDescent="0.25">
      <c r="A96" s="12">
        <v>89</v>
      </c>
      <c r="B96" s="9">
        <v>6.9269999999999998E-2</v>
      </c>
      <c r="C96" s="32">
        <f t="shared" si="13"/>
        <v>6927</v>
      </c>
      <c r="D96" s="42">
        <f t="shared" si="8"/>
        <v>1543</v>
      </c>
      <c r="E96" s="45">
        <f t="shared" si="9"/>
        <v>0.7772484481016313</v>
      </c>
      <c r="F96" s="45">
        <f t="shared" si="10"/>
        <v>0.2227515518983687</v>
      </c>
      <c r="G96" s="44">
        <f t="shared" si="14"/>
        <v>0.24155232809417154</v>
      </c>
      <c r="H96" s="44">
        <f t="shared" si="15"/>
        <v>-21.498157200381268</v>
      </c>
      <c r="I96" s="44">
        <f t="shared" si="11"/>
        <v>0.25067013240191699</v>
      </c>
      <c r="J96" s="44">
        <f t="shared" si="12"/>
        <v>0.28658989598811291</v>
      </c>
    </row>
    <row r="97" spans="1:10" ht="15" x14ac:dyDescent="0.25">
      <c r="A97" s="12">
        <v>90</v>
      </c>
      <c r="B97" s="9">
        <v>5.3839999999999999E-2</v>
      </c>
      <c r="C97" s="32">
        <f t="shared" si="13"/>
        <v>5384</v>
      </c>
      <c r="D97" s="42">
        <f t="shared" si="8"/>
        <v>1293</v>
      </c>
      <c r="E97" s="45">
        <f t="shared" si="9"/>
        <v>0.75984398216939075</v>
      </c>
      <c r="F97" s="45">
        <f t="shared" si="10"/>
        <v>0.24015601783060925</v>
      </c>
      <c r="G97" s="44">
        <f t="shared" si="14"/>
        <v>0.26331869004660324</v>
      </c>
      <c r="H97" s="44">
        <f t="shared" si="15"/>
        <v>-23.69868210419429</v>
      </c>
      <c r="I97" s="44">
        <f t="shared" si="11"/>
        <v>0.27292875989445914</v>
      </c>
      <c r="J97" s="44">
        <f t="shared" si="12"/>
        <v>0.31605964311904183</v>
      </c>
    </row>
    <row r="98" spans="1:10" ht="15" x14ac:dyDescent="0.25">
      <c r="A98" s="12">
        <v>91</v>
      </c>
      <c r="B98" s="9">
        <v>4.0910000000000002E-2</v>
      </c>
      <c r="C98" s="32">
        <f t="shared" si="13"/>
        <v>4091</v>
      </c>
      <c r="D98" s="42">
        <f t="shared" si="8"/>
        <v>1057</v>
      </c>
      <c r="E98" s="45">
        <f t="shared" si="9"/>
        <v>0.7416279638230262</v>
      </c>
      <c r="F98" s="45">
        <f t="shared" si="10"/>
        <v>0.2583720361769738</v>
      </c>
      <c r="G98" s="44">
        <f t="shared" si="14"/>
        <v>0.28677485570804306</v>
      </c>
      <c r="H98" s="44">
        <f t="shared" si="15"/>
        <v>-26.096511869431918</v>
      </c>
      <c r="I98" s="44">
        <f t="shared" si="11"/>
        <v>0.29670175438596486</v>
      </c>
      <c r="J98" s="44">
        <f t="shared" si="12"/>
        <v>0.34838497033618976</v>
      </c>
    </row>
    <row r="99" spans="1:10" ht="15" x14ac:dyDescent="0.25">
      <c r="A99" s="12">
        <v>92</v>
      </c>
      <c r="B99" s="9">
        <v>3.0339999999999999E-2</v>
      </c>
      <c r="C99" s="32">
        <f t="shared" si="13"/>
        <v>3034</v>
      </c>
      <c r="D99" s="42">
        <f t="shared" si="8"/>
        <v>843</v>
      </c>
      <c r="E99" s="45">
        <f t="shared" si="9"/>
        <v>0.72214897824653923</v>
      </c>
      <c r="F99" s="45">
        <f t="shared" si="10"/>
        <v>0.27785102175346077</v>
      </c>
      <c r="G99" s="44">
        <f t="shared" si="14"/>
        <v>0.31221568916696596</v>
      </c>
      <c r="H99" s="44">
        <f t="shared" si="15"/>
        <v>-28.723843403360867</v>
      </c>
      <c r="I99" s="44">
        <f t="shared" si="11"/>
        <v>0.32267942583732057</v>
      </c>
      <c r="J99" s="44">
        <f t="shared" si="12"/>
        <v>0.38475581926061159</v>
      </c>
    </row>
    <row r="100" spans="1:10" ht="15" x14ac:dyDescent="0.25">
      <c r="A100" s="12">
        <v>93</v>
      </c>
      <c r="B100" s="9">
        <v>2.1909999999999999E-2</v>
      </c>
      <c r="C100" s="32">
        <f t="shared" si="13"/>
        <v>2191</v>
      </c>
      <c r="D100" s="42">
        <f t="shared" si="8"/>
        <v>654</v>
      </c>
      <c r="E100" s="45">
        <f t="shared" si="9"/>
        <v>0.70150616157005929</v>
      </c>
      <c r="F100" s="45">
        <f t="shared" si="10"/>
        <v>0.29849383842994071</v>
      </c>
      <c r="G100" s="44">
        <f t="shared" si="14"/>
        <v>0.3400247081849409</v>
      </c>
      <c r="H100" s="44">
        <f t="shared" si="15"/>
        <v>-31.622297861199502</v>
      </c>
      <c r="I100" s="44">
        <f t="shared" si="11"/>
        <v>0.35085836909871249</v>
      </c>
      <c r="J100" s="44">
        <f t="shared" si="12"/>
        <v>0.42550422901756679</v>
      </c>
    </row>
    <row r="101" spans="1:10" ht="15" x14ac:dyDescent="0.25">
      <c r="A101" s="12">
        <v>94</v>
      </c>
      <c r="B101" s="9">
        <v>1.537E-2</v>
      </c>
      <c r="C101" s="32">
        <f t="shared" si="13"/>
        <v>1537</v>
      </c>
      <c r="D101" s="42">
        <f t="shared" si="8"/>
        <v>492</v>
      </c>
      <c r="E101" s="45">
        <f t="shared" si="9"/>
        <v>0.67989590110605069</v>
      </c>
      <c r="F101" s="45">
        <f t="shared" si="10"/>
        <v>0.32010409889394931</v>
      </c>
      <c r="G101" s="44">
        <f t="shared" si="14"/>
        <v>0.37017058759827765</v>
      </c>
      <c r="H101" s="44">
        <f t="shared" si="15"/>
        <v>-34.796035234238097</v>
      </c>
      <c r="I101" s="44">
        <f t="shared" si="11"/>
        <v>0.38109992254066621</v>
      </c>
      <c r="J101" s="44">
        <f t="shared" si="12"/>
        <v>0.47081339712918674</v>
      </c>
    </row>
    <row r="102" spans="1:10" ht="15" x14ac:dyDescent="0.25">
      <c r="A102" s="12">
        <v>95</v>
      </c>
      <c r="B102" s="9">
        <v>1.0449999999999999E-2</v>
      </c>
      <c r="C102" s="32">
        <f t="shared" si="13"/>
        <v>1045</v>
      </c>
      <c r="D102" s="42">
        <f t="shared" si="8"/>
        <v>359</v>
      </c>
      <c r="E102" s="45">
        <f t="shared" si="9"/>
        <v>0.65645933014354063</v>
      </c>
      <c r="F102" s="45">
        <f t="shared" si="10"/>
        <v>0.34354066985645937</v>
      </c>
      <c r="G102" s="44">
        <f t="shared" si="14"/>
        <v>0.4033550579063554</v>
      </c>
      <c r="H102" s="44">
        <f t="shared" si="15"/>
        <v>-38.318730501103765</v>
      </c>
      <c r="I102" s="44">
        <f t="shared" si="11"/>
        <v>0.41478913922588106</v>
      </c>
      <c r="J102" s="44">
        <f t="shared" si="12"/>
        <v>0.52332361516034998</v>
      </c>
    </row>
    <row r="103" spans="1:10" ht="15" x14ac:dyDescent="0.25">
      <c r="A103" s="12">
        <v>96</v>
      </c>
      <c r="B103" s="9">
        <v>6.8599999999999998E-3</v>
      </c>
      <c r="C103" s="32">
        <f t="shared" si="13"/>
        <v>686</v>
      </c>
      <c r="D103" s="42">
        <f t="shared" si="8"/>
        <v>252</v>
      </c>
      <c r="E103" s="45">
        <f t="shared" si="9"/>
        <v>0.63265306122448983</v>
      </c>
      <c r="F103" s="45">
        <f t="shared" si="10"/>
        <v>0.36734693877551017</v>
      </c>
      <c r="G103" s="44">
        <f t="shared" si="14"/>
        <v>0.43936381514925327</v>
      </c>
      <c r="H103" s="44">
        <f t="shared" si="15"/>
        <v>-42.178926254328317</v>
      </c>
      <c r="I103" s="44">
        <f t="shared" si="11"/>
        <v>0.44999999999999996</v>
      </c>
      <c r="J103" s="44">
        <f t="shared" si="12"/>
        <v>0.58064516129032251</v>
      </c>
    </row>
    <row r="104" spans="1:10" ht="15" x14ac:dyDescent="0.25">
      <c r="A104" s="12">
        <v>97</v>
      </c>
      <c r="B104" s="9">
        <v>4.3400000000000001E-3</v>
      </c>
      <c r="C104" s="32">
        <f t="shared" si="13"/>
        <v>434</v>
      </c>
      <c r="D104" s="42">
        <f t="shared" si="8"/>
        <v>170</v>
      </c>
      <c r="E104" s="45">
        <f t="shared" si="9"/>
        <v>0.60829493087557607</v>
      </c>
      <c r="F104" s="45">
        <f t="shared" si="10"/>
        <v>0.39170506912442393</v>
      </c>
      <c r="G104" s="44">
        <f t="shared" si="14"/>
        <v>0.47746426228978445</v>
      </c>
      <c r="H104" s="44">
        <f t="shared" si="15"/>
        <v>-46.314033442109093</v>
      </c>
      <c r="I104" s="44">
        <f t="shared" si="11"/>
        <v>0.48710601719197705</v>
      </c>
      <c r="J104" s="44">
        <f t="shared" si="12"/>
        <v>0.64393939393939381</v>
      </c>
    </row>
    <row r="105" spans="1:10" ht="15" x14ac:dyDescent="0.25">
      <c r="A105" s="12">
        <v>98</v>
      </c>
      <c r="B105" s="9">
        <v>2.64E-3</v>
      </c>
      <c r="C105" s="32">
        <f t="shared" si="13"/>
        <v>264</v>
      </c>
      <c r="D105" s="42">
        <f t="shared" si="8"/>
        <v>110</v>
      </c>
      <c r="E105" s="45">
        <f t="shared" si="9"/>
        <v>0.58333333333333337</v>
      </c>
      <c r="F105" s="45">
        <f t="shared" si="10"/>
        <v>0.41666666666666663</v>
      </c>
      <c r="G105" s="44">
        <f t="shared" si="14"/>
        <v>0.5180459658433878</v>
      </c>
      <c r="H105" s="44">
        <f t="shared" si="15"/>
        <v>-50.768504652652005</v>
      </c>
      <c r="I105" s="44">
        <f t="shared" si="11"/>
        <v>0.52631578947368407</v>
      </c>
      <c r="J105" s="44">
        <f t="shared" si="12"/>
        <v>0.71428571428571419</v>
      </c>
    </row>
    <row r="106" spans="1:10" ht="15" x14ac:dyDescent="0.25">
      <c r="A106" s="12">
        <v>99</v>
      </c>
      <c r="B106" s="9">
        <v>1.5399999999999999E-3</v>
      </c>
      <c r="C106" s="32">
        <f t="shared" si="13"/>
        <v>154</v>
      </c>
      <c r="D106" s="42">
        <f t="shared" si="8"/>
        <v>69</v>
      </c>
      <c r="E106" s="45">
        <f t="shared" si="9"/>
        <v>0.55194805194805197</v>
      </c>
      <c r="F106" s="45">
        <f t="shared" si="10"/>
        <v>0.44805194805194803</v>
      </c>
      <c r="G106" s="44">
        <f t="shared" si="14"/>
        <v>0.56664892332799977</v>
      </c>
      <c r="H106" s="44">
        <f t="shared" si="15"/>
        <v>-56.098243409471976</v>
      </c>
      <c r="I106" s="44">
        <f t="shared" si="11"/>
        <v>0.57740585774058573</v>
      </c>
      <c r="J106" s="44">
        <f t="shared" si="12"/>
        <v>0.81176470588235283</v>
      </c>
    </row>
    <row r="107" spans="1:10" ht="15" x14ac:dyDescent="0.25">
      <c r="A107" s="12">
        <v>100</v>
      </c>
      <c r="B107" s="9">
        <v>8.4999999999999995E-4</v>
      </c>
      <c r="C107" s="32">
        <f t="shared" si="13"/>
        <v>85</v>
      </c>
      <c r="D107" s="42">
        <f t="shared" si="8"/>
        <v>40</v>
      </c>
      <c r="E107" s="45">
        <f t="shared" si="9"/>
        <v>0.52941176470588236</v>
      </c>
      <c r="F107" s="45">
        <f t="shared" si="10"/>
        <v>0.47058823529411764</v>
      </c>
      <c r="G107" s="44">
        <f t="shared" si="14"/>
        <v>0.61514505632165473</v>
      </c>
      <c r="H107" s="44">
        <f t="shared" si="15"/>
        <v>-61.514505632165474</v>
      </c>
      <c r="I107" s="44">
        <f t="shared" si="11"/>
        <v>0.61538461538461542</v>
      </c>
      <c r="J107" s="44">
        <f t="shared" si="12"/>
        <v>0.88888888888888884</v>
      </c>
    </row>
    <row r="108" spans="1:10" ht="15" x14ac:dyDescent="0.25">
      <c r="A108" s="12">
        <v>101</v>
      </c>
      <c r="B108" s="9">
        <v>4.4999999999999999E-4</v>
      </c>
      <c r="C108" s="32">
        <f t="shared" si="13"/>
        <v>45</v>
      </c>
      <c r="D108" s="42">
        <f t="shared" si="8"/>
        <v>23</v>
      </c>
      <c r="E108" s="45">
        <f t="shared" si="9"/>
        <v>0.48888888888888887</v>
      </c>
      <c r="F108" s="45">
        <f t="shared" si="10"/>
        <v>0.51111111111111107</v>
      </c>
      <c r="G108" s="44">
        <f t="shared" si="14"/>
        <v>0.6758044015660003</v>
      </c>
      <c r="H108" s="44">
        <f t="shared" si="15"/>
        <v>-68.256244558166031</v>
      </c>
      <c r="I108" s="44">
        <f t="shared" si="11"/>
        <v>0.68656716417910446</v>
      </c>
      <c r="J108" s="44">
        <f t="shared" si="12"/>
        <v>1.0454545454545454</v>
      </c>
    </row>
    <row r="109" spans="1:10" ht="15" x14ac:dyDescent="0.25">
      <c r="A109" s="12">
        <v>102</v>
      </c>
      <c r="B109" s="9">
        <v>2.2000000000000001E-4</v>
      </c>
      <c r="C109" s="32">
        <f t="shared" si="13"/>
        <v>22</v>
      </c>
      <c r="D109" s="42">
        <f t="shared" si="8"/>
        <v>12</v>
      </c>
      <c r="E109" s="45">
        <f t="shared" si="9"/>
        <v>0.45454545454545453</v>
      </c>
      <c r="F109" s="45">
        <f t="shared" si="10"/>
        <v>0.54545454545454541</v>
      </c>
      <c r="G109" s="44">
        <f t="shared" si="14"/>
        <v>0.75203869838813708</v>
      </c>
      <c r="H109" s="44">
        <f t="shared" si="15"/>
        <v>-76.707947235589984</v>
      </c>
      <c r="I109" s="44">
        <f t="shared" si="11"/>
        <v>0.74999999999999989</v>
      </c>
      <c r="J109" s="44">
        <f t="shared" si="12"/>
        <v>1.2</v>
      </c>
    </row>
    <row r="110" spans="1:10" ht="15" x14ac:dyDescent="0.25">
      <c r="A110" s="12">
        <v>103</v>
      </c>
      <c r="B110" s="9">
        <v>1E-4</v>
      </c>
      <c r="C110" s="32">
        <f t="shared" si="13"/>
        <v>10</v>
      </c>
      <c r="D110" s="42">
        <f t="shared" si="8"/>
        <v>6</v>
      </c>
      <c r="E110" s="45">
        <f t="shared" si="9"/>
        <v>0.4</v>
      </c>
      <c r="F110" s="45">
        <f t="shared" si="10"/>
        <v>0.6</v>
      </c>
      <c r="G110" s="44">
        <f t="shared" si="14"/>
        <v>0.85237404611921264</v>
      </c>
      <c r="H110" s="44">
        <f t="shared" si="15"/>
        <v>-87.794526750278905</v>
      </c>
      <c r="I110" s="44">
        <f t="shared" si="11"/>
        <v>0.85714285714285721</v>
      </c>
      <c r="J110" s="44">
        <f t="shared" si="12"/>
        <v>1.4999999999999998</v>
      </c>
    </row>
    <row r="111" spans="1:10" ht="15" x14ac:dyDescent="0.25">
      <c r="A111" s="12">
        <v>104</v>
      </c>
      <c r="B111" s="9">
        <v>4.0000000000000003E-5</v>
      </c>
      <c r="C111" s="32">
        <f t="shared" si="13"/>
        <v>4</v>
      </c>
      <c r="D111" s="42">
        <f t="shared" si="8"/>
        <v>3</v>
      </c>
      <c r="E111" s="45">
        <f t="shared" si="9"/>
        <v>0.25</v>
      </c>
      <c r="F111" s="45">
        <f t="shared" si="10"/>
        <v>0.75</v>
      </c>
      <c r="G111" s="44">
        <f t="shared" si="14"/>
        <v>1.1512925464970227</v>
      </c>
      <c r="H111" s="44">
        <f t="shared" si="15"/>
        <v>-119.73442483569036</v>
      </c>
      <c r="I111" s="44">
        <f t="shared" si="11"/>
        <v>1.2</v>
      </c>
      <c r="J111" s="44">
        <f t="shared" si="12"/>
        <v>3</v>
      </c>
    </row>
    <row r="112" spans="1:10" ht="15" x14ac:dyDescent="0.25">
      <c r="A112" s="12">
        <v>105</v>
      </c>
      <c r="B112" s="9">
        <v>1.0000000000000001E-5</v>
      </c>
      <c r="C112" s="32">
        <f t="shared" si="13"/>
        <v>1</v>
      </c>
      <c r="D112" s="42">
        <f t="shared" si="8"/>
        <v>1</v>
      </c>
      <c r="E112" s="45">
        <f t="shared" si="9"/>
        <v>0</v>
      </c>
      <c r="F112" s="45">
        <f t="shared" si="10"/>
        <v>1</v>
      </c>
      <c r="G112" s="44"/>
      <c r="H112" s="44"/>
      <c r="I112" s="44">
        <f t="shared" si="11"/>
        <v>2</v>
      </c>
      <c r="J112" s="44"/>
    </row>
    <row r="113" spans="1:2" ht="15" x14ac:dyDescent="0.25">
      <c r="A113" s="8"/>
      <c r="B113" s="4"/>
    </row>
    <row r="114" spans="1:2" ht="15" x14ac:dyDescent="0.25">
      <c r="A114" s="8"/>
      <c r="B114" s="4"/>
    </row>
    <row r="115" spans="1:2" ht="15" x14ac:dyDescent="0.25">
      <c r="A115" s="8"/>
      <c r="B115" s="4"/>
    </row>
    <row r="116" spans="1:2" ht="15" x14ac:dyDescent="0.25">
      <c r="A116" s="8"/>
    </row>
    <row r="117" spans="1:2" ht="15" x14ac:dyDescent="0.25">
      <c r="A117" s="8"/>
    </row>
    <row r="118" spans="1:2" ht="15" x14ac:dyDescent="0.25">
      <c r="A118" s="8"/>
    </row>
    <row r="119" spans="1:2" ht="15" x14ac:dyDescent="0.25">
      <c r="A119" s="8"/>
    </row>
    <row r="120" spans="1:2" ht="15" x14ac:dyDescent="0.25">
      <c r="A120" s="8"/>
    </row>
    <row r="121" spans="1:2" ht="15" x14ac:dyDescent="0.25">
      <c r="A121" s="8"/>
    </row>
    <row r="122" spans="1:2" ht="15" x14ac:dyDescent="0.25">
      <c r="A122" s="8"/>
    </row>
    <row r="123" spans="1:2" ht="15" x14ac:dyDescent="0.25">
      <c r="A123" s="8"/>
    </row>
    <row r="124" spans="1:2" ht="15" x14ac:dyDescent="0.25">
      <c r="A124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workbookViewId="0">
      <selection activeCell="A17" sqref="A17:XFD17"/>
    </sheetView>
  </sheetViews>
  <sheetFormatPr defaultRowHeight="14.25" x14ac:dyDescent="0.2"/>
  <cols>
    <col min="1" max="1" width="9.140625" style="3"/>
    <col min="2" max="2" width="9.5703125" style="3" bestFit="1" customWidth="1"/>
    <col min="3" max="3" width="11.85546875" customWidth="1"/>
    <col min="4" max="4" width="11.42578125" customWidth="1"/>
    <col min="5" max="5" width="12.7109375" customWidth="1"/>
  </cols>
  <sheetData>
    <row r="1" spans="1:5" ht="15" x14ac:dyDescent="0.25">
      <c r="A1" s="2"/>
    </row>
    <row r="3" spans="1:5" x14ac:dyDescent="0.2">
      <c r="A3" s="15" t="s">
        <v>21</v>
      </c>
      <c r="B3" s="15"/>
      <c r="C3" s="14"/>
    </row>
    <row r="4" spans="1:5" ht="15" x14ac:dyDescent="0.25">
      <c r="B4" s="2"/>
    </row>
    <row r="5" spans="1:5" ht="15" x14ac:dyDescent="0.25">
      <c r="B5" s="2"/>
    </row>
    <row r="6" spans="1:5" ht="29.25" x14ac:dyDescent="0.25">
      <c r="A6" s="16" t="s">
        <v>20</v>
      </c>
      <c r="B6" s="16" t="s">
        <v>17</v>
      </c>
      <c r="C6" s="18" t="s">
        <v>25</v>
      </c>
      <c r="D6" s="18" t="s">
        <v>4</v>
      </c>
      <c r="E6" s="18" t="s">
        <v>24</v>
      </c>
    </row>
    <row r="7" spans="1:5" ht="15" x14ac:dyDescent="0.25">
      <c r="A7" s="12">
        <v>0</v>
      </c>
      <c r="B7" s="9">
        <v>1</v>
      </c>
      <c r="C7" s="41">
        <f>SUM(B8:B$112)/B7</f>
        <v>70.546980000000076</v>
      </c>
      <c r="D7" s="41">
        <f>C7+0.5</f>
        <v>71.046980000000076</v>
      </c>
      <c r="E7" s="41">
        <f>C7+1</f>
        <v>71.546980000000076</v>
      </c>
    </row>
    <row r="8" spans="1:5" ht="15" x14ac:dyDescent="0.25">
      <c r="A8" s="12">
        <v>1</v>
      </c>
      <c r="B8" s="9">
        <v>0.98467000000000005</v>
      </c>
      <c r="C8" s="41">
        <f>SUM(B9:B$112)/B8</f>
        <v>70.645302487127751</v>
      </c>
      <c r="D8" s="41">
        <f t="shared" ref="D8:D71" si="0">C8+0.5</f>
        <v>71.145302487127751</v>
      </c>
      <c r="E8" s="41">
        <f t="shared" ref="E8:E71" si="1">C8+1</f>
        <v>71.645302487127751</v>
      </c>
    </row>
    <row r="9" spans="1:5" ht="15" x14ac:dyDescent="0.25">
      <c r="A9" s="12">
        <v>2</v>
      </c>
      <c r="B9" s="9">
        <v>0.98390999999999995</v>
      </c>
      <c r="C9" s="41">
        <f>SUM(B10:B$112)/B9</f>
        <v>69.69987092315364</v>
      </c>
      <c r="D9" s="41">
        <f t="shared" si="0"/>
        <v>70.19987092315364</v>
      </c>
      <c r="E9" s="41">
        <f t="shared" si="1"/>
        <v>70.69987092315364</v>
      </c>
    </row>
    <row r="10" spans="1:5" ht="15" x14ac:dyDescent="0.25">
      <c r="A10" s="12">
        <v>3</v>
      </c>
      <c r="B10" s="9">
        <v>0.98338999999999999</v>
      </c>
      <c r="C10" s="41">
        <f>SUM(B11:B$112)/B10</f>
        <v>68.736727036069183</v>
      </c>
      <c r="D10" s="41">
        <f t="shared" si="0"/>
        <v>69.236727036069183</v>
      </c>
      <c r="E10" s="41">
        <f t="shared" si="1"/>
        <v>69.736727036069183</v>
      </c>
    </row>
    <row r="11" spans="1:5" ht="15" x14ac:dyDescent="0.25">
      <c r="A11" s="12">
        <v>4</v>
      </c>
      <c r="B11" s="9">
        <v>0.98299999999999998</v>
      </c>
      <c r="C11" s="41">
        <f>SUM(B12:B$112)/B11</f>
        <v>67.763997965412059</v>
      </c>
      <c r="D11" s="41">
        <f t="shared" si="0"/>
        <v>68.263997965412059</v>
      </c>
      <c r="E11" s="41">
        <f t="shared" si="1"/>
        <v>68.763997965412059</v>
      </c>
    </row>
    <row r="12" spans="1:5" ht="15" x14ac:dyDescent="0.25">
      <c r="A12" s="12">
        <v>5</v>
      </c>
      <c r="B12" s="9">
        <v>0.98267000000000004</v>
      </c>
      <c r="C12" s="41">
        <f>SUM(B13:B$112)/B12</f>
        <v>66.786754454700016</v>
      </c>
      <c r="D12" s="41">
        <f t="shared" si="0"/>
        <v>67.286754454700016</v>
      </c>
      <c r="E12" s="41">
        <f t="shared" si="1"/>
        <v>67.786754454700016</v>
      </c>
    </row>
    <row r="13" spans="1:5" ht="15" x14ac:dyDescent="0.25">
      <c r="A13" s="12">
        <v>6</v>
      </c>
      <c r="B13" s="9">
        <v>0.98234999999999995</v>
      </c>
      <c r="C13" s="41">
        <f>SUM(B14:B$112)/B13</f>
        <v>65.808510205120413</v>
      </c>
      <c r="D13" s="41">
        <f t="shared" si="0"/>
        <v>66.308510205120413</v>
      </c>
      <c r="E13" s="41">
        <f t="shared" si="1"/>
        <v>66.808510205120413</v>
      </c>
    </row>
    <row r="14" spans="1:5" ht="15" x14ac:dyDescent="0.25">
      <c r="A14" s="12">
        <v>7</v>
      </c>
      <c r="B14" s="9">
        <v>0.98204999999999998</v>
      </c>
      <c r="C14" s="41">
        <f>SUM(B15:B$112)/B14</f>
        <v>64.828613614378099</v>
      </c>
      <c r="D14" s="41">
        <f t="shared" si="0"/>
        <v>65.328613614378099</v>
      </c>
      <c r="E14" s="41">
        <f t="shared" si="1"/>
        <v>65.828613614378099</v>
      </c>
    </row>
    <row r="15" spans="1:5" ht="15" x14ac:dyDescent="0.25">
      <c r="A15" s="12">
        <v>8</v>
      </c>
      <c r="B15" s="9">
        <v>0.98175999999999997</v>
      </c>
      <c r="C15" s="41">
        <f>SUM(B16:B$112)/B15</f>
        <v>63.847763200782296</v>
      </c>
      <c r="D15" s="41">
        <f t="shared" si="0"/>
        <v>64.347763200782296</v>
      </c>
      <c r="E15" s="41">
        <f t="shared" si="1"/>
        <v>64.847763200782296</v>
      </c>
    </row>
    <row r="16" spans="1:5" ht="15" x14ac:dyDescent="0.25">
      <c r="A16" s="12">
        <v>9</v>
      </c>
      <c r="B16" s="9">
        <v>0.98146999999999995</v>
      </c>
      <c r="C16" s="41">
        <f>SUM(B17:B$112)/B16</f>
        <v>62.866628628485863</v>
      </c>
      <c r="D16" s="41">
        <f t="shared" si="0"/>
        <v>63.366628628485863</v>
      </c>
      <c r="E16" s="41">
        <f t="shared" si="1"/>
        <v>63.866628628485863</v>
      </c>
    </row>
    <row r="17" spans="1:5" ht="15" x14ac:dyDescent="0.25">
      <c r="A17" s="12">
        <v>10</v>
      </c>
      <c r="B17" s="9">
        <v>0.98119999999999996</v>
      </c>
      <c r="C17" s="41">
        <f>SUM(B18:B$112)/B17</f>
        <v>61.883927843457016</v>
      </c>
      <c r="D17" s="41">
        <f t="shared" si="0"/>
        <v>62.383927843457016</v>
      </c>
      <c r="E17" s="41">
        <f t="shared" si="1"/>
        <v>62.883927843457016</v>
      </c>
    </row>
    <row r="18" spans="1:5" ht="15" x14ac:dyDescent="0.25">
      <c r="A18" s="12">
        <v>11</v>
      </c>
      <c r="B18" s="9">
        <v>0.98092999999999997</v>
      </c>
      <c r="C18" s="41">
        <f>SUM(B19:B$112)/B18</f>
        <v>60.900961332612951</v>
      </c>
      <c r="D18" s="41">
        <f t="shared" si="0"/>
        <v>61.400961332612951</v>
      </c>
      <c r="E18" s="41">
        <f t="shared" si="1"/>
        <v>61.900961332612951</v>
      </c>
    </row>
    <row r="19" spans="1:5" ht="15" x14ac:dyDescent="0.25">
      <c r="A19" s="12">
        <v>12</v>
      </c>
      <c r="B19" s="9">
        <v>0.98067000000000004</v>
      </c>
      <c r="C19" s="41">
        <f>SUM(B20:B$112)/B19</f>
        <v>59.917107691680187</v>
      </c>
      <c r="D19" s="41">
        <f t="shared" si="0"/>
        <v>60.417107691680187</v>
      </c>
      <c r="E19" s="41">
        <f t="shared" si="1"/>
        <v>60.917107691680187</v>
      </c>
    </row>
    <row r="20" spans="1:5" ht="15" x14ac:dyDescent="0.25">
      <c r="A20" s="12">
        <v>13</v>
      </c>
      <c r="B20" s="9">
        <v>0.98036999999999996</v>
      </c>
      <c r="C20" s="41">
        <f>SUM(B21:B$112)/B20</f>
        <v>58.935442741005971</v>
      </c>
      <c r="D20" s="41">
        <f t="shared" si="0"/>
        <v>59.435442741005971</v>
      </c>
      <c r="E20" s="41">
        <f t="shared" si="1"/>
        <v>59.935442741005971</v>
      </c>
    </row>
    <row r="21" spans="1:5" ht="15" x14ac:dyDescent="0.25">
      <c r="A21" s="12">
        <v>14</v>
      </c>
      <c r="B21" s="9">
        <v>0.97997999999999996</v>
      </c>
      <c r="C21" s="41">
        <f>SUM(B22:B$112)/B21</f>
        <v>57.958897120349413</v>
      </c>
      <c r="D21" s="41">
        <f t="shared" si="0"/>
        <v>58.458897120349413</v>
      </c>
      <c r="E21" s="41">
        <f t="shared" si="1"/>
        <v>58.958897120349413</v>
      </c>
    </row>
    <row r="22" spans="1:5" ht="15" x14ac:dyDescent="0.25">
      <c r="A22" s="12">
        <v>15</v>
      </c>
      <c r="B22" s="9">
        <v>0.97946999999999995</v>
      </c>
      <c r="C22" s="41">
        <f>SUM(B23:B$112)/B22</f>
        <v>56.989075724626602</v>
      </c>
      <c r="D22" s="41">
        <f t="shared" si="0"/>
        <v>57.489075724626602</v>
      </c>
      <c r="E22" s="41">
        <f t="shared" si="1"/>
        <v>57.989075724626602</v>
      </c>
    </row>
    <row r="23" spans="1:5" ht="15" x14ac:dyDescent="0.25">
      <c r="A23" s="12">
        <v>16</v>
      </c>
      <c r="B23" s="9">
        <v>0.97879000000000005</v>
      </c>
      <c r="C23" s="41">
        <f>SUM(B24:B$112)/B23</f>
        <v>56.028668049326221</v>
      </c>
      <c r="D23" s="41">
        <f t="shared" si="0"/>
        <v>56.528668049326221</v>
      </c>
      <c r="E23" s="41">
        <f t="shared" si="1"/>
        <v>57.028668049326221</v>
      </c>
    </row>
    <row r="24" spans="1:5" ht="15" x14ac:dyDescent="0.25">
      <c r="A24" s="12">
        <v>17</v>
      </c>
      <c r="B24" s="9">
        <v>0.97790999999999995</v>
      </c>
      <c r="C24" s="41">
        <f>SUM(B25:B$112)/B24</f>
        <v>55.079087032549033</v>
      </c>
      <c r="D24" s="41">
        <f t="shared" si="0"/>
        <v>55.579087032549033</v>
      </c>
      <c r="E24" s="41">
        <f t="shared" si="1"/>
        <v>56.079087032549033</v>
      </c>
    </row>
    <row r="25" spans="1:5" ht="15" x14ac:dyDescent="0.25">
      <c r="A25" s="12">
        <v>18</v>
      </c>
      <c r="B25" s="9">
        <v>0.97689999999999999</v>
      </c>
      <c r="C25" s="41">
        <f>SUM(B26:B$112)/B25</f>
        <v>54.136032347220819</v>
      </c>
      <c r="D25" s="41">
        <f t="shared" si="0"/>
        <v>54.636032347220819</v>
      </c>
      <c r="E25" s="41">
        <f t="shared" si="1"/>
        <v>55.136032347220819</v>
      </c>
    </row>
    <row r="26" spans="1:5" ht="15" x14ac:dyDescent="0.25">
      <c r="A26" s="12">
        <v>19</v>
      </c>
      <c r="B26" s="9">
        <v>0.97579000000000005</v>
      </c>
      <c r="C26" s="41">
        <f>SUM(B27:B$112)/B26</f>
        <v>53.197614240769035</v>
      </c>
      <c r="D26" s="41">
        <f t="shared" si="0"/>
        <v>53.697614240769035</v>
      </c>
      <c r="E26" s="41">
        <f t="shared" si="1"/>
        <v>54.197614240769035</v>
      </c>
    </row>
    <row r="27" spans="1:5" ht="15" x14ac:dyDescent="0.25">
      <c r="A27" s="12">
        <v>20</v>
      </c>
      <c r="B27" s="9">
        <v>0.97467000000000004</v>
      </c>
      <c r="C27" s="41">
        <f>SUM(B28:B$112)/B27</f>
        <v>52.258743985143703</v>
      </c>
      <c r="D27" s="41">
        <f t="shared" si="0"/>
        <v>52.758743985143703</v>
      </c>
      <c r="E27" s="41">
        <f t="shared" si="1"/>
        <v>53.258743985143703</v>
      </c>
    </row>
    <row r="28" spans="1:5" ht="15" x14ac:dyDescent="0.25">
      <c r="A28" s="12">
        <v>21</v>
      </c>
      <c r="B28" s="9">
        <v>0.97360000000000002</v>
      </c>
      <c r="C28" s="41">
        <f>SUM(B29:B$112)/B28</f>
        <v>51.316177074774046</v>
      </c>
      <c r="D28" s="41">
        <f t="shared" si="0"/>
        <v>51.816177074774046</v>
      </c>
      <c r="E28" s="41">
        <f t="shared" si="1"/>
        <v>52.316177074774046</v>
      </c>
    </row>
    <row r="29" spans="1:5" ht="15" x14ac:dyDescent="0.25">
      <c r="A29" s="12">
        <v>22</v>
      </c>
      <c r="B29" s="9">
        <v>0.97253999999999996</v>
      </c>
      <c r="C29" s="41">
        <f>SUM(B30:B$112)/B29</f>
        <v>50.372108088099218</v>
      </c>
      <c r="D29" s="41">
        <f t="shared" si="0"/>
        <v>50.872108088099218</v>
      </c>
      <c r="E29" s="41">
        <f t="shared" si="1"/>
        <v>51.372108088099218</v>
      </c>
    </row>
    <row r="30" spans="1:5" ht="15" x14ac:dyDescent="0.25">
      <c r="A30" s="12">
        <v>23</v>
      </c>
      <c r="B30" s="9">
        <v>0.97148000000000001</v>
      </c>
      <c r="C30" s="41">
        <f>SUM(B31:B$112)/B30</f>
        <v>49.42707003746861</v>
      </c>
      <c r="D30" s="41">
        <f t="shared" si="0"/>
        <v>49.92707003746861</v>
      </c>
      <c r="E30" s="41">
        <f t="shared" si="1"/>
        <v>50.42707003746861</v>
      </c>
    </row>
    <row r="31" spans="1:5" ht="15" x14ac:dyDescent="0.25">
      <c r="A31" s="12">
        <v>24</v>
      </c>
      <c r="B31" s="9">
        <v>0.97045999999999999</v>
      </c>
      <c r="C31" s="41">
        <f>SUM(B32:B$112)/B31</f>
        <v>48.479020258434147</v>
      </c>
      <c r="D31" s="41">
        <f t="shared" si="0"/>
        <v>48.979020258434147</v>
      </c>
      <c r="E31" s="41">
        <f t="shared" si="1"/>
        <v>49.479020258434147</v>
      </c>
    </row>
    <row r="32" spans="1:5" ht="15" x14ac:dyDescent="0.25">
      <c r="A32" s="12">
        <v>25</v>
      </c>
      <c r="B32" s="9">
        <v>0.96945000000000003</v>
      </c>
      <c r="C32" s="41">
        <f>SUM(B33:B$112)/B32</f>
        <v>47.529527051420907</v>
      </c>
      <c r="D32" s="41">
        <f t="shared" si="0"/>
        <v>48.029527051420907</v>
      </c>
      <c r="E32" s="41">
        <f t="shared" si="1"/>
        <v>48.529527051420907</v>
      </c>
    </row>
    <row r="33" spans="1:5" ht="15" x14ac:dyDescent="0.25">
      <c r="A33" s="12">
        <v>26</v>
      </c>
      <c r="B33" s="9">
        <v>0.96847000000000005</v>
      </c>
      <c r="C33" s="41">
        <f>SUM(B34:B$112)/B33</f>
        <v>46.577622435387774</v>
      </c>
      <c r="D33" s="41">
        <f t="shared" si="0"/>
        <v>47.077622435387774</v>
      </c>
      <c r="E33" s="41">
        <f t="shared" si="1"/>
        <v>47.577622435387774</v>
      </c>
    </row>
    <row r="34" spans="1:5" ht="15" x14ac:dyDescent="0.25">
      <c r="A34" s="12">
        <v>27</v>
      </c>
      <c r="B34" s="9">
        <v>0.96752000000000005</v>
      </c>
      <c r="C34" s="41">
        <f>SUM(B35:B$112)/B34</f>
        <v>45.623356623118902</v>
      </c>
      <c r="D34" s="41">
        <f t="shared" si="0"/>
        <v>46.123356623118902</v>
      </c>
      <c r="E34" s="41">
        <f t="shared" si="1"/>
        <v>46.623356623118902</v>
      </c>
    </row>
    <row r="35" spans="1:5" ht="15" x14ac:dyDescent="0.25">
      <c r="A35" s="12">
        <v>28</v>
      </c>
      <c r="B35" s="9">
        <v>0.96657000000000004</v>
      </c>
      <c r="C35" s="41">
        <f>SUM(B36:B$112)/B35</f>
        <v>44.668197854268193</v>
      </c>
      <c r="D35" s="41">
        <f t="shared" si="0"/>
        <v>45.168197854268193</v>
      </c>
      <c r="E35" s="41">
        <f t="shared" si="1"/>
        <v>45.668197854268193</v>
      </c>
    </row>
    <row r="36" spans="1:5" ht="15" x14ac:dyDescent="0.25">
      <c r="A36" s="12">
        <v>29</v>
      </c>
      <c r="B36" s="9">
        <v>0.96562999999999999</v>
      </c>
      <c r="C36" s="41">
        <f>SUM(B37:B$112)/B36</f>
        <v>43.711680457318025</v>
      </c>
      <c r="D36" s="41">
        <f t="shared" si="0"/>
        <v>44.211680457318025</v>
      </c>
      <c r="E36" s="41">
        <f t="shared" si="1"/>
        <v>44.711680457318025</v>
      </c>
    </row>
    <row r="37" spans="1:5" ht="15" x14ac:dyDescent="0.25">
      <c r="A37" s="12">
        <v>30</v>
      </c>
      <c r="B37" s="9">
        <v>0.96467999999999998</v>
      </c>
      <c r="C37" s="41">
        <f>SUM(B38:B$112)/B37</f>
        <v>42.754726956089065</v>
      </c>
      <c r="D37" s="41">
        <f t="shared" si="0"/>
        <v>43.254726956089065</v>
      </c>
      <c r="E37" s="41">
        <f t="shared" si="1"/>
        <v>43.754726956089065</v>
      </c>
    </row>
    <row r="38" spans="1:5" ht="15" x14ac:dyDescent="0.25">
      <c r="A38" s="12">
        <v>31</v>
      </c>
      <c r="B38" s="9">
        <v>0.96372999999999998</v>
      </c>
      <c r="C38" s="41">
        <f>SUM(B39:B$112)/B38</f>
        <v>41.796872568042922</v>
      </c>
      <c r="D38" s="41">
        <f t="shared" si="0"/>
        <v>42.296872568042922</v>
      </c>
      <c r="E38" s="41">
        <f t="shared" si="1"/>
        <v>42.796872568042922</v>
      </c>
    </row>
    <row r="39" spans="1:5" ht="15" x14ac:dyDescent="0.25">
      <c r="A39" s="12">
        <v>32</v>
      </c>
      <c r="B39" s="9">
        <v>0.96272999999999997</v>
      </c>
      <c r="C39" s="41">
        <f>SUM(B40:B$112)/B39</f>
        <v>40.840287515710529</v>
      </c>
      <c r="D39" s="41">
        <f t="shared" si="0"/>
        <v>41.340287515710529</v>
      </c>
      <c r="E39" s="41">
        <f t="shared" si="1"/>
        <v>41.840287515710529</v>
      </c>
    </row>
    <row r="40" spans="1:5" ht="15" x14ac:dyDescent="0.25">
      <c r="A40" s="12">
        <v>33</v>
      </c>
      <c r="B40" s="9">
        <v>0.9617</v>
      </c>
      <c r="C40" s="41">
        <f>SUM(B41:B$112)/B40</f>
        <v>39.884028283248412</v>
      </c>
      <c r="D40" s="41">
        <f t="shared" si="0"/>
        <v>40.384028283248412</v>
      </c>
      <c r="E40" s="41">
        <f t="shared" si="1"/>
        <v>40.884028283248412</v>
      </c>
    </row>
    <row r="41" spans="1:5" ht="15" x14ac:dyDescent="0.25">
      <c r="A41" s="12">
        <v>34</v>
      </c>
      <c r="B41" s="9">
        <v>0.96065999999999996</v>
      </c>
      <c r="C41" s="41">
        <f>SUM(B42:B$112)/B41</f>
        <v>38.927206295671716</v>
      </c>
      <c r="D41" s="41">
        <f t="shared" si="0"/>
        <v>39.427206295671716</v>
      </c>
      <c r="E41" s="41">
        <f t="shared" si="1"/>
        <v>39.927206295671716</v>
      </c>
    </row>
    <row r="42" spans="1:5" ht="15" x14ac:dyDescent="0.25">
      <c r="A42" s="12">
        <v>35</v>
      </c>
      <c r="B42" s="9">
        <v>0.95953999999999995</v>
      </c>
      <c r="C42" s="41">
        <f>SUM(B43:B$112)/B42</f>
        <v>37.972643141505294</v>
      </c>
      <c r="D42" s="41">
        <f t="shared" si="0"/>
        <v>38.472643141505294</v>
      </c>
      <c r="E42" s="41">
        <f t="shared" si="1"/>
        <v>38.972643141505294</v>
      </c>
    </row>
    <row r="43" spans="1:5" ht="15" x14ac:dyDescent="0.25">
      <c r="A43" s="12">
        <v>36</v>
      </c>
      <c r="B43" s="9">
        <v>0.95837000000000006</v>
      </c>
      <c r="C43" s="41">
        <f>SUM(B44:B$112)/B43</f>
        <v>37.019001012135178</v>
      </c>
      <c r="D43" s="41">
        <f t="shared" si="0"/>
        <v>37.519001012135178</v>
      </c>
      <c r="E43" s="41">
        <f t="shared" si="1"/>
        <v>38.019001012135178</v>
      </c>
    </row>
    <row r="44" spans="1:5" ht="15" x14ac:dyDescent="0.25">
      <c r="A44" s="12">
        <v>37</v>
      </c>
      <c r="B44" s="9">
        <v>0.95709</v>
      </c>
      <c r="C44" s="41">
        <f>SUM(B45:B$112)/B44</f>
        <v>36.068509753523692</v>
      </c>
      <c r="D44" s="41">
        <f t="shared" si="0"/>
        <v>36.568509753523692</v>
      </c>
      <c r="E44" s="41">
        <f t="shared" si="1"/>
        <v>37.068509753523692</v>
      </c>
    </row>
    <row r="45" spans="1:5" ht="15" x14ac:dyDescent="0.25">
      <c r="A45" s="12">
        <v>38</v>
      </c>
      <c r="B45" s="9">
        <v>0.95565</v>
      </c>
      <c r="C45" s="41">
        <f>SUM(B46:B$112)/B45</f>
        <v>35.122858787212884</v>
      </c>
      <c r="D45" s="41">
        <f t="shared" si="0"/>
        <v>35.622858787212884</v>
      </c>
      <c r="E45" s="41">
        <f t="shared" si="1"/>
        <v>36.122858787212884</v>
      </c>
    </row>
    <row r="46" spans="1:5" ht="15" x14ac:dyDescent="0.25">
      <c r="A46" s="12">
        <v>39</v>
      </c>
      <c r="B46" s="9">
        <v>0.95403000000000004</v>
      </c>
      <c r="C46" s="41">
        <f>SUM(B47:B$112)/B46</f>
        <v>34.182499502112087</v>
      </c>
      <c r="D46" s="41">
        <f t="shared" si="0"/>
        <v>34.682499502112087</v>
      </c>
      <c r="E46" s="41">
        <f t="shared" si="1"/>
        <v>35.182499502112087</v>
      </c>
    </row>
    <row r="47" spans="1:5" ht="15" x14ac:dyDescent="0.25">
      <c r="A47" s="12">
        <v>40</v>
      </c>
      <c r="B47" s="9">
        <v>0.95223999999999998</v>
      </c>
      <c r="C47" s="41">
        <f>SUM(B48:B$112)/B47</f>
        <v>33.246755019742913</v>
      </c>
      <c r="D47" s="41">
        <f t="shared" si="0"/>
        <v>33.746755019742913</v>
      </c>
      <c r="E47" s="41">
        <f t="shared" si="1"/>
        <v>34.246755019742913</v>
      </c>
    </row>
    <row r="48" spans="1:5" ht="15" x14ac:dyDescent="0.25">
      <c r="A48" s="12">
        <v>41</v>
      </c>
      <c r="B48" s="9">
        <v>0.95025000000000004</v>
      </c>
      <c r="C48" s="41">
        <f>SUM(B49:B$112)/B48</f>
        <v>32.316379900026298</v>
      </c>
      <c r="D48" s="41">
        <f t="shared" si="0"/>
        <v>32.816379900026298</v>
      </c>
      <c r="E48" s="41">
        <f t="shared" si="1"/>
        <v>33.316379900026298</v>
      </c>
    </row>
    <row r="49" spans="1:5" ht="15" x14ac:dyDescent="0.25">
      <c r="A49" s="12">
        <v>42</v>
      </c>
      <c r="B49" s="9">
        <v>0.94806999999999997</v>
      </c>
      <c r="C49" s="41">
        <f>SUM(B50:B$112)/B49</f>
        <v>31.390688451274681</v>
      </c>
      <c r="D49" s="41">
        <f t="shared" si="0"/>
        <v>31.890688451274681</v>
      </c>
      <c r="E49" s="41">
        <f t="shared" si="1"/>
        <v>32.390688451274684</v>
      </c>
    </row>
    <row r="50" spans="1:5" ht="15" x14ac:dyDescent="0.25">
      <c r="A50" s="12">
        <v>43</v>
      </c>
      <c r="B50" s="9">
        <v>0.94567000000000001</v>
      </c>
      <c r="C50" s="41">
        <f>SUM(B51:B$112)/B50</f>
        <v>30.470354351940934</v>
      </c>
      <c r="D50" s="41">
        <f t="shared" si="0"/>
        <v>30.970354351940934</v>
      </c>
      <c r="E50" s="41">
        <f t="shared" si="1"/>
        <v>31.470354351940934</v>
      </c>
    </row>
    <row r="51" spans="1:5" ht="15" x14ac:dyDescent="0.25">
      <c r="A51" s="12">
        <v>44</v>
      </c>
      <c r="B51" s="9">
        <v>0.94303000000000003</v>
      </c>
      <c r="C51" s="41">
        <f>SUM(B52:B$112)/B51</f>
        <v>29.555655705544876</v>
      </c>
      <c r="D51" s="41">
        <f t="shared" si="0"/>
        <v>30.055655705544876</v>
      </c>
      <c r="E51" s="41">
        <f t="shared" si="1"/>
        <v>30.555655705544876</v>
      </c>
    </row>
    <row r="52" spans="1:5" ht="15" x14ac:dyDescent="0.25">
      <c r="A52" s="12">
        <v>45</v>
      </c>
      <c r="B52" s="9">
        <v>0.94003000000000003</v>
      </c>
      <c r="C52" s="41">
        <f>SUM(B53:B$112)/B52</f>
        <v>28.649979255981176</v>
      </c>
      <c r="D52" s="41">
        <f t="shared" si="0"/>
        <v>29.149979255981176</v>
      </c>
      <c r="E52" s="41">
        <f t="shared" si="1"/>
        <v>29.649979255981176</v>
      </c>
    </row>
    <row r="53" spans="1:5" ht="15" x14ac:dyDescent="0.25">
      <c r="A53" s="12">
        <v>46</v>
      </c>
      <c r="B53" s="9">
        <v>0.93662000000000001</v>
      </c>
      <c r="C53" s="41">
        <f>SUM(B54:B$112)/B53</f>
        <v>27.754286690440082</v>
      </c>
      <c r="D53" s="41">
        <f t="shared" si="0"/>
        <v>28.254286690440082</v>
      </c>
      <c r="E53" s="41">
        <f t="shared" si="1"/>
        <v>28.754286690440082</v>
      </c>
    </row>
    <row r="54" spans="1:5" ht="15" x14ac:dyDescent="0.25">
      <c r="A54" s="12">
        <v>47</v>
      </c>
      <c r="B54" s="9">
        <v>0.93274000000000001</v>
      </c>
      <c r="C54" s="41">
        <f>SUM(B55:B$112)/B54</f>
        <v>26.869738619550986</v>
      </c>
      <c r="D54" s="41">
        <f t="shared" si="0"/>
        <v>27.369738619550986</v>
      </c>
      <c r="E54" s="41">
        <f t="shared" si="1"/>
        <v>27.869738619550986</v>
      </c>
    </row>
    <row r="55" spans="1:5" ht="15" x14ac:dyDescent="0.25">
      <c r="A55" s="12">
        <v>48</v>
      </c>
      <c r="B55" s="9">
        <v>0.92837000000000003</v>
      </c>
      <c r="C55" s="41">
        <f>SUM(B56:B$112)/B55</f>
        <v>25.996219179852844</v>
      </c>
      <c r="D55" s="41">
        <f t="shared" si="0"/>
        <v>26.496219179852844</v>
      </c>
      <c r="E55" s="41">
        <f t="shared" si="1"/>
        <v>26.996219179852844</v>
      </c>
    </row>
    <row r="56" spans="1:5" ht="15" x14ac:dyDescent="0.25">
      <c r="A56" s="12">
        <v>49</v>
      </c>
      <c r="B56" s="9">
        <v>0.92352000000000001</v>
      </c>
      <c r="C56" s="41">
        <f>SUM(B57:B$112)/B56</f>
        <v>25.1327421171171</v>
      </c>
      <c r="D56" s="41">
        <f t="shared" si="0"/>
        <v>25.6327421171171</v>
      </c>
      <c r="E56" s="41">
        <f t="shared" si="1"/>
        <v>26.1327421171171</v>
      </c>
    </row>
    <row r="57" spans="1:5" ht="15" x14ac:dyDescent="0.25">
      <c r="A57" s="12">
        <v>50</v>
      </c>
      <c r="B57" s="9">
        <v>0.91822000000000004</v>
      </c>
      <c r="C57" s="41">
        <f>SUM(B58:B$112)/B57</f>
        <v>24.277809239615763</v>
      </c>
      <c r="D57" s="41">
        <f t="shared" si="0"/>
        <v>24.777809239615763</v>
      </c>
      <c r="E57" s="41">
        <f t="shared" si="1"/>
        <v>25.277809239615763</v>
      </c>
    </row>
    <row r="58" spans="1:5" ht="15" x14ac:dyDescent="0.25">
      <c r="A58" s="12">
        <v>51</v>
      </c>
      <c r="B58" s="9">
        <v>0.91232000000000002</v>
      </c>
      <c r="C58" s="41">
        <f>SUM(B59:B$112)/B58</f>
        <v>23.434814538758314</v>
      </c>
      <c r="D58" s="41">
        <f t="shared" si="0"/>
        <v>23.934814538758314</v>
      </c>
      <c r="E58" s="41">
        <f t="shared" si="1"/>
        <v>24.434814538758314</v>
      </c>
    </row>
    <row r="59" spans="1:5" ht="15" x14ac:dyDescent="0.25">
      <c r="A59" s="12">
        <v>52</v>
      </c>
      <c r="B59" s="9">
        <v>0.90573999999999999</v>
      </c>
      <c r="C59" s="41">
        <f>SUM(B60:B$112)/B59</f>
        <v>22.6050632631881</v>
      </c>
      <c r="D59" s="41">
        <f t="shared" si="0"/>
        <v>23.1050632631881</v>
      </c>
      <c r="E59" s="41">
        <f t="shared" si="1"/>
        <v>23.6050632631881</v>
      </c>
    </row>
    <row r="60" spans="1:5" ht="15" x14ac:dyDescent="0.25">
      <c r="A60" s="12">
        <v>53</v>
      </c>
      <c r="B60" s="9">
        <v>0.89841000000000004</v>
      </c>
      <c r="C60" s="41">
        <f>SUM(B61:B$112)/B60</f>
        <v>21.789494774100898</v>
      </c>
      <c r="D60" s="41">
        <f t="shared" si="0"/>
        <v>22.289494774100898</v>
      </c>
      <c r="E60" s="41">
        <f t="shared" si="1"/>
        <v>22.789494774100898</v>
      </c>
    </row>
    <row r="61" spans="1:5" ht="15" x14ac:dyDescent="0.25">
      <c r="A61" s="12">
        <v>54</v>
      </c>
      <c r="B61" s="9">
        <v>0.89032</v>
      </c>
      <c r="C61" s="41">
        <f>SUM(B62:B$112)/B61</f>
        <v>20.987487644891715</v>
      </c>
      <c r="D61" s="41">
        <f t="shared" si="0"/>
        <v>21.487487644891715</v>
      </c>
      <c r="E61" s="41">
        <f t="shared" si="1"/>
        <v>21.987487644891715</v>
      </c>
    </row>
    <row r="62" spans="1:5" ht="15" x14ac:dyDescent="0.25">
      <c r="A62" s="12">
        <v>55</v>
      </c>
      <c r="B62" s="9">
        <v>0.88141000000000003</v>
      </c>
      <c r="C62" s="41">
        <f>SUM(B63:B$112)/B62</f>
        <v>20.1996460217152</v>
      </c>
      <c r="D62" s="41">
        <f t="shared" si="0"/>
        <v>20.6996460217152</v>
      </c>
      <c r="E62" s="41">
        <f t="shared" si="1"/>
        <v>21.1996460217152</v>
      </c>
    </row>
    <row r="63" spans="1:5" ht="15" x14ac:dyDescent="0.25">
      <c r="A63" s="12">
        <v>56</v>
      </c>
      <c r="B63" s="9">
        <v>0.87165000000000004</v>
      </c>
      <c r="C63" s="41">
        <f>SUM(B64:B$112)/B63</f>
        <v>19.425824585556125</v>
      </c>
      <c r="D63" s="41">
        <f t="shared" si="0"/>
        <v>19.925824585556125</v>
      </c>
      <c r="E63" s="41">
        <f t="shared" si="1"/>
        <v>20.425824585556125</v>
      </c>
    </row>
    <row r="64" spans="1:5" ht="15" x14ac:dyDescent="0.25">
      <c r="A64" s="12">
        <v>57</v>
      </c>
      <c r="B64" s="9">
        <v>0.86094999999999999</v>
      </c>
      <c r="C64" s="41">
        <f>SUM(B65:B$112)/B64</f>
        <v>18.667251292177241</v>
      </c>
      <c r="D64" s="41">
        <f t="shared" si="0"/>
        <v>19.167251292177241</v>
      </c>
      <c r="E64" s="41">
        <f t="shared" si="1"/>
        <v>19.667251292177241</v>
      </c>
    </row>
    <row r="65" spans="1:5" ht="15" x14ac:dyDescent="0.25">
      <c r="A65" s="12">
        <v>58</v>
      </c>
      <c r="B65" s="9">
        <v>0.84940000000000004</v>
      </c>
      <c r="C65" s="41">
        <f>SUM(B66:B$112)/B65</f>
        <v>17.921085472097953</v>
      </c>
      <c r="D65" s="41">
        <f t="shared" si="0"/>
        <v>18.421085472097953</v>
      </c>
      <c r="E65" s="41">
        <f t="shared" si="1"/>
        <v>18.921085472097953</v>
      </c>
    </row>
    <row r="66" spans="1:5" ht="15" x14ac:dyDescent="0.25">
      <c r="A66" s="12">
        <v>59</v>
      </c>
      <c r="B66" s="9">
        <v>0.83704999999999996</v>
      </c>
      <c r="C66" s="41">
        <f>SUM(B67:B$112)/B66</f>
        <v>17.185496684785857</v>
      </c>
      <c r="D66" s="41">
        <f t="shared" si="0"/>
        <v>17.685496684785857</v>
      </c>
      <c r="E66" s="41">
        <f t="shared" si="1"/>
        <v>18.185496684785857</v>
      </c>
    </row>
    <row r="67" spans="1:5" ht="15" x14ac:dyDescent="0.25">
      <c r="A67" s="12">
        <v>60</v>
      </c>
      <c r="B67" s="9">
        <v>0.82345000000000002</v>
      </c>
      <c r="C67" s="41">
        <f>SUM(B68:B$112)/B67</f>
        <v>16.469330256846199</v>
      </c>
      <c r="D67" s="41">
        <f t="shared" si="0"/>
        <v>16.969330256846199</v>
      </c>
      <c r="E67" s="41">
        <f t="shared" si="1"/>
        <v>17.469330256846199</v>
      </c>
    </row>
    <row r="68" spans="1:5" ht="15" x14ac:dyDescent="0.25">
      <c r="A68" s="12">
        <v>61</v>
      </c>
      <c r="B68" s="9">
        <v>0.80898999999999999</v>
      </c>
      <c r="C68" s="41">
        <f>SUM(B69:B$112)/B68</f>
        <v>15.763705361005698</v>
      </c>
      <c r="D68" s="41">
        <f t="shared" si="0"/>
        <v>16.263705361005698</v>
      </c>
      <c r="E68" s="41">
        <f t="shared" si="1"/>
        <v>16.763705361005698</v>
      </c>
    </row>
    <row r="69" spans="1:5" ht="15" x14ac:dyDescent="0.25">
      <c r="A69" s="12">
        <v>62</v>
      </c>
      <c r="B69" s="9">
        <v>0.79357999999999995</v>
      </c>
      <c r="C69" s="41">
        <f>SUM(B70:B$112)/B69</f>
        <v>15.069810227072256</v>
      </c>
      <c r="D69" s="41">
        <f t="shared" si="0"/>
        <v>15.569810227072256</v>
      </c>
      <c r="E69" s="41">
        <f t="shared" si="1"/>
        <v>16.069810227072256</v>
      </c>
    </row>
    <row r="70" spans="1:5" ht="15" x14ac:dyDescent="0.25">
      <c r="A70" s="12">
        <v>63</v>
      </c>
      <c r="B70" s="9">
        <v>0.77729999999999999</v>
      </c>
      <c r="C70" s="41">
        <f>SUM(B71:B$112)/B70</f>
        <v>14.385436768300529</v>
      </c>
      <c r="D70" s="41">
        <f t="shared" si="0"/>
        <v>14.885436768300529</v>
      </c>
      <c r="E70" s="41">
        <f t="shared" si="1"/>
        <v>15.385436768300529</v>
      </c>
    </row>
    <row r="71" spans="1:5" ht="15" x14ac:dyDescent="0.25">
      <c r="A71" s="12">
        <v>64</v>
      </c>
      <c r="B71" s="9">
        <v>0.76017999999999997</v>
      </c>
      <c r="C71" s="41">
        <f>SUM(B72:B$112)/B71</f>
        <v>13.709410928990502</v>
      </c>
      <c r="D71" s="41">
        <f t="shared" si="0"/>
        <v>14.209410928990502</v>
      </c>
      <c r="E71" s="41">
        <f t="shared" si="1"/>
        <v>14.709410928990502</v>
      </c>
    </row>
    <row r="72" spans="1:5" ht="15" x14ac:dyDescent="0.25">
      <c r="A72" s="12">
        <v>65</v>
      </c>
      <c r="B72" s="9">
        <v>0.74195</v>
      </c>
      <c r="C72" s="41">
        <f>SUM(B73:B$112)/B72</f>
        <v>13.046256486286138</v>
      </c>
      <c r="D72" s="41">
        <f t="shared" ref="D72:D112" si="2">C72+0.5</f>
        <v>13.546256486286138</v>
      </c>
      <c r="E72" s="41">
        <f t="shared" ref="E72:E112" si="3">C72+1</f>
        <v>14.046256486286138</v>
      </c>
    </row>
    <row r="73" spans="1:5" ht="15" x14ac:dyDescent="0.25">
      <c r="A73" s="12">
        <v>66</v>
      </c>
      <c r="B73" s="9">
        <v>0.72223999999999999</v>
      </c>
      <c r="C73" s="41">
        <f>SUM(B74:B$112)/B73</f>
        <v>12.402290097474525</v>
      </c>
      <c r="D73" s="41">
        <f t="shared" si="2"/>
        <v>12.902290097474525</v>
      </c>
      <c r="E73" s="41">
        <f t="shared" si="3"/>
        <v>13.402290097474525</v>
      </c>
    </row>
    <row r="74" spans="1:5" ht="15" x14ac:dyDescent="0.25">
      <c r="A74" s="12">
        <v>67</v>
      </c>
      <c r="B74" s="9">
        <v>0.70130000000000003</v>
      </c>
      <c r="C74" s="41">
        <f>SUM(B75:B$112)/B74</f>
        <v>11.772608013688863</v>
      </c>
      <c r="D74" s="41">
        <f t="shared" si="2"/>
        <v>12.272608013688863</v>
      </c>
      <c r="E74" s="41">
        <f t="shared" si="3"/>
        <v>12.772608013688863</v>
      </c>
    </row>
    <row r="75" spans="1:5" ht="15" x14ac:dyDescent="0.25">
      <c r="A75" s="12">
        <v>68</v>
      </c>
      <c r="B75" s="9">
        <v>0.67903999999999998</v>
      </c>
      <c r="C75" s="41">
        <f>SUM(B76:B$112)/B75</f>
        <v>11.158532634307257</v>
      </c>
      <c r="D75" s="41">
        <f t="shared" si="2"/>
        <v>11.658532634307257</v>
      </c>
      <c r="E75" s="41">
        <f t="shared" si="3"/>
        <v>12.158532634307257</v>
      </c>
    </row>
    <row r="76" spans="1:5" ht="15" x14ac:dyDescent="0.25">
      <c r="A76" s="12">
        <v>69</v>
      </c>
      <c r="B76" s="9">
        <v>0.65558000000000005</v>
      </c>
      <c r="C76" s="41">
        <f>SUM(B77:B$112)/B76</f>
        <v>10.557841910979588</v>
      </c>
      <c r="D76" s="41">
        <f t="shared" si="2"/>
        <v>11.057841910979588</v>
      </c>
      <c r="E76" s="41">
        <f t="shared" si="3"/>
        <v>11.557841910979588</v>
      </c>
    </row>
    <row r="77" spans="1:5" ht="15" x14ac:dyDescent="0.25">
      <c r="A77" s="12">
        <v>70</v>
      </c>
      <c r="B77" s="9">
        <v>0.63075000000000003</v>
      </c>
      <c r="C77" s="41">
        <f>SUM(B78:B$112)/B77</f>
        <v>9.9734601664684881</v>
      </c>
      <c r="D77" s="41">
        <f t="shared" si="2"/>
        <v>10.473460166468488</v>
      </c>
      <c r="E77" s="41">
        <f t="shared" si="3"/>
        <v>10.973460166468488</v>
      </c>
    </row>
    <row r="78" spans="1:5" ht="15" x14ac:dyDescent="0.25">
      <c r="A78" s="12">
        <v>71</v>
      </c>
      <c r="B78" s="9">
        <v>0.60416999999999998</v>
      </c>
      <c r="C78" s="41">
        <f>SUM(B79:B$112)/B78</f>
        <v>9.4122349669794918</v>
      </c>
      <c r="D78" s="41">
        <f t="shared" si="2"/>
        <v>9.9122349669794918</v>
      </c>
      <c r="E78" s="41">
        <f t="shared" si="3"/>
        <v>10.412234966979492</v>
      </c>
    </row>
    <row r="79" spans="1:5" ht="15" x14ac:dyDescent="0.25">
      <c r="A79" s="12">
        <v>72</v>
      </c>
      <c r="B79" s="9">
        <v>0.57599999999999996</v>
      </c>
      <c r="C79" s="41">
        <f>SUM(B80:B$112)/B79</f>
        <v>8.872552083333332</v>
      </c>
      <c r="D79" s="41">
        <f t="shared" si="2"/>
        <v>9.372552083333332</v>
      </c>
      <c r="E79" s="41">
        <f t="shared" si="3"/>
        <v>9.872552083333332</v>
      </c>
    </row>
    <row r="80" spans="1:5" ht="15" x14ac:dyDescent="0.25">
      <c r="A80" s="12">
        <v>73</v>
      </c>
      <c r="B80" s="9">
        <v>0.54618</v>
      </c>
      <c r="C80" s="41">
        <f>SUM(B81:B$112)/B80</f>
        <v>8.3569702295946371</v>
      </c>
      <c r="D80" s="41">
        <f t="shared" si="2"/>
        <v>8.8569702295946371</v>
      </c>
      <c r="E80" s="41">
        <f t="shared" si="3"/>
        <v>9.3569702295946371</v>
      </c>
    </row>
    <row r="81" spans="1:5" ht="15" x14ac:dyDescent="0.25">
      <c r="A81" s="12">
        <v>74</v>
      </c>
      <c r="B81" s="9">
        <v>0.51495999999999997</v>
      </c>
      <c r="C81" s="41">
        <f>SUM(B82:B$112)/B81</f>
        <v>7.8636204753767238</v>
      </c>
      <c r="D81" s="41">
        <f t="shared" si="2"/>
        <v>8.3636204753767238</v>
      </c>
      <c r="E81" s="41">
        <f t="shared" si="3"/>
        <v>8.8636204753767238</v>
      </c>
    </row>
    <row r="82" spans="1:5" ht="15" x14ac:dyDescent="0.25">
      <c r="A82" s="12">
        <v>75</v>
      </c>
      <c r="B82" s="9">
        <v>0.48259999999999997</v>
      </c>
      <c r="C82" s="41">
        <f>SUM(B83:B$112)/B82</f>
        <v>7.3909034397016145</v>
      </c>
      <c r="D82" s="41">
        <f t="shared" si="2"/>
        <v>7.8909034397016145</v>
      </c>
      <c r="E82" s="41">
        <f t="shared" si="3"/>
        <v>8.3909034397016136</v>
      </c>
    </row>
    <row r="83" spans="1:5" ht="15" x14ac:dyDescent="0.25">
      <c r="A83" s="12">
        <v>76</v>
      </c>
      <c r="B83" s="9">
        <v>0.44935999999999998</v>
      </c>
      <c r="C83" s="41">
        <f>SUM(B84:B$112)/B83</f>
        <v>6.9376223962969545</v>
      </c>
      <c r="D83" s="41">
        <f t="shared" si="2"/>
        <v>7.4376223962969545</v>
      </c>
      <c r="E83" s="41">
        <f t="shared" si="3"/>
        <v>7.9376223962969545</v>
      </c>
    </row>
    <row r="84" spans="1:5" ht="15" x14ac:dyDescent="0.25">
      <c r="A84" s="12">
        <v>77</v>
      </c>
      <c r="B84" s="9">
        <v>0.41508</v>
      </c>
      <c r="C84" s="41">
        <f>SUM(B85:B$112)/B84</f>
        <v>6.5105762744531166</v>
      </c>
      <c r="D84" s="41">
        <f t="shared" si="2"/>
        <v>7.0105762744531166</v>
      </c>
      <c r="E84" s="41">
        <f t="shared" si="3"/>
        <v>7.5105762744531166</v>
      </c>
    </row>
    <row r="85" spans="1:5" ht="15" x14ac:dyDescent="0.25">
      <c r="A85" s="12">
        <v>78</v>
      </c>
      <c r="B85" s="9">
        <v>0.38047999999999998</v>
      </c>
      <c r="C85" s="41">
        <f>SUM(B86:B$112)/B85</f>
        <v>6.1026335155592939</v>
      </c>
      <c r="D85" s="41">
        <f t="shared" si="2"/>
        <v>6.6026335155592939</v>
      </c>
      <c r="E85" s="41">
        <f t="shared" si="3"/>
        <v>7.1026335155592939</v>
      </c>
    </row>
    <row r="86" spans="1:5" ht="15" x14ac:dyDescent="0.25">
      <c r="A86" s="12">
        <v>79</v>
      </c>
      <c r="B86" s="9">
        <v>0.34594999999999998</v>
      </c>
      <c r="C86" s="41">
        <f>SUM(B87:B$112)/B86</f>
        <v>5.7117502529267261</v>
      </c>
      <c r="D86" s="41">
        <f t="shared" si="2"/>
        <v>6.2117502529267261</v>
      </c>
      <c r="E86" s="41">
        <f t="shared" si="3"/>
        <v>6.7117502529267261</v>
      </c>
    </row>
    <row r="87" spans="1:5" ht="15" x14ac:dyDescent="0.25">
      <c r="A87" s="12">
        <v>80</v>
      </c>
      <c r="B87" s="9">
        <v>0.31178</v>
      </c>
      <c r="C87" s="41">
        <f>SUM(B88:B$112)/B87</f>
        <v>5.3377381486945952</v>
      </c>
      <c r="D87" s="41">
        <f t="shared" si="2"/>
        <v>5.8377381486945952</v>
      </c>
      <c r="E87" s="41">
        <f t="shared" si="3"/>
        <v>6.3377381486945952</v>
      </c>
    </row>
    <row r="88" spans="1:5" ht="15" x14ac:dyDescent="0.25">
      <c r="A88" s="12">
        <v>81</v>
      </c>
      <c r="B88" s="9">
        <v>0.27823999999999999</v>
      </c>
      <c r="C88" s="41">
        <f>SUM(B89:B$112)/B88</f>
        <v>4.9811673375503194</v>
      </c>
      <c r="D88" s="41">
        <f t="shared" si="2"/>
        <v>5.4811673375503194</v>
      </c>
      <c r="E88" s="41">
        <f t="shared" si="3"/>
        <v>5.9811673375503194</v>
      </c>
    </row>
    <row r="89" spans="1:5" ht="15" x14ac:dyDescent="0.25">
      <c r="A89" s="12">
        <v>82</v>
      </c>
      <c r="B89" s="9">
        <v>0.2455</v>
      </c>
      <c r="C89" s="41">
        <f>SUM(B90:B$112)/B89</f>
        <v>4.6454582484725089</v>
      </c>
      <c r="D89" s="41">
        <f t="shared" si="2"/>
        <v>5.1454582484725089</v>
      </c>
      <c r="E89" s="41">
        <f t="shared" si="3"/>
        <v>5.6454582484725089</v>
      </c>
    </row>
    <row r="90" spans="1:5" ht="15" x14ac:dyDescent="0.25">
      <c r="A90" s="12">
        <v>83</v>
      </c>
      <c r="B90" s="9">
        <v>0.21410999999999999</v>
      </c>
      <c r="C90" s="41">
        <f>SUM(B91:B$112)/B90</f>
        <v>4.3265144084816214</v>
      </c>
      <c r="D90" s="41">
        <f t="shared" si="2"/>
        <v>4.8265144084816214</v>
      </c>
      <c r="E90" s="41">
        <f t="shared" si="3"/>
        <v>5.3265144084816214</v>
      </c>
    </row>
    <row r="91" spans="1:5" ht="15" x14ac:dyDescent="0.25">
      <c r="A91" s="12">
        <v>84</v>
      </c>
      <c r="B91" s="9">
        <v>0.18437999999999999</v>
      </c>
      <c r="C91" s="41">
        <f>SUM(B92:B$112)/B91</f>
        <v>4.0241349387135266</v>
      </c>
      <c r="D91" s="41">
        <f t="shared" si="2"/>
        <v>4.5241349387135266</v>
      </c>
      <c r="E91" s="41">
        <f t="shared" si="3"/>
        <v>5.0241349387135266</v>
      </c>
    </row>
    <row r="92" spans="1:5" ht="15" x14ac:dyDescent="0.25">
      <c r="A92" s="12">
        <v>85</v>
      </c>
      <c r="B92" s="9">
        <v>0.15661</v>
      </c>
      <c r="C92" s="41">
        <f>SUM(B93:B$112)/B92</f>
        <v>3.7376923568099083</v>
      </c>
      <c r="D92" s="41">
        <f t="shared" si="2"/>
        <v>4.2376923568099087</v>
      </c>
      <c r="E92" s="41">
        <f t="shared" si="3"/>
        <v>4.7376923568099087</v>
      </c>
    </row>
    <row r="93" spans="1:5" ht="15" x14ac:dyDescent="0.25">
      <c r="A93" s="12">
        <v>86</v>
      </c>
      <c r="B93" s="9">
        <v>0.13105</v>
      </c>
      <c r="C93" s="41">
        <f>SUM(B94:B$112)/B93</f>
        <v>3.4666921022510486</v>
      </c>
      <c r="D93" s="41">
        <f t="shared" si="2"/>
        <v>3.9666921022510486</v>
      </c>
      <c r="E93" s="41">
        <f t="shared" si="3"/>
        <v>4.4666921022510486</v>
      </c>
    </row>
    <row r="94" spans="1:5" ht="15" x14ac:dyDescent="0.25">
      <c r="A94" s="12">
        <v>87</v>
      </c>
      <c r="B94" s="9">
        <v>0.10789</v>
      </c>
      <c r="C94" s="41">
        <f>SUM(B95:B$112)/B94</f>
        <v>3.2108629159328936</v>
      </c>
      <c r="D94" s="41">
        <f t="shared" si="2"/>
        <v>3.7108629159328936</v>
      </c>
      <c r="E94" s="41">
        <f t="shared" si="3"/>
        <v>4.2108629159328936</v>
      </c>
    </row>
    <row r="95" spans="1:5" ht="15" x14ac:dyDescent="0.25">
      <c r="A95" s="12">
        <v>88</v>
      </c>
      <c r="B95" s="9">
        <v>8.7279999999999996E-2</v>
      </c>
      <c r="C95" s="41">
        <f>SUM(B96:B$112)/B95</f>
        <v>2.9690650779101739</v>
      </c>
      <c r="D95" s="41">
        <f t="shared" si="2"/>
        <v>3.4690650779101739</v>
      </c>
      <c r="E95" s="41">
        <f t="shared" si="3"/>
        <v>3.9690650779101739</v>
      </c>
    </row>
    <row r="96" spans="1:5" ht="15" x14ac:dyDescent="0.25">
      <c r="A96" s="12">
        <v>89</v>
      </c>
      <c r="B96" s="9">
        <v>6.9269999999999998E-2</v>
      </c>
      <c r="C96" s="41">
        <f>SUM(B97:B$112)/B96</f>
        <v>2.7410134257254231</v>
      </c>
      <c r="D96" s="41">
        <f t="shared" si="2"/>
        <v>3.2410134257254231</v>
      </c>
      <c r="E96" s="41">
        <f t="shared" si="3"/>
        <v>3.7410134257254231</v>
      </c>
    </row>
    <row r="97" spans="1:5" ht="15" x14ac:dyDescent="0.25">
      <c r="A97" s="12">
        <v>90</v>
      </c>
      <c r="B97" s="9">
        <v>5.3839999999999999E-2</v>
      </c>
      <c r="C97" s="41">
        <f>SUM(B98:B$112)/B97</f>
        <v>2.5265601783060929</v>
      </c>
      <c r="D97" s="41">
        <f t="shared" si="2"/>
        <v>3.0265601783060929</v>
      </c>
      <c r="E97" s="41">
        <f t="shared" si="3"/>
        <v>3.5265601783060929</v>
      </c>
    </row>
    <row r="98" spans="1:5" ht="15" x14ac:dyDescent="0.25">
      <c r="A98" s="12">
        <v>91</v>
      </c>
      <c r="B98" s="9">
        <v>4.0910000000000002E-2</v>
      </c>
      <c r="C98" s="41">
        <f>SUM(B99:B$112)/B98</f>
        <v>2.3251038865802984</v>
      </c>
      <c r="D98" s="41">
        <f t="shared" si="2"/>
        <v>2.8251038865802984</v>
      </c>
      <c r="E98" s="41">
        <f t="shared" si="3"/>
        <v>3.3251038865802984</v>
      </c>
    </row>
    <row r="99" spans="1:5" ht="15" x14ac:dyDescent="0.25">
      <c r="A99" s="12">
        <v>92</v>
      </c>
      <c r="B99" s="9">
        <v>3.0339999999999999E-2</v>
      </c>
      <c r="C99" s="41">
        <f>SUM(B100:B$112)/B99</f>
        <v>2.1351351351351355</v>
      </c>
      <c r="D99" s="41">
        <f t="shared" si="2"/>
        <v>2.6351351351351355</v>
      </c>
      <c r="E99" s="41">
        <f t="shared" si="3"/>
        <v>3.1351351351351355</v>
      </c>
    </row>
    <row r="100" spans="1:5" ht="15" x14ac:dyDescent="0.25">
      <c r="A100" s="12">
        <v>93</v>
      </c>
      <c r="B100" s="9">
        <v>2.1909999999999999E-2</v>
      </c>
      <c r="C100" s="41">
        <f>SUM(B101:B$112)/B100</f>
        <v>1.9566408032861706</v>
      </c>
      <c r="D100" s="41">
        <f t="shared" si="2"/>
        <v>2.4566408032861706</v>
      </c>
      <c r="E100" s="41">
        <f t="shared" si="3"/>
        <v>2.9566408032861706</v>
      </c>
    </row>
    <row r="101" spans="1:5" ht="15" x14ac:dyDescent="0.25">
      <c r="A101" s="12">
        <v>94</v>
      </c>
      <c r="B101" s="9">
        <v>1.537E-2</v>
      </c>
      <c r="C101" s="41">
        <f>SUM(B102:B$112)/B101</f>
        <v>1.7891997397527648</v>
      </c>
      <c r="D101" s="41">
        <f t="shared" si="2"/>
        <v>2.2891997397527648</v>
      </c>
      <c r="E101" s="41">
        <f t="shared" si="3"/>
        <v>2.7891997397527648</v>
      </c>
    </row>
    <row r="102" spans="1:5" ht="15" x14ac:dyDescent="0.25">
      <c r="A102" s="12">
        <v>95</v>
      </c>
      <c r="B102" s="9">
        <v>1.0449999999999999E-2</v>
      </c>
      <c r="C102" s="41">
        <f>SUM(B103:B$112)/B102</f>
        <v>1.6315789473684208</v>
      </c>
      <c r="D102" s="41">
        <f t="shared" si="2"/>
        <v>2.1315789473684208</v>
      </c>
      <c r="E102" s="41">
        <f t="shared" si="3"/>
        <v>2.6315789473684208</v>
      </c>
    </row>
    <row r="103" spans="1:5" ht="15" x14ac:dyDescent="0.25">
      <c r="A103" s="12">
        <v>96</v>
      </c>
      <c r="B103" s="9">
        <v>6.8599999999999998E-3</v>
      </c>
      <c r="C103" s="41">
        <f>SUM(B104:B$112)/B103</f>
        <v>1.4854227405247813</v>
      </c>
      <c r="D103" s="41">
        <f t="shared" si="2"/>
        <v>1.9854227405247813</v>
      </c>
      <c r="E103" s="41">
        <f t="shared" si="3"/>
        <v>2.4854227405247813</v>
      </c>
    </row>
    <row r="104" spans="1:5" ht="15" x14ac:dyDescent="0.25">
      <c r="A104" s="12">
        <v>97</v>
      </c>
      <c r="B104" s="9">
        <v>4.3400000000000001E-3</v>
      </c>
      <c r="C104" s="41">
        <f>SUM(B105:B$112)/B104</f>
        <v>1.3479262672811059</v>
      </c>
      <c r="D104" s="41">
        <f t="shared" si="2"/>
        <v>1.8479262672811059</v>
      </c>
      <c r="E104" s="41">
        <f t="shared" si="3"/>
        <v>2.3479262672811059</v>
      </c>
    </row>
    <row r="105" spans="1:5" ht="15" x14ac:dyDescent="0.25">
      <c r="A105" s="12">
        <v>98</v>
      </c>
      <c r="B105" s="9">
        <v>2.64E-3</v>
      </c>
      <c r="C105" s="41">
        <f>SUM(B106:B$112)/B105</f>
        <v>1.2159090909090908</v>
      </c>
      <c r="D105" s="41">
        <f t="shared" si="2"/>
        <v>1.7159090909090908</v>
      </c>
      <c r="E105" s="41">
        <f t="shared" si="3"/>
        <v>2.2159090909090908</v>
      </c>
    </row>
    <row r="106" spans="1:5" ht="15" x14ac:dyDescent="0.25">
      <c r="A106" s="12">
        <v>99</v>
      </c>
      <c r="B106" s="9">
        <v>1.5399999999999999E-3</v>
      </c>
      <c r="C106" s="41">
        <f>SUM(B107:B$112)/B106</f>
        <v>1.0844155844155845</v>
      </c>
      <c r="D106" s="41">
        <f t="shared" si="2"/>
        <v>1.5844155844155845</v>
      </c>
      <c r="E106" s="41">
        <f t="shared" si="3"/>
        <v>2.0844155844155843</v>
      </c>
    </row>
    <row r="107" spans="1:5" ht="15" x14ac:dyDescent="0.25">
      <c r="A107" s="12">
        <v>100</v>
      </c>
      <c r="B107" s="9">
        <v>8.4999999999999995E-4</v>
      </c>
      <c r="C107" s="41">
        <f>SUM(B108:B$112)/B107</f>
        <v>0.9647058823529413</v>
      </c>
      <c r="D107" s="41">
        <f t="shared" si="2"/>
        <v>1.4647058823529413</v>
      </c>
      <c r="E107" s="41">
        <f t="shared" si="3"/>
        <v>1.9647058823529413</v>
      </c>
    </row>
    <row r="108" spans="1:5" ht="15" x14ac:dyDescent="0.25">
      <c r="A108" s="12">
        <v>101</v>
      </c>
      <c r="B108" s="9">
        <v>4.4999999999999999E-4</v>
      </c>
      <c r="C108" s="41">
        <f>SUM(B109:B$112)/B108</f>
        <v>0.8222222222222223</v>
      </c>
      <c r="D108" s="41">
        <f t="shared" si="2"/>
        <v>1.3222222222222224</v>
      </c>
      <c r="E108" s="41">
        <f t="shared" si="3"/>
        <v>1.8222222222222224</v>
      </c>
    </row>
    <row r="109" spans="1:5" ht="15" x14ac:dyDescent="0.25">
      <c r="A109" s="12">
        <v>102</v>
      </c>
      <c r="B109" s="9">
        <v>2.2000000000000001E-4</v>
      </c>
      <c r="C109" s="41">
        <f>SUM(B110:B$112)/B109</f>
        <v>0.68181818181818188</v>
      </c>
      <c r="D109" s="41">
        <f t="shared" si="2"/>
        <v>1.1818181818181819</v>
      </c>
      <c r="E109" s="41">
        <f t="shared" si="3"/>
        <v>1.6818181818181819</v>
      </c>
    </row>
    <row r="110" spans="1:5" ht="15" x14ac:dyDescent="0.25">
      <c r="A110" s="12">
        <v>103</v>
      </c>
      <c r="B110" s="9">
        <v>1E-4</v>
      </c>
      <c r="C110" s="41">
        <f>SUM(B111:B$112)/B110</f>
        <v>0.5</v>
      </c>
      <c r="D110" s="41">
        <f t="shared" si="2"/>
        <v>1</v>
      </c>
      <c r="E110" s="41">
        <f t="shared" si="3"/>
        <v>1.5</v>
      </c>
    </row>
    <row r="111" spans="1:5" ht="15" x14ac:dyDescent="0.25">
      <c r="A111" s="12">
        <v>104</v>
      </c>
      <c r="B111" s="9">
        <v>4.0000000000000003E-5</v>
      </c>
      <c r="C111" s="41">
        <f>SUM(B112:B$112)/B111</f>
        <v>0.25</v>
      </c>
      <c r="D111" s="41">
        <f t="shared" si="2"/>
        <v>0.75</v>
      </c>
      <c r="E111" s="41">
        <f t="shared" si="3"/>
        <v>1.25</v>
      </c>
    </row>
    <row r="112" spans="1:5" ht="15" x14ac:dyDescent="0.25">
      <c r="A112" s="12">
        <v>105</v>
      </c>
      <c r="B112" s="9">
        <v>1.0000000000000001E-5</v>
      </c>
      <c r="C112" s="41"/>
      <c r="D112" s="41"/>
      <c r="E112" s="41"/>
    </row>
    <row r="113" spans="1:2" ht="15" x14ac:dyDescent="0.25">
      <c r="A113" s="8"/>
      <c r="B113" s="4"/>
    </row>
    <row r="114" spans="1:2" ht="15" x14ac:dyDescent="0.25">
      <c r="A114" s="8"/>
      <c r="B114" s="4"/>
    </row>
    <row r="115" spans="1:2" ht="15" x14ac:dyDescent="0.25">
      <c r="A115" s="8"/>
      <c r="B115" s="4"/>
    </row>
    <row r="116" spans="1:2" ht="15" x14ac:dyDescent="0.25">
      <c r="A116" s="8"/>
    </row>
    <row r="117" spans="1:2" ht="15" x14ac:dyDescent="0.25">
      <c r="A117" s="8"/>
    </row>
    <row r="118" spans="1:2" ht="15" x14ac:dyDescent="0.25">
      <c r="A118" s="8"/>
    </row>
    <row r="119" spans="1:2" ht="15" x14ac:dyDescent="0.25">
      <c r="A119" s="8"/>
    </row>
    <row r="120" spans="1:2" ht="15" x14ac:dyDescent="0.25">
      <c r="A120" s="8"/>
    </row>
    <row r="121" spans="1:2" ht="15" x14ac:dyDescent="0.25">
      <c r="A121" s="8"/>
    </row>
    <row r="122" spans="1:2" ht="15" x14ac:dyDescent="0.25">
      <c r="A122" s="8"/>
    </row>
    <row r="123" spans="1:2" ht="15" x14ac:dyDescent="0.25">
      <c r="A123" s="8"/>
    </row>
    <row r="124" spans="1:2" ht="15" x14ac:dyDescent="0.25">
      <c r="A12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zoomScaleNormal="100" workbookViewId="0">
      <pane ySplit="6825" topLeftCell="A87"/>
      <selection activeCell="G15" sqref="G15"/>
      <selection pane="bottomLeft" activeCell="H88" sqref="H88"/>
    </sheetView>
  </sheetViews>
  <sheetFormatPr defaultRowHeight="14.25" x14ac:dyDescent="0.2"/>
  <cols>
    <col min="1" max="1" width="9.140625" style="3"/>
    <col min="2" max="2" width="9.5703125" style="3" bestFit="1" customWidth="1"/>
    <col min="3" max="3" width="11.28515625" customWidth="1"/>
    <col min="4" max="4" width="10.85546875" customWidth="1"/>
    <col min="7" max="7" width="11.28515625" bestFit="1" customWidth="1"/>
    <col min="9" max="9" width="9.85546875" style="3" customWidth="1"/>
  </cols>
  <sheetData>
    <row r="1" spans="1:9" ht="15" x14ac:dyDescent="0.25">
      <c r="A1" s="2"/>
    </row>
    <row r="3" spans="1:9" x14ac:dyDescent="0.2">
      <c r="A3" s="15" t="s">
        <v>66</v>
      </c>
      <c r="B3" s="15"/>
      <c r="C3" s="14"/>
      <c r="D3" s="14"/>
      <c r="E3" s="14"/>
      <c r="F3" s="14"/>
      <c r="G3" s="14"/>
    </row>
    <row r="4" spans="1:9" ht="15" x14ac:dyDescent="0.25">
      <c r="B4" s="2"/>
      <c r="I4" s="2"/>
    </row>
    <row r="5" spans="1:9" ht="15" x14ac:dyDescent="0.25">
      <c r="B5" s="2"/>
      <c r="I5" s="2" t="s">
        <v>67</v>
      </c>
    </row>
    <row r="6" spans="1:9" ht="45" x14ac:dyDescent="0.35">
      <c r="A6" s="16" t="s">
        <v>20</v>
      </c>
      <c r="B6" s="16" t="s">
        <v>17</v>
      </c>
      <c r="C6" s="17" t="s">
        <v>29</v>
      </c>
      <c r="D6" s="18" t="s">
        <v>8</v>
      </c>
      <c r="H6" s="48" t="s">
        <v>20</v>
      </c>
      <c r="I6" s="2" t="s">
        <v>2</v>
      </c>
    </row>
    <row r="7" spans="1:9" ht="15" x14ac:dyDescent="0.25">
      <c r="A7" s="12">
        <v>0</v>
      </c>
      <c r="B7" s="9">
        <v>1</v>
      </c>
      <c r="C7" s="42">
        <f>10^5</f>
        <v>100000</v>
      </c>
      <c r="D7" s="32">
        <v>81</v>
      </c>
      <c r="G7" s="4"/>
      <c r="H7" s="47">
        <v>0</v>
      </c>
      <c r="I7" s="4">
        <v>100000</v>
      </c>
    </row>
    <row r="8" spans="1:9" ht="15" x14ac:dyDescent="0.25">
      <c r="A8" s="12">
        <v>10</v>
      </c>
      <c r="B8" s="9">
        <v>0.98517999999999994</v>
      </c>
      <c r="C8" s="42">
        <f>$C$7*B8</f>
        <v>98518</v>
      </c>
      <c r="D8" s="32">
        <v>71</v>
      </c>
      <c r="G8" s="4"/>
      <c r="H8" s="47">
        <v>1</v>
      </c>
      <c r="I8" s="4">
        <v>98796</v>
      </c>
    </row>
    <row r="9" spans="1:9" ht="15" x14ac:dyDescent="0.25">
      <c r="A9" s="12">
        <v>20</v>
      </c>
      <c r="B9" s="9">
        <v>0.98265000000000002</v>
      </c>
      <c r="C9" s="42">
        <f t="shared" ref="C9:C16" si="0">$C$7*B9</f>
        <v>98265</v>
      </c>
      <c r="D9" s="32">
        <v>61</v>
      </c>
      <c r="G9" s="4"/>
      <c r="H9" s="47">
        <v>2</v>
      </c>
      <c r="I9" s="4">
        <v>98726</v>
      </c>
    </row>
    <row r="10" spans="1:9" ht="15" x14ac:dyDescent="0.25">
      <c r="A10" s="12">
        <v>30</v>
      </c>
      <c r="B10" s="9">
        <v>0.9788</v>
      </c>
      <c r="C10" s="42">
        <f t="shared" si="0"/>
        <v>97880</v>
      </c>
      <c r="D10" s="32">
        <v>51</v>
      </c>
      <c r="G10" s="4"/>
      <c r="H10" s="47">
        <v>3</v>
      </c>
      <c r="I10" s="4">
        <v>98678</v>
      </c>
    </row>
    <row r="11" spans="1:9" ht="15" x14ac:dyDescent="0.25">
      <c r="A11" s="12">
        <v>40</v>
      </c>
      <c r="B11" s="9">
        <v>0.9718</v>
      </c>
      <c r="C11" s="42">
        <f t="shared" si="0"/>
        <v>97180</v>
      </c>
      <c r="D11" s="32">
        <v>41</v>
      </c>
      <c r="G11" s="4"/>
      <c r="H11" s="47">
        <v>4</v>
      </c>
      <c r="I11" s="4">
        <v>98646</v>
      </c>
    </row>
    <row r="12" spans="1:9" ht="15" x14ac:dyDescent="0.25">
      <c r="A12" s="12">
        <v>50</v>
      </c>
      <c r="B12" s="9">
        <v>0.95425000000000004</v>
      </c>
      <c r="C12" s="42">
        <f t="shared" si="0"/>
        <v>95425</v>
      </c>
      <c r="D12" s="32">
        <v>32</v>
      </c>
      <c r="G12" s="4"/>
      <c r="H12" s="47">
        <v>5</v>
      </c>
      <c r="I12" s="4">
        <v>98621</v>
      </c>
    </row>
    <row r="13" spans="1:9" ht="15" x14ac:dyDescent="0.25">
      <c r="A13" s="12">
        <v>60</v>
      </c>
      <c r="B13" s="9">
        <v>0.91127000000000002</v>
      </c>
      <c r="C13" s="42">
        <f t="shared" si="0"/>
        <v>91127</v>
      </c>
      <c r="D13" s="32">
        <v>22</v>
      </c>
      <c r="G13" s="4"/>
      <c r="H13" s="47">
        <v>6</v>
      </c>
      <c r="I13" s="4">
        <v>98598</v>
      </c>
    </row>
    <row r="14" spans="1:9" ht="15" x14ac:dyDescent="0.25">
      <c r="A14" s="12">
        <v>70</v>
      </c>
      <c r="B14" s="9">
        <v>0.80628999999999995</v>
      </c>
      <c r="C14" s="42">
        <f t="shared" si="0"/>
        <v>80629</v>
      </c>
      <c r="D14" s="32">
        <v>13</v>
      </c>
      <c r="G14" s="4"/>
      <c r="H14" s="47">
        <v>7</v>
      </c>
      <c r="I14" s="4">
        <v>98577</v>
      </c>
    </row>
    <row r="15" spans="1:9" ht="15" x14ac:dyDescent="0.25">
      <c r="A15" s="12">
        <v>80</v>
      </c>
      <c r="B15" s="9">
        <v>0.53871999999999998</v>
      </c>
      <c r="C15" s="42">
        <f t="shared" si="0"/>
        <v>53872</v>
      </c>
      <c r="D15" s="32">
        <v>7</v>
      </c>
      <c r="G15" s="4"/>
      <c r="H15" s="47">
        <v>8</v>
      </c>
      <c r="I15" s="4">
        <v>98555</v>
      </c>
    </row>
    <row r="16" spans="1:9" ht="15" x14ac:dyDescent="0.25">
      <c r="A16" s="12">
        <v>90</v>
      </c>
      <c r="B16" s="9">
        <v>0.15068000000000001</v>
      </c>
      <c r="C16" s="42">
        <f t="shared" si="0"/>
        <v>15068</v>
      </c>
      <c r="D16" s="32">
        <v>3</v>
      </c>
      <c r="G16" s="4"/>
      <c r="H16" s="47">
        <v>9</v>
      </c>
      <c r="I16" s="4">
        <v>98535</v>
      </c>
    </row>
    <row r="17" spans="1:9" ht="15" x14ac:dyDescent="0.25">
      <c r="A17" s="8"/>
      <c r="B17" s="4"/>
      <c r="H17" s="47">
        <v>10</v>
      </c>
      <c r="I17" s="4">
        <v>98518</v>
      </c>
    </row>
    <row r="18" spans="1:9" ht="15" x14ac:dyDescent="0.25">
      <c r="A18" s="8"/>
      <c r="H18" s="47">
        <v>11</v>
      </c>
      <c r="I18" s="4">
        <v>98501</v>
      </c>
    </row>
    <row r="19" spans="1:9" ht="15" x14ac:dyDescent="0.25">
      <c r="A19" s="8"/>
      <c r="H19" s="47">
        <v>12</v>
      </c>
      <c r="I19" s="4">
        <v>98483</v>
      </c>
    </row>
    <row r="20" spans="1:9" ht="15" x14ac:dyDescent="0.25">
      <c r="A20" s="8"/>
      <c r="H20" s="47">
        <v>13</v>
      </c>
      <c r="I20" s="4">
        <v>98465</v>
      </c>
    </row>
    <row r="21" spans="1:9" ht="15" x14ac:dyDescent="0.25">
      <c r="A21" s="8"/>
      <c r="H21" s="47">
        <v>14</v>
      </c>
      <c r="I21" s="4">
        <v>98443</v>
      </c>
    </row>
    <row r="22" spans="1:9" ht="15" x14ac:dyDescent="0.25">
      <c r="A22" s="8"/>
      <c r="H22" s="47">
        <v>15</v>
      </c>
      <c r="I22" s="4">
        <v>98418</v>
      </c>
    </row>
    <row r="23" spans="1:9" ht="15" x14ac:dyDescent="0.25">
      <c r="A23" s="8"/>
      <c r="H23" s="47">
        <v>16</v>
      </c>
      <c r="I23" s="4">
        <v>98392</v>
      </c>
    </row>
    <row r="24" spans="1:9" ht="15" x14ac:dyDescent="0.25">
      <c r="A24" s="8"/>
      <c r="H24" s="47">
        <v>17</v>
      </c>
      <c r="I24" s="4">
        <v>98364</v>
      </c>
    </row>
    <row r="25" spans="1:9" ht="15" x14ac:dyDescent="0.25">
      <c r="A25" s="8"/>
      <c r="H25" s="47">
        <v>18</v>
      </c>
      <c r="I25" s="4">
        <v>98334</v>
      </c>
    </row>
    <row r="26" spans="1:9" ht="15" x14ac:dyDescent="0.25">
      <c r="A26" s="8"/>
      <c r="H26" s="47">
        <v>19</v>
      </c>
      <c r="I26" s="4">
        <v>98301</v>
      </c>
    </row>
    <row r="27" spans="1:9" x14ac:dyDescent="0.2">
      <c r="H27" s="47">
        <v>20</v>
      </c>
      <c r="I27" s="4">
        <v>98265</v>
      </c>
    </row>
    <row r="28" spans="1:9" x14ac:dyDescent="0.2">
      <c r="H28" s="47">
        <v>21</v>
      </c>
      <c r="I28" s="4">
        <v>98227</v>
      </c>
    </row>
    <row r="29" spans="1:9" x14ac:dyDescent="0.2">
      <c r="H29" s="47">
        <v>22</v>
      </c>
      <c r="I29" s="4">
        <v>98189</v>
      </c>
    </row>
    <row r="30" spans="1:9" x14ac:dyDescent="0.2">
      <c r="H30" s="47">
        <v>23</v>
      </c>
      <c r="I30" s="4">
        <v>98155</v>
      </c>
    </row>
    <row r="31" spans="1:9" x14ac:dyDescent="0.2">
      <c r="H31" s="47">
        <v>24</v>
      </c>
      <c r="I31" s="4">
        <v>98121</v>
      </c>
    </row>
    <row r="32" spans="1:9" x14ac:dyDescent="0.2">
      <c r="H32" s="47">
        <v>25</v>
      </c>
      <c r="I32" s="4">
        <v>98087</v>
      </c>
    </row>
    <row r="33" spans="8:9" x14ac:dyDescent="0.2">
      <c r="H33" s="47">
        <v>26</v>
      </c>
      <c r="I33" s="4">
        <v>98049</v>
      </c>
    </row>
    <row r="34" spans="8:9" x14ac:dyDescent="0.2">
      <c r="H34" s="47">
        <v>27</v>
      </c>
      <c r="I34" s="4">
        <v>98008</v>
      </c>
    </row>
    <row r="35" spans="8:9" x14ac:dyDescent="0.2">
      <c r="H35" s="47">
        <v>28</v>
      </c>
      <c r="I35" s="4">
        <v>97967</v>
      </c>
    </row>
    <row r="36" spans="8:9" x14ac:dyDescent="0.2">
      <c r="H36" s="47">
        <v>29</v>
      </c>
      <c r="I36" s="4">
        <v>97924</v>
      </c>
    </row>
    <row r="37" spans="8:9" x14ac:dyDescent="0.2">
      <c r="H37" s="47">
        <v>30</v>
      </c>
      <c r="I37" s="4">
        <v>97880</v>
      </c>
    </row>
    <row r="38" spans="8:9" x14ac:dyDescent="0.2">
      <c r="H38" s="47">
        <v>31</v>
      </c>
      <c r="I38" s="4">
        <v>97832</v>
      </c>
    </row>
    <row r="39" spans="8:9" x14ac:dyDescent="0.2">
      <c r="H39" s="47">
        <v>32</v>
      </c>
      <c r="I39" s="4">
        <v>97781</v>
      </c>
    </row>
    <row r="40" spans="8:9" x14ac:dyDescent="0.2">
      <c r="H40" s="47">
        <v>33</v>
      </c>
      <c r="I40" s="4">
        <v>97728</v>
      </c>
    </row>
    <row r="41" spans="8:9" x14ac:dyDescent="0.2">
      <c r="H41" s="47">
        <v>34</v>
      </c>
      <c r="I41" s="4">
        <v>97673</v>
      </c>
    </row>
    <row r="42" spans="8:9" x14ac:dyDescent="0.2">
      <c r="H42" s="47">
        <v>35</v>
      </c>
      <c r="I42" s="4">
        <v>97610</v>
      </c>
    </row>
    <row r="43" spans="8:9" x14ac:dyDescent="0.2">
      <c r="H43" s="47">
        <v>36</v>
      </c>
      <c r="I43" s="4">
        <v>97541</v>
      </c>
    </row>
    <row r="44" spans="8:9" x14ac:dyDescent="0.2">
      <c r="H44" s="47">
        <v>37</v>
      </c>
      <c r="I44" s="4">
        <v>97463</v>
      </c>
    </row>
    <row r="45" spans="8:9" x14ac:dyDescent="0.2">
      <c r="H45" s="47">
        <v>38</v>
      </c>
      <c r="I45" s="4">
        <v>97375</v>
      </c>
    </row>
    <row r="46" spans="8:9" x14ac:dyDescent="0.2">
      <c r="H46" s="47">
        <v>39</v>
      </c>
      <c r="I46" s="4">
        <v>97282</v>
      </c>
    </row>
    <row r="47" spans="8:9" x14ac:dyDescent="0.2">
      <c r="H47" s="47">
        <v>40</v>
      </c>
      <c r="I47" s="4">
        <v>97180</v>
      </c>
    </row>
    <row r="48" spans="8:9" x14ac:dyDescent="0.2">
      <c r="H48" s="47">
        <v>41</v>
      </c>
      <c r="I48" s="4">
        <v>97068</v>
      </c>
    </row>
    <row r="49" spans="8:9" x14ac:dyDescent="0.2">
      <c r="H49" s="47">
        <v>42</v>
      </c>
      <c r="I49" s="4">
        <v>96949</v>
      </c>
    </row>
    <row r="50" spans="8:9" x14ac:dyDescent="0.2">
      <c r="H50" s="47">
        <v>43</v>
      </c>
      <c r="I50" s="4">
        <v>96819</v>
      </c>
    </row>
    <row r="51" spans="8:9" x14ac:dyDescent="0.2">
      <c r="H51" s="47">
        <v>44</v>
      </c>
      <c r="I51" s="4">
        <v>96675</v>
      </c>
    </row>
    <row r="52" spans="8:9" x14ac:dyDescent="0.2">
      <c r="H52" s="47">
        <v>45</v>
      </c>
      <c r="I52" s="4">
        <v>96519</v>
      </c>
    </row>
    <row r="53" spans="8:9" x14ac:dyDescent="0.2">
      <c r="H53" s="47">
        <v>46</v>
      </c>
      <c r="I53" s="4">
        <v>96339</v>
      </c>
    </row>
    <row r="54" spans="8:9" x14ac:dyDescent="0.2">
      <c r="H54" s="47">
        <v>47</v>
      </c>
      <c r="I54" s="4">
        <v>96141</v>
      </c>
    </row>
    <row r="55" spans="8:9" x14ac:dyDescent="0.2">
      <c r="H55" s="47">
        <v>48</v>
      </c>
      <c r="I55" s="4">
        <v>95923</v>
      </c>
    </row>
    <row r="56" spans="8:9" x14ac:dyDescent="0.2">
      <c r="H56" s="47">
        <v>49</v>
      </c>
      <c r="I56" s="4">
        <v>95684</v>
      </c>
    </row>
    <row r="57" spans="8:9" x14ac:dyDescent="0.2">
      <c r="H57" s="47">
        <v>50</v>
      </c>
      <c r="I57" s="4">
        <v>95425</v>
      </c>
    </row>
    <row r="58" spans="8:9" x14ac:dyDescent="0.2">
      <c r="H58" s="47">
        <v>51</v>
      </c>
      <c r="I58" s="4">
        <v>95152</v>
      </c>
    </row>
    <row r="59" spans="8:9" x14ac:dyDescent="0.2">
      <c r="H59" s="47">
        <v>52</v>
      </c>
      <c r="I59" s="4">
        <v>94849</v>
      </c>
    </row>
    <row r="60" spans="8:9" x14ac:dyDescent="0.2">
      <c r="H60" s="47">
        <v>53</v>
      </c>
      <c r="I60" s="4">
        <v>94519</v>
      </c>
    </row>
    <row r="61" spans="8:9" x14ac:dyDescent="0.2">
      <c r="H61" s="47">
        <v>54</v>
      </c>
      <c r="I61" s="4">
        <v>94151</v>
      </c>
    </row>
    <row r="62" spans="8:9" x14ac:dyDescent="0.2">
      <c r="H62" s="47">
        <v>55</v>
      </c>
      <c r="I62" s="4">
        <v>93745</v>
      </c>
    </row>
    <row r="63" spans="8:9" x14ac:dyDescent="0.2">
      <c r="H63" s="47">
        <v>56</v>
      </c>
      <c r="I63" s="4">
        <v>93306</v>
      </c>
    </row>
    <row r="64" spans="8:9" x14ac:dyDescent="0.2">
      <c r="H64" s="47">
        <v>57</v>
      </c>
      <c r="I64" s="4">
        <v>92830</v>
      </c>
    </row>
    <row r="65" spans="8:9" x14ac:dyDescent="0.2">
      <c r="H65" s="47">
        <v>58</v>
      </c>
      <c r="I65" s="4">
        <v>92311</v>
      </c>
    </row>
    <row r="66" spans="8:9" x14ac:dyDescent="0.2">
      <c r="H66" s="47">
        <v>59</v>
      </c>
      <c r="I66" s="4">
        <v>91752</v>
      </c>
    </row>
    <row r="67" spans="8:9" x14ac:dyDescent="0.2">
      <c r="H67" s="47">
        <v>60</v>
      </c>
      <c r="I67" s="4">
        <v>91127</v>
      </c>
    </row>
    <row r="68" spans="8:9" x14ac:dyDescent="0.2">
      <c r="H68" s="47">
        <v>61</v>
      </c>
      <c r="I68" s="4">
        <v>90441</v>
      </c>
    </row>
    <row r="69" spans="8:9" x14ac:dyDescent="0.2">
      <c r="H69" s="47">
        <v>62</v>
      </c>
      <c r="I69" s="4">
        <v>89686</v>
      </c>
    </row>
    <row r="70" spans="8:9" x14ac:dyDescent="0.2">
      <c r="H70" s="47">
        <v>63</v>
      </c>
      <c r="I70" s="4">
        <v>88866</v>
      </c>
    </row>
    <row r="71" spans="8:9" x14ac:dyDescent="0.2">
      <c r="H71" s="47">
        <v>64</v>
      </c>
      <c r="I71" s="4">
        <v>87973</v>
      </c>
    </row>
    <row r="72" spans="8:9" x14ac:dyDescent="0.2">
      <c r="H72" s="47">
        <v>65</v>
      </c>
      <c r="I72" s="4">
        <v>87009</v>
      </c>
    </row>
    <row r="73" spans="8:9" x14ac:dyDescent="0.2">
      <c r="H73" s="47">
        <v>66</v>
      </c>
      <c r="I73" s="4">
        <v>85958</v>
      </c>
    </row>
    <row r="74" spans="8:9" x14ac:dyDescent="0.2">
      <c r="H74" s="47">
        <v>67</v>
      </c>
      <c r="I74" s="4">
        <v>84802</v>
      </c>
    </row>
    <row r="75" spans="8:9" x14ac:dyDescent="0.2">
      <c r="H75" s="47">
        <v>68</v>
      </c>
      <c r="I75" s="4">
        <v>83535</v>
      </c>
    </row>
    <row r="76" spans="8:9" x14ac:dyDescent="0.2">
      <c r="H76" s="47">
        <v>69</v>
      </c>
      <c r="I76" s="4">
        <v>82152</v>
      </c>
    </row>
    <row r="77" spans="8:9" x14ac:dyDescent="0.2">
      <c r="H77" s="47">
        <v>70</v>
      </c>
      <c r="I77" s="4">
        <v>80629</v>
      </c>
    </row>
    <row r="78" spans="8:9" x14ac:dyDescent="0.2">
      <c r="H78" s="47">
        <v>71</v>
      </c>
      <c r="I78" s="4">
        <v>78927</v>
      </c>
    </row>
    <row r="79" spans="8:9" x14ac:dyDescent="0.2">
      <c r="H79" s="47">
        <v>72</v>
      </c>
      <c r="I79" s="4">
        <v>77036</v>
      </c>
    </row>
    <row r="80" spans="8:9" x14ac:dyDescent="0.2">
      <c r="H80" s="47">
        <v>73</v>
      </c>
      <c r="I80" s="4">
        <v>74937</v>
      </c>
    </row>
    <row r="81" spans="8:9" x14ac:dyDescent="0.2">
      <c r="H81" s="47">
        <v>74</v>
      </c>
      <c r="I81" s="4">
        <v>72624</v>
      </c>
    </row>
    <row r="82" spans="8:9" x14ac:dyDescent="0.2">
      <c r="H82" s="47">
        <v>75</v>
      </c>
      <c r="I82" s="4">
        <v>70086</v>
      </c>
    </row>
    <row r="83" spans="8:9" x14ac:dyDescent="0.2">
      <c r="H83" s="47">
        <v>76</v>
      </c>
      <c r="I83" s="4">
        <v>67323</v>
      </c>
    </row>
    <row r="84" spans="8:9" x14ac:dyDescent="0.2">
      <c r="H84" s="47">
        <v>77</v>
      </c>
      <c r="I84" s="4">
        <v>64303</v>
      </c>
    </row>
    <row r="85" spans="8:9" x14ac:dyDescent="0.2">
      <c r="H85" s="47">
        <v>78</v>
      </c>
      <c r="I85" s="4">
        <v>61041</v>
      </c>
    </row>
    <row r="86" spans="8:9" x14ac:dyDescent="0.2">
      <c r="H86" s="47">
        <v>79</v>
      </c>
      <c r="I86" s="4">
        <v>57554</v>
      </c>
    </row>
    <row r="87" spans="8:9" x14ac:dyDescent="0.2">
      <c r="H87" s="47">
        <v>80</v>
      </c>
      <c r="I87" s="4">
        <v>53872</v>
      </c>
    </row>
    <row r="88" spans="8:9" x14ac:dyDescent="0.2">
      <c r="H88" s="47">
        <v>81</v>
      </c>
      <c r="I88" s="4">
        <v>50026</v>
      </c>
    </row>
    <row r="89" spans="8:9" x14ac:dyDescent="0.2">
      <c r="H89" s="47">
        <v>82</v>
      </c>
      <c r="I89" s="4">
        <v>46049</v>
      </c>
    </row>
    <row r="90" spans="8:9" x14ac:dyDescent="0.2">
      <c r="H90" s="47">
        <v>83</v>
      </c>
      <c r="I90" s="4">
        <v>41974</v>
      </c>
    </row>
    <row r="91" spans="8:9" x14ac:dyDescent="0.2">
      <c r="H91" s="47">
        <v>84</v>
      </c>
      <c r="I91" s="4">
        <v>37848</v>
      </c>
    </row>
    <row r="92" spans="8:9" x14ac:dyDescent="0.2">
      <c r="H92" s="47">
        <v>85</v>
      </c>
      <c r="I92" s="4">
        <v>33722</v>
      </c>
    </row>
    <row r="93" spans="8:9" x14ac:dyDescent="0.2">
      <c r="H93" s="47">
        <v>86</v>
      </c>
      <c r="I93" s="4">
        <v>29650</v>
      </c>
    </row>
    <row r="94" spans="8:9" x14ac:dyDescent="0.2">
      <c r="H94" s="47">
        <v>87</v>
      </c>
      <c r="I94" s="4">
        <v>25692</v>
      </c>
    </row>
    <row r="95" spans="8:9" x14ac:dyDescent="0.2">
      <c r="H95" s="47">
        <v>88</v>
      </c>
      <c r="I95" s="4">
        <v>21906</v>
      </c>
    </row>
    <row r="96" spans="8:9" x14ac:dyDescent="0.2">
      <c r="H96" s="47">
        <v>89</v>
      </c>
      <c r="I96" s="4">
        <v>18348</v>
      </c>
    </row>
    <row r="97" spans="8:9" x14ac:dyDescent="0.2">
      <c r="H97" s="47">
        <v>90</v>
      </c>
      <c r="I97" s="4">
        <v>15068</v>
      </c>
    </row>
    <row r="98" spans="8:9" x14ac:dyDescent="0.2">
      <c r="H98" s="47">
        <v>91</v>
      </c>
      <c r="I98" s="4">
        <v>12108</v>
      </c>
    </row>
    <row r="99" spans="8:9" x14ac:dyDescent="0.2">
      <c r="H99" s="47">
        <v>92</v>
      </c>
      <c r="I99" s="4">
        <v>9498</v>
      </c>
    </row>
    <row r="100" spans="8:9" x14ac:dyDescent="0.2">
      <c r="H100" s="47">
        <v>93</v>
      </c>
      <c r="I100" s="4">
        <v>7256</v>
      </c>
    </row>
    <row r="101" spans="8:9" x14ac:dyDescent="0.2">
      <c r="H101" s="47">
        <v>94</v>
      </c>
      <c r="I101" s="4">
        <v>5383</v>
      </c>
    </row>
    <row r="102" spans="8:9" x14ac:dyDescent="0.2">
      <c r="H102" s="47">
        <v>95</v>
      </c>
      <c r="I102" s="4">
        <v>3866</v>
      </c>
    </row>
    <row r="103" spans="8:9" x14ac:dyDescent="0.2">
      <c r="H103" s="47">
        <v>96</v>
      </c>
      <c r="I103" s="4">
        <v>2679</v>
      </c>
    </row>
    <row r="104" spans="8:9" x14ac:dyDescent="0.2">
      <c r="H104" s="47">
        <v>97</v>
      </c>
      <c r="I104" s="4">
        <v>1784</v>
      </c>
    </row>
    <row r="105" spans="8:9" x14ac:dyDescent="0.2">
      <c r="H105" s="47">
        <v>98</v>
      </c>
      <c r="I105" s="4">
        <v>1138</v>
      </c>
    </row>
    <row r="106" spans="8:9" x14ac:dyDescent="0.2">
      <c r="H106" s="47">
        <v>99</v>
      </c>
      <c r="I106" s="4">
        <v>691</v>
      </c>
    </row>
    <row r="107" spans="8:9" x14ac:dyDescent="0.2">
      <c r="H107" s="47">
        <v>100</v>
      </c>
      <c r="I107" s="4">
        <v>398</v>
      </c>
    </row>
    <row r="108" spans="8:9" x14ac:dyDescent="0.2">
      <c r="H108" s="47">
        <v>101</v>
      </c>
      <c r="I108" s="4">
        <v>216</v>
      </c>
    </row>
    <row r="109" spans="8:9" x14ac:dyDescent="0.2">
      <c r="H109" s="47">
        <v>102</v>
      </c>
      <c r="I109" s="4">
        <v>110</v>
      </c>
    </row>
    <row r="110" spans="8:9" x14ac:dyDescent="0.2">
      <c r="H110" s="47">
        <v>103</v>
      </c>
      <c r="I110" s="4">
        <v>52</v>
      </c>
    </row>
    <row r="111" spans="8:9" x14ac:dyDescent="0.2">
      <c r="H111" s="47">
        <v>104</v>
      </c>
      <c r="I111" s="4">
        <v>24</v>
      </c>
    </row>
    <row r="112" spans="8:9" x14ac:dyDescent="0.2">
      <c r="H112" s="47">
        <v>105</v>
      </c>
      <c r="I112" s="4">
        <v>11</v>
      </c>
    </row>
    <row r="113" spans="8:9" x14ac:dyDescent="0.2">
      <c r="H113" s="47">
        <v>106</v>
      </c>
      <c r="I113" s="4">
        <v>5</v>
      </c>
    </row>
    <row r="114" spans="8:9" x14ac:dyDescent="0.2">
      <c r="H114" s="47">
        <v>107</v>
      </c>
      <c r="I114" s="4">
        <v>2</v>
      </c>
    </row>
    <row r="115" spans="8:9" x14ac:dyDescent="0.2">
      <c r="H115" s="47">
        <v>108</v>
      </c>
      <c r="I115" s="4">
        <v>0</v>
      </c>
    </row>
    <row r="116" spans="8:9" x14ac:dyDescent="0.2">
      <c r="H116" s="47">
        <v>109</v>
      </c>
    </row>
    <row r="117" spans="8:9" x14ac:dyDescent="0.2">
      <c r="H117" s="47">
        <v>110</v>
      </c>
    </row>
    <row r="118" spans="8:9" x14ac:dyDescent="0.2">
      <c r="H118" s="47">
        <v>111</v>
      </c>
    </row>
    <row r="119" spans="8:9" x14ac:dyDescent="0.2">
      <c r="H119" s="47">
        <v>112</v>
      </c>
    </row>
    <row r="120" spans="8:9" x14ac:dyDescent="0.2">
      <c r="H120" s="47">
        <v>113</v>
      </c>
    </row>
    <row r="121" spans="8:9" x14ac:dyDescent="0.2">
      <c r="H121" s="47">
        <v>114</v>
      </c>
    </row>
    <row r="122" spans="8:9" x14ac:dyDescent="0.2">
      <c r="H122" s="47">
        <v>115</v>
      </c>
    </row>
    <row r="123" spans="8:9" x14ac:dyDescent="0.2">
      <c r="H123" s="47">
        <v>116</v>
      </c>
    </row>
    <row r="124" spans="8:9" x14ac:dyDescent="0.2">
      <c r="H124" s="47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I113" sqref="I113"/>
    </sheetView>
  </sheetViews>
  <sheetFormatPr defaultRowHeight="14.25" x14ac:dyDescent="0.2"/>
  <cols>
    <col min="1" max="1" width="9.140625" style="3"/>
    <col min="2" max="2" width="9.5703125" style="3" bestFit="1" customWidth="1"/>
    <col min="3" max="3" width="9.42578125" customWidth="1"/>
    <col min="8" max="8" width="9.5703125" bestFit="1" customWidth="1"/>
    <col min="9" max="9" width="12.7109375" customWidth="1"/>
    <col min="10" max="10" width="10.7109375" customWidth="1"/>
    <col min="13" max="13" width="13.28515625" customWidth="1"/>
  </cols>
  <sheetData>
    <row r="1" spans="1:14" ht="15" x14ac:dyDescent="0.25">
      <c r="A1" s="2"/>
    </row>
    <row r="3" spans="1:14" x14ac:dyDescent="0.2">
      <c r="A3" s="13" t="s">
        <v>21</v>
      </c>
      <c r="B3" s="15"/>
      <c r="C3" s="14"/>
    </row>
    <row r="4" spans="1:14" ht="15" x14ac:dyDescent="0.25">
      <c r="B4" s="2"/>
    </row>
    <row r="5" spans="1:14" ht="15" x14ac:dyDescent="0.25">
      <c r="B5" s="2"/>
    </row>
    <row r="6" spans="1:14" ht="32.25" x14ac:dyDescent="0.35">
      <c r="A6" s="16" t="s">
        <v>39</v>
      </c>
      <c r="B6" s="16" t="s">
        <v>17</v>
      </c>
      <c r="C6" s="17" t="s">
        <v>29</v>
      </c>
      <c r="D6" s="17" t="s">
        <v>33</v>
      </c>
      <c r="E6" s="19" t="s">
        <v>35</v>
      </c>
      <c r="F6" s="19" t="s">
        <v>36</v>
      </c>
      <c r="G6" s="19" t="s">
        <v>37</v>
      </c>
      <c r="H6" s="19" t="s">
        <v>38</v>
      </c>
      <c r="I6" s="19" t="s">
        <v>46</v>
      </c>
      <c r="J6" s="19" t="s">
        <v>47</v>
      </c>
      <c r="M6" s="10" t="s">
        <v>47</v>
      </c>
      <c r="N6" s="3" t="s">
        <v>50</v>
      </c>
    </row>
    <row r="7" spans="1:14" ht="15.75" x14ac:dyDescent="0.25">
      <c r="A7" s="12">
        <v>0</v>
      </c>
      <c r="B7" s="9">
        <v>1</v>
      </c>
      <c r="C7" s="49">
        <f>10^5</f>
        <v>100000</v>
      </c>
      <c r="D7" s="33">
        <f>C8/C7</f>
        <v>0.98795999999999995</v>
      </c>
      <c r="E7" s="50">
        <f>B7</f>
        <v>1</v>
      </c>
      <c r="F7" s="50">
        <f>C12/C7</f>
        <v>0.98621000000000003</v>
      </c>
      <c r="G7" s="50">
        <f>1-E7</f>
        <v>0</v>
      </c>
      <c r="H7" s="50">
        <f>1-F7</f>
        <v>1.3789999999999969E-2</v>
      </c>
      <c r="I7" s="43">
        <f>G7/E7</f>
        <v>0</v>
      </c>
      <c r="J7" s="43">
        <f>H7/F7</f>
        <v>1.3982823130976129E-2</v>
      </c>
      <c r="M7" s="10" t="s">
        <v>46</v>
      </c>
      <c r="N7" s="3" t="s">
        <v>51</v>
      </c>
    </row>
    <row r="8" spans="1:14" ht="15" x14ac:dyDescent="0.25">
      <c r="A8" s="12">
        <v>1</v>
      </c>
      <c r="B8" s="9">
        <v>0.98795999999999995</v>
      </c>
      <c r="C8" s="42">
        <f>$C$7*B8</f>
        <v>98796</v>
      </c>
      <c r="D8" s="33">
        <f t="shared" ref="D8:D71" si="0">C9/C8</f>
        <v>0.9992914692902547</v>
      </c>
      <c r="E8" s="50">
        <f t="shared" ref="E8:E71" si="1">B8</f>
        <v>0.98795999999999995</v>
      </c>
      <c r="F8" s="50">
        <f t="shared" ref="F8:F71" si="2">C13/C8</f>
        <v>0.99799587027814896</v>
      </c>
      <c r="G8" s="50">
        <f t="shared" ref="G8:G71" si="3">1-E8</f>
        <v>1.2040000000000051E-2</v>
      </c>
      <c r="H8" s="50">
        <f t="shared" ref="H8:H71" si="4">1-F8</f>
        <v>2.0041297218510445E-3</v>
      </c>
      <c r="I8" s="43">
        <f t="shared" ref="I8:I71" si="5">G8/E8</f>
        <v>1.2186728207619794E-2</v>
      </c>
      <c r="J8" s="43">
        <f t="shared" ref="J8:J71" si="6">H8/F8</f>
        <v>2.0081543236170692E-3</v>
      </c>
    </row>
    <row r="9" spans="1:14" ht="15" x14ac:dyDescent="0.25">
      <c r="A9" s="12">
        <v>2</v>
      </c>
      <c r="B9" s="9">
        <v>0.98726000000000003</v>
      </c>
      <c r="C9" s="42">
        <f t="shared" ref="C9:C72" si="7">$C$7*B9</f>
        <v>98726</v>
      </c>
      <c r="D9" s="33">
        <f t="shared" si="0"/>
        <v>0.99951380588700034</v>
      </c>
      <c r="E9" s="50">
        <f t="shared" si="1"/>
        <v>0.98726000000000003</v>
      </c>
      <c r="F9" s="50">
        <f t="shared" si="2"/>
        <v>0.99849077244089701</v>
      </c>
      <c r="G9" s="50">
        <f t="shared" si="3"/>
        <v>1.2739999999999974E-2</v>
      </c>
      <c r="H9" s="50">
        <f t="shared" si="4"/>
        <v>1.509227559102988E-3</v>
      </c>
      <c r="I9" s="43">
        <f t="shared" si="5"/>
        <v>1.2904402082531423E-2</v>
      </c>
      <c r="J9" s="43">
        <f t="shared" si="6"/>
        <v>1.5115087697941873E-3</v>
      </c>
    </row>
    <row r="10" spans="1:14" ht="15" x14ac:dyDescent="0.25">
      <c r="A10" s="12">
        <v>3</v>
      </c>
      <c r="B10" s="9">
        <v>0.98677999999999999</v>
      </c>
      <c r="C10" s="42">
        <f t="shared" si="7"/>
        <v>98678</v>
      </c>
      <c r="D10" s="33">
        <f t="shared" si="0"/>
        <v>0.99967571292486679</v>
      </c>
      <c r="E10" s="50">
        <f t="shared" si="1"/>
        <v>0.98677999999999999</v>
      </c>
      <c r="F10" s="50">
        <f t="shared" si="2"/>
        <v>0.99875352155495656</v>
      </c>
      <c r="G10" s="50">
        <f t="shared" si="3"/>
        <v>1.322000000000001E-2</v>
      </c>
      <c r="H10" s="50">
        <f t="shared" si="4"/>
        <v>1.2464784450434419E-3</v>
      </c>
      <c r="I10" s="43">
        <f t="shared" si="5"/>
        <v>1.3397109791442884E-2</v>
      </c>
      <c r="J10" s="43">
        <f t="shared" si="6"/>
        <v>1.2480340926385952E-3</v>
      </c>
    </row>
    <row r="11" spans="1:14" ht="15" x14ac:dyDescent="0.25">
      <c r="A11" s="12">
        <v>4</v>
      </c>
      <c r="B11" s="9">
        <v>0.98646</v>
      </c>
      <c r="C11" s="42">
        <f t="shared" si="7"/>
        <v>98646</v>
      </c>
      <c r="D11" s="33">
        <f t="shared" si="0"/>
        <v>0.99974656853800459</v>
      </c>
      <c r="E11" s="50">
        <f t="shared" si="1"/>
        <v>0.98646</v>
      </c>
      <c r="F11" s="50">
        <f t="shared" si="2"/>
        <v>0.99887476430874034</v>
      </c>
      <c r="G11" s="50">
        <f t="shared" si="3"/>
        <v>1.3539999999999996E-2</v>
      </c>
      <c r="H11" s="50">
        <f t="shared" si="4"/>
        <v>1.1252356912596628E-3</v>
      </c>
      <c r="I11" s="43">
        <f t="shared" si="5"/>
        <v>1.3725847981671833E-2</v>
      </c>
      <c r="J11" s="43">
        <f t="shared" si="6"/>
        <v>1.1265032729487056E-3</v>
      </c>
    </row>
    <row r="12" spans="1:14" ht="15" x14ac:dyDescent="0.25">
      <c r="A12" s="12">
        <v>5</v>
      </c>
      <c r="B12" s="9">
        <v>0.98621000000000003</v>
      </c>
      <c r="C12" s="42">
        <f t="shared" si="7"/>
        <v>98621</v>
      </c>
      <c r="D12" s="33">
        <f t="shared" si="0"/>
        <v>0.99976678395067986</v>
      </c>
      <c r="E12" s="50">
        <f t="shared" si="1"/>
        <v>0.98621000000000003</v>
      </c>
      <c r="F12" s="50">
        <f t="shared" si="2"/>
        <v>0.99895559769217512</v>
      </c>
      <c r="G12" s="50">
        <f t="shared" si="3"/>
        <v>1.3789999999999969E-2</v>
      </c>
      <c r="H12" s="50">
        <f t="shared" si="4"/>
        <v>1.0444023078248765E-3</v>
      </c>
      <c r="I12" s="43">
        <f t="shared" si="5"/>
        <v>1.3982823130976129E-2</v>
      </c>
      <c r="J12" s="43">
        <f t="shared" si="6"/>
        <v>1.0454942244056634E-3</v>
      </c>
    </row>
    <row r="13" spans="1:14" ht="15" x14ac:dyDescent="0.25">
      <c r="A13" s="12">
        <v>6</v>
      </c>
      <c r="B13" s="9">
        <v>0.98597999999999997</v>
      </c>
      <c r="C13" s="42">
        <f t="shared" si="7"/>
        <v>98598</v>
      </c>
      <c r="D13" s="33">
        <f t="shared" si="0"/>
        <v>0.99978701393537395</v>
      </c>
      <c r="E13" s="50">
        <f t="shared" si="1"/>
        <v>0.98597999999999997</v>
      </c>
      <c r="F13" s="50">
        <f t="shared" si="2"/>
        <v>0.99901620722529871</v>
      </c>
      <c r="G13" s="50">
        <f t="shared" si="3"/>
        <v>1.4020000000000032E-2</v>
      </c>
      <c r="H13" s="50">
        <f t="shared" si="4"/>
        <v>9.8379277470128645E-4</v>
      </c>
      <c r="I13" s="43">
        <f t="shared" si="5"/>
        <v>1.4219355362177765E-2</v>
      </c>
      <c r="J13" s="43">
        <f t="shared" si="6"/>
        <v>9.8476157602458286E-4</v>
      </c>
    </row>
    <row r="14" spans="1:14" ht="15" x14ac:dyDescent="0.25">
      <c r="A14" s="12">
        <v>7</v>
      </c>
      <c r="B14" s="9">
        <v>0.98577000000000004</v>
      </c>
      <c r="C14" s="42">
        <f t="shared" si="7"/>
        <v>98577</v>
      </c>
      <c r="D14" s="33">
        <f t="shared" si="0"/>
        <v>0.99977682420848679</v>
      </c>
      <c r="E14" s="50">
        <f t="shared" si="1"/>
        <v>0.98577000000000004</v>
      </c>
      <c r="F14" s="50">
        <f t="shared" si="2"/>
        <v>0.99904643070898891</v>
      </c>
      <c r="G14" s="50">
        <f t="shared" si="3"/>
        <v>1.4229999999999965E-2</v>
      </c>
      <c r="H14" s="50">
        <f t="shared" si="4"/>
        <v>9.5356929101109156E-4</v>
      </c>
      <c r="I14" s="43">
        <f t="shared" si="5"/>
        <v>1.4435415969242282E-2</v>
      </c>
      <c r="J14" s="43">
        <f t="shared" si="6"/>
        <v>9.544794533066658E-4</v>
      </c>
    </row>
    <row r="15" spans="1:14" ht="15" x14ac:dyDescent="0.25">
      <c r="A15" s="12">
        <v>8</v>
      </c>
      <c r="B15" s="9">
        <v>0.98555000000000004</v>
      </c>
      <c r="C15" s="42">
        <f t="shared" si="7"/>
        <v>98555</v>
      </c>
      <c r="D15" s="33">
        <f t="shared" si="0"/>
        <v>0.99979706762721321</v>
      </c>
      <c r="E15" s="50">
        <f t="shared" si="1"/>
        <v>0.98555000000000004</v>
      </c>
      <c r="F15" s="50">
        <f t="shared" si="2"/>
        <v>0.99908680432245955</v>
      </c>
      <c r="G15" s="50">
        <f t="shared" si="3"/>
        <v>1.4449999999999963E-2</v>
      </c>
      <c r="H15" s="50">
        <f t="shared" si="4"/>
        <v>9.1319567754044595E-4</v>
      </c>
      <c r="I15" s="43">
        <f t="shared" si="5"/>
        <v>1.4661863933844008E-2</v>
      </c>
      <c r="J15" s="43">
        <f t="shared" si="6"/>
        <v>9.1403036611992737E-4</v>
      </c>
    </row>
    <row r="16" spans="1:14" ht="15" x14ac:dyDescent="0.25">
      <c r="A16" s="12">
        <v>9</v>
      </c>
      <c r="B16" s="9">
        <v>0.98534999999999995</v>
      </c>
      <c r="C16" s="42">
        <f t="shared" si="7"/>
        <v>98535</v>
      </c>
      <c r="D16" s="33">
        <f t="shared" si="0"/>
        <v>0.99982747247171055</v>
      </c>
      <c r="E16" s="50">
        <f t="shared" si="1"/>
        <v>0.98534999999999995</v>
      </c>
      <c r="F16" s="50">
        <f t="shared" si="2"/>
        <v>0.99906632161161013</v>
      </c>
      <c r="G16" s="50">
        <f t="shared" si="3"/>
        <v>1.4650000000000052E-2</v>
      </c>
      <c r="H16" s="50">
        <f t="shared" si="4"/>
        <v>9.3367838838986916E-4</v>
      </c>
      <c r="I16" s="43">
        <f t="shared" si="5"/>
        <v>1.4867813467295939E-2</v>
      </c>
      <c r="J16" s="43">
        <f t="shared" si="6"/>
        <v>9.3455095842259739E-4</v>
      </c>
    </row>
    <row r="17" spans="1:10" ht="15" x14ac:dyDescent="0.25">
      <c r="A17" s="12">
        <v>10</v>
      </c>
      <c r="B17" s="9">
        <v>0.98517999999999994</v>
      </c>
      <c r="C17" s="42">
        <f t="shared" si="7"/>
        <v>98518</v>
      </c>
      <c r="D17" s="33">
        <f t="shared" si="0"/>
        <v>0.99982744270082624</v>
      </c>
      <c r="E17" s="50">
        <f t="shared" si="1"/>
        <v>0.98517999999999994</v>
      </c>
      <c r="F17" s="50">
        <f t="shared" si="2"/>
        <v>0.99898495706368384</v>
      </c>
      <c r="G17" s="50">
        <f t="shared" si="3"/>
        <v>1.4820000000000055E-2</v>
      </c>
      <c r="H17" s="50">
        <f t="shared" si="4"/>
        <v>1.0150429363161573E-3</v>
      </c>
      <c r="I17" s="43">
        <f t="shared" si="5"/>
        <v>1.5042936316206233E-2</v>
      </c>
      <c r="J17" s="43">
        <f t="shared" si="6"/>
        <v>1.0160742953524273E-3</v>
      </c>
    </row>
    <row r="18" spans="1:10" ht="15" x14ac:dyDescent="0.25">
      <c r="A18" s="12">
        <v>11</v>
      </c>
      <c r="B18" s="9">
        <v>0.98501000000000005</v>
      </c>
      <c r="C18" s="42">
        <f t="shared" si="7"/>
        <v>98501</v>
      </c>
      <c r="D18" s="33">
        <f t="shared" si="0"/>
        <v>0.99981726073846966</v>
      </c>
      <c r="E18" s="50">
        <f t="shared" si="1"/>
        <v>0.98501000000000005</v>
      </c>
      <c r="F18" s="50">
        <f t="shared" si="2"/>
        <v>0.9988934122496218</v>
      </c>
      <c r="G18" s="50">
        <f t="shared" si="3"/>
        <v>1.4989999999999948E-2</v>
      </c>
      <c r="H18" s="50">
        <f t="shared" si="4"/>
        <v>1.1065877503781962E-3</v>
      </c>
      <c r="I18" s="43">
        <f t="shared" si="5"/>
        <v>1.52181196129988E-2</v>
      </c>
      <c r="J18" s="43">
        <f t="shared" si="6"/>
        <v>1.1078136433856686E-3</v>
      </c>
    </row>
    <row r="19" spans="1:10" ht="15" x14ac:dyDescent="0.25">
      <c r="A19" s="12">
        <v>12</v>
      </c>
      <c r="B19" s="9">
        <v>0.98482999999999998</v>
      </c>
      <c r="C19" s="42">
        <f t="shared" si="7"/>
        <v>98483</v>
      </c>
      <c r="D19" s="33">
        <f t="shared" si="0"/>
        <v>0.99981722733872846</v>
      </c>
      <c r="E19" s="50">
        <f t="shared" si="1"/>
        <v>0.98482999999999998</v>
      </c>
      <c r="F19" s="50">
        <f t="shared" si="2"/>
        <v>0.99879166962826071</v>
      </c>
      <c r="G19" s="50">
        <f t="shared" si="3"/>
        <v>1.5170000000000017E-2</v>
      </c>
      <c r="H19" s="50">
        <f t="shared" si="4"/>
        <v>1.2083303717392857E-3</v>
      </c>
      <c r="I19" s="43">
        <f t="shared" si="5"/>
        <v>1.5403673730491575E-2</v>
      </c>
      <c r="J19" s="43">
        <f t="shared" si="6"/>
        <v>1.2097922003985206E-3</v>
      </c>
    </row>
    <row r="20" spans="1:10" ht="15" x14ac:dyDescent="0.25">
      <c r="A20" s="12">
        <v>13</v>
      </c>
      <c r="B20" s="9">
        <v>0.98465000000000003</v>
      </c>
      <c r="C20" s="42">
        <f t="shared" si="7"/>
        <v>98465</v>
      </c>
      <c r="D20" s="33">
        <f t="shared" si="0"/>
        <v>0.99977657035494849</v>
      </c>
      <c r="E20" s="50">
        <f t="shared" si="1"/>
        <v>0.98465000000000003</v>
      </c>
      <c r="F20" s="50">
        <f t="shared" si="2"/>
        <v>0.99866957802264766</v>
      </c>
      <c r="G20" s="50">
        <f t="shared" si="3"/>
        <v>1.5349999999999975E-2</v>
      </c>
      <c r="H20" s="50">
        <f t="shared" si="4"/>
        <v>1.3304219773523362E-3</v>
      </c>
      <c r="I20" s="43">
        <f t="shared" si="5"/>
        <v>1.5589295688823415E-2</v>
      </c>
      <c r="J20" s="43">
        <f t="shared" si="6"/>
        <v>1.33219435800433E-3</v>
      </c>
    </row>
    <row r="21" spans="1:10" ht="15" x14ac:dyDescent="0.25">
      <c r="A21" s="12">
        <v>14</v>
      </c>
      <c r="B21" s="9">
        <v>0.98443000000000003</v>
      </c>
      <c r="C21" s="42">
        <f t="shared" si="7"/>
        <v>98443</v>
      </c>
      <c r="D21" s="33">
        <f t="shared" si="0"/>
        <v>0.99974604593521121</v>
      </c>
      <c r="E21" s="50">
        <f t="shared" si="1"/>
        <v>0.98443000000000003</v>
      </c>
      <c r="F21" s="50">
        <f t="shared" si="2"/>
        <v>0.99855754091199989</v>
      </c>
      <c r="G21" s="50">
        <f t="shared" si="3"/>
        <v>1.5569999999999973E-2</v>
      </c>
      <c r="H21" s="50">
        <f t="shared" si="4"/>
        <v>1.4424590880001142E-3</v>
      </c>
      <c r="I21" s="43">
        <f t="shared" si="5"/>
        <v>1.5816259155044008E-2</v>
      </c>
      <c r="J21" s="43">
        <f t="shared" si="6"/>
        <v>1.4445427818638187E-3</v>
      </c>
    </row>
    <row r="22" spans="1:10" ht="15" x14ac:dyDescent="0.25">
      <c r="A22" s="12">
        <v>15</v>
      </c>
      <c r="B22" s="9">
        <v>0.98418000000000005</v>
      </c>
      <c r="C22" s="42">
        <f t="shared" si="7"/>
        <v>98418</v>
      </c>
      <c r="D22" s="33">
        <f t="shared" si="0"/>
        <v>0.99973582068320832</v>
      </c>
      <c r="E22" s="50">
        <f t="shared" si="1"/>
        <v>0.98418000000000005</v>
      </c>
      <c r="F22" s="50">
        <f t="shared" si="2"/>
        <v>0.99844540632811074</v>
      </c>
      <c r="G22" s="50">
        <f t="shared" si="3"/>
        <v>1.5819999999999945E-2</v>
      </c>
      <c r="H22" s="50">
        <f t="shared" si="4"/>
        <v>1.5545936718892595E-3</v>
      </c>
      <c r="I22" s="43">
        <f t="shared" si="5"/>
        <v>1.6074295352476117E-2</v>
      </c>
      <c r="J22" s="43">
        <f t="shared" si="6"/>
        <v>1.5570141963058782E-3</v>
      </c>
    </row>
    <row r="23" spans="1:10" ht="15" x14ac:dyDescent="0.25">
      <c r="A23" s="12">
        <v>16</v>
      </c>
      <c r="B23" s="9">
        <v>0.98392000000000002</v>
      </c>
      <c r="C23" s="42">
        <f t="shared" si="7"/>
        <v>98392</v>
      </c>
      <c r="D23" s="33">
        <f t="shared" si="0"/>
        <v>0.99971542401821289</v>
      </c>
      <c r="E23" s="50">
        <f t="shared" si="1"/>
        <v>0.98392000000000002</v>
      </c>
      <c r="F23" s="50">
        <f t="shared" si="2"/>
        <v>0.99832303439304004</v>
      </c>
      <c r="G23" s="50">
        <f t="shared" si="3"/>
        <v>1.6079999999999983E-2</v>
      </c>
      <c r="H23" s="50">
        <f t="shared" si="4"/>
        <v>1.676965606959957E-3</v>
      </c>
      <c r="I23" s="43">
        <f t="shared" si="5"/>
        <v>1.634279209691843E-2</v>
      </c>
      <c r="J23" s="43">
        <f t="shared" si="6"/>
        <v>1.679782544514279E-3</v>
      </c>
    </row>
    <row r="24" spans="1:10" ht="15" x14ac:dyDescent="0.25">
      <c r="A24" s="12">
        <v>17</v>
      </c>
      <c r="B24" s="9">
        <v>0.98363999999999996</v>
      </c>
      <c r="C24" s="42">
        <f t="shared" si="7"/>
        <v>98364</v>
      </c>
      <c r="D24" s="33">
        <f t="shared" si="0"/>
        <v>0.99969501036964747</v>
      </c>
      <c r="E24" s="50">
        <f t="shared" si="1"/>
        <v>0.98363999999999996</v>
      </c>
      <c r="F24" s="50">
        <f t="shared" si="2"/>
        <v>0.99822089382294332</v>
      </c>
      <c r="G24" s="50">
        <f t="shared" si="3"/>
        <v>1.6360000000000041E-2</v>
      </c>
      <c r="H24" s="50">
        <f t="shared" si="4"/>
        <v>1.7791061770566774E-3</v>
      </c>
      <c r="I24" s="43">
        <f t="shared" si="5"/>
        <v>1.6632101175226753E-2</v>
      </c>
      <c r="J24" s="43">
        <f t="shared" si="6"/>
        <v>1.7822770371426842E-3</v>
      </c>
    </row>
    <row r="25" spans="1:10" ht="15" x14ac:dyDescent="0.25">
      <c r="A25" s="12">
        <v>18</v>
      </c>
      <c r="B25" s="9">
        <v>0.98333999999999999</v>
      </c>
      <c r="C25" s="42">
        <f t="shared" si="7"/>
        <v>98334</v>
      </c>
      <c r="D25" s="33">
        <f t="shared" si="0"/>
        <v>0.99966440905485388</v>
      </c>
      <c r="E25" s="50">
        <f t="shared" si="1"/>
        <v>0.98333999999999999</v>
      </c>
      <c r="F25" s="50">
        <f t="shared" si="2"/>
        <v>0.99817967335814672</v>
      </c>
      <c r="G25" s="50">
        <f t="shared" si="3"/>
        <v>1.6660000000000008E-2</v>
      </c>
      <c r="H25" s="50">
        <f t="shared" si="4"/>
        <v>1.820326641853276E-3</v>
      </c>
      <c r="I25" s="43">
        <f t="shared" si="5"/>
        <v>1.6942258018589711E-2</v>
      </c>
      <c r="J25" s="43">
        <f t="shared" si="6"/>
        <v>1.8236462737507009E-3</v>
      </c>
    </row>
    <row r="26" spans="1:10" ht="15" x14ac:dyDescent="0.25">
      <c r="A26" s="12">
        <v>19</v>
      </c>
      <c r="B26" s="9">
        <v>0.98301000000000005</v>
      </c>
      <c r="C26" s="42">
        <f t="shared" si="7"/>
        <v>98301</v>
      </c>
      <c r="D26" s="33">
        <f t="shared" si="0"/>
        <v>0.99963377788628804</v>
      </c>
      <c r="E26" s="50">
        <f t="shared" si="1"/>
        <v>0.98301000000000005</v>
      </c>
      <c r="F26" s="50">
        <f t="shared" si="2"/>
        <v>0.99816888943144022</v>
      </c>
      <c r="G26" s="50">
        <f t="shared" si="3"/>
        <v>1.698999999999995E-2</v>
      </c>
      <c r="H26" s="50">
        <f t="shared" si="4"/>
        <v>1.8311105685597795E-3</v>
      </c>
      <c r="I26" s="43">
        <f t="shared" si="5"/>
        <v>1.7283649199906357E-2</v>
      </c>
      <c r="J26" s="43">
        <f t="shared" si="6"/>
        <v>1.8344696853883967E-3</v>
      </c>
    </row>
    <row r="27" spans="1:10" ht="15" x14ac:dyDescent="0.25">
      <c r="A27" s="12">
        <v>20</v>
      </c>
      <c r="B27" s="9">
        <v>0.98265000000000002</v>
      </c>
      <c r="C27" s="42">
        <f t="shared" si="7"/>
        <v>98265</v>
      </c>
      <c r="D27" s="33">
        <f t="shared" si="0"/>
        <v>0.99961329059176718</v>
      </c>
      <c r="E27" s="50">
        <f t="shared" si="1"/>
        <v>0.98265000000000002</v>
      </c>
      <c r="F27" s="50">
        <f t="shared" si="2"/>
        <v>0.9981885717193304</v>
      </c>
      <c r="G27" s="50">
        <f t="shared" si="3"/>
        <v>1.7349999999999977E-2</v>
      </c>
      <c r="H27" s="50">
        <f t="shared" si="4"/>
        <v>1.8114282806696025E-3</v>
      </c>
      <c r="I27" s="43">
        <f t="shared" si="5"/>
        <v>1.7656337454841475E-2</v>
      </c>
      <c r="J27" s="43">
        <f t="shared" si="6"/>
        <v>1.8147155076615503E-3</v>
      </c>
    </row>
    <row r="28" spans="1:10" ht="15" x14ac:dyDescent="0.25">
      <c r="A28" s="12">
        <v>21</v>
      </c>
      <c r="B28" s="9">
        <v>0.98226999999999998</v>
      </c>
      <c r="C28" s="42">
        <f t="shared" si="7"/>
        <v>98227</v>
      </c>
      <c r="D28" s="33">
        <f t="shared" si="0"/>
        <v>0.99961314098974818</v>
      </c>
      <c r="E28" s="50">
        <f t="shared" si="1"/>
        <v>0.98226999999999998</v>
      </c>
      <c r="F28" s="50">
        <f t="shared" si="2"/>
        <v>0.99818787095197858</v>
      </c>
      <c r="G28" s="50">
        <f t="shared" si="3"/>
        <v>1.7730000000000024E-2</v>
      </c>
      <c r="H28" s="50">
        <f t="shared" si="4"/>
        <v>1.8121290480214158E-3</v>
      </c>
      <c r="I28" s="43">
        <f t="shared" si="5"/>
        <v>1.805002697832574E-2</v>
      </c>
      <c r="J28" s="43">
        <f t="shared" si="6"/>
        <v>1.8154188212016402E-3</v>
      </c>
    </row>
    <row r="29" spans="1:10" ht="15" x14ac:dyDescent="0.25">
      <c r="A29" s="12">
        <v>22</v>
      </c>
      <c r="B29" s="9">
        <v>0.98189000000000004</v>
      </c>
      <c r="C29" s="42">
        <f t="shared" si="7"/>
        <v>98189</v>
      </c>
      <c r="D29" s="33">
        <f t="shared" si="0"/>
        <v>0.99965372903278371</v>
      </c>
      <c r="E29" s="50">
        <f t="shared" si="1"/>
        <v>0.98189000000000004</v>
      </c>
      <c r="F29" s="50">
        <f t="shared" si="2"/>
        <v>0.99815661632158392</v>
      </c>
      <c r="G29" s="50">
        <f t="shared" si="3"/>
        <v>1.8109999999999959E-2</v>
      </c>
      <c r="H29" s="50">
        <f t="shared" si="4"/>
        <v>1.8433836784160773E-3</v>
      </c>
      <c r="I29" s="43">
        <f t="shared" si="5"/>
        <v>1.8444021224373362E-2</v>
      </c>
      <c r="J29" s="43">
        <f t="shared" si="6"/>
        <v>1.8467880173046712E-3</v>
      </c>
    </row>
    <row r="30" spans="1:10" ht="15" x14ac:dyDescent="0.25">
      <c r="A30" s="12">
        <v>23</v>
      </c>
      <c r="B30" s="9">
        <v>0.98155000000000003</v>
      </c>
      <c r="C30" s="42">
        <f t="shared" si="7"/>
        <v>98155</v>
      </c>
      <c r="D30" s="33">
        <f t="shared" si="0"/>
        <v>0.99965360908766743</v>
      </c>
      <c r="E30" s="50">
        <f t="shared" si="1"/>
        <v>0.98155000000000003</v>
      </c>
      <c r="F30" s="50">
        <f t="shared" si="2"/>
        <v>0.99808466201416124</v>
      </c>
      <c r="G30" s="50">
        <f t="shared" si="3"/>
        <v>1.8449999999999966E-2</v>
      </c>
      <c r="H30" s="50">
        <f t="shared" si="4"/>
        <v>1.9153379858387609E-3</v>
      </c>
      <c r="I30" s="43">
        <f t="shared" si="5"/>
        <v>1.8796800978044894E-2</v>
      </c>
      <c r="J30" s="43">
        <f t="shared" si="6"/>
        <v>1.9190135453775617E-3</v>
      </c>
    </row>
    <row r="31" spans="1:10" ht="15" x14ac:dyDescent="0.25">
      <c r="A31" s="12">
        <v>24</v>
      </c>
      <c r="B31" s="9">
        <v>0.98121000000000003</v>
      </c>
      <c r="C31" s="42">
        <f t="shared" si="7"/>
        <v>98121</v>
      </c>
      <c r="D31" s="33">
        <f t="shared" si="0"/>
        <v>0.99965348905942664</v>
      </c>
      <c r="E31" s="50">
        <f t="shared" si="1"/>
        <v>0.98121000000000003</v>
      </c>
      <c r="F31" s="50">
        <f t="shared" si="2"/>
        <v>0.99799227484432484</v>
      </c>
      <c r="G31" s="50">
        <f t="shared" si="3"/>
        <v>1.8789999999999973E-2</v>
      </c>
      <c r="H31" s="50">
        <f t="shared" si="4"/>
        <v>2.0077251556751552E-3</v>
      </c>
      <c r="I31" s="43">
        <f t="shared" si="5"/>
        <v>1.9149825215804949E-2</v>
      </c>
      <c r="J31" s="43">
        <f t="shared" si="6"/>
        <v>2.0117642253176127E-3</v>
      </c>
    </row>
    <row r="32" spans="1:10" ht="15" x14ac:dyDescent="0.25">
      <c r="A32" s="12">
        <v>25</v>
      </c>
      <c r="B32" s="9">
        <v>0.98087000000000002</v>
      </c>
      <c r="C32" s="42">
        <f t="shared" si="7"/>
        <v>98087</v>
      </c>
      <c r="D32" s="33">
        <f t="shared" si="0"/>
        <v>0.99961258882420712</v>
      </c>
      <c r="E32" s="50">
        <f t="shared" si="1"/>
        <v>0.98087000000000002</v>
      </c>
      <c r="F32" s="50">
        <f t="shared" si="2"/>
        <v>0.99788962859502284</v>
      </c>
      <c r="G32" s="50">
        <f t="shared" si="3"/>
        <v>1.912999999999998E-2</v>
      </c>
      <c r="H32" s="50">
        <f t="shared" si="4"/>
        <v>2.1103714049771627E-3</v>
      </c>
      <c r="I32" s="43">
        <f t="shared" si="5"/>
        <v>1.9503094191890852E-2</v>
      </c>
      <c r="J32" s="43">
        <f t="shared" si="6"/>
        <v>2.1148344912136794E-3</v>
      </c>
    </row>
    <row r="33" spans="1:10" ht="15" x14ac:dyDescent="0.25">
      <c r="A33" s="12">
        <v>26</v>
      </c>
      <c r="B33" s="9">
        <v>0.98048999999999997</v>
      </c>
      <c r="C33" s="42">
        <f t="shared" si="7"/>
        <v>98049</v>
      </c>
      <c r="D33" s="33">
        <f t="shared" si="0"/>
        <v>0.99958184173219511</v>
      </c>
      <c r="E33" s="50">
        <f t="shared" si="1"/>
        <v>0.98048999999999997</v>
      </c>
      <c r="F33" s="50">
        <f t="shared" si="2"/>
        <v>0.99778682087527659</v>
      </c>
      <c r="G33" s="50">
        <f t="shared" si="3"/>
        <v>1.9510000000000027E-2</v>
      </c>
      <c r="H33" s="50">
        <f t="shared" si="4"/>
        <v>2.2131791247234078E-3</v>
      </c>
      <c r="I33" s="43">
        <f t="shared" si="5"/>
        <v>1.9898214158227037E-2</v>
      </c>
      <c r="J33" s="43">
        <f t="shared" si="6"/>
        <v>2.2180881511162545E-3</v>
      </c>
    </row>
    <row r="34" spans="1:10" ht="15" x14ac:dyDescent="0.25">
      <c r="A34" s="12">
        <v>27</v>
      </c>
      <c r="B34" s="9">
        <v>0.98007999999999995</v>
      </c>
      <c r="C34" s="42">
        <f t="shared" si="7"/>
        <v>98008</v>
      </c>
      <c r="D34" s="33">
        <f t="shared" si="0"/>
        <v>0.99958166680270999</v>
      </c>
      <c r="E34" s="50">
        <f t="shared" si="1"/>
        <v>0.98007999999999995</v>
      </c>
      <c r="F34" s="50">
        <f t="shared" si="2"/>
        <v>0.99768386254183328</v>
      </c>
      <c r="G34" s="50">
        <f t="shared" si="3"/>
        <v>1.9920000000000049E-2</v>
      </c>
      <c r="H34" s="50">
        <f t="shared" si="4"/>
        <v>2.3161374581667227E-3</v>
      </c>
      <c r="I34" s="43">
        <f t="shared" si="5"/>
        <v>2.032487143906625E-2</v>
      </c>
      <c r="J34" s="43">
        <f t="shared" si="6"/>
        <v>2.3215144046389805E-3</v>
      </c>
    </row>
    <row r="35" spans="1:10" ht="15" x14ac:dyDescent="0.25">
      <c r="A35" s="12">
        <v>28</v>
      </c>
      <c r="B35" s="9">
        <v>0.97967000000000004</v>
      </c>
      <c r="C35" s="42">
        <f t="shared" si="7"/>
        <v>97967</v>
      </c>
      <c r="D35" s="33">
        <f t="shared" si="0"/>
        <v>0.99956107668908922</v>
      </c>
      <c r="E35" s="50">
        <f t="shared" si="1"/>
        <v>0.97967000000000004</v>
      </c>
      <c r="F35" s="50">
        <f t="shared" si="2"/>
        <v>0.99756040299284454</v>
      </c>
      <c r="G35" s="50">
        <f t="shared" si="3"/>
        <v>2.0329999999999959E-2</v>
      </c>
      <c r="H35" s="50">
        <f t="shared" si="4"/>
        <v>2.4395970071554585E-3</v>
      </c>
      <c r="I35" s="43">
        <f t="shared" si="5"/>
        <v>2.0751885839109044E-2</v>
      </c>
      <c r="J35" s="43">
        <f t="shared" si="6"/>
        <v>2.4455631958087629E-3</v>
      </c>
    </row>
    <row r="36" spans="1:10" ht="15" x14ac:dyDescent="0.25">
      <c r="A36" s="12">
        <v>29</v>
      </c>
      <c r="B36" s="9">
        <v>0.97924</v>
      </c>
      <c r="C36" s="42">
        <f t="shared" si="7"/>
        <v>97924</v>
      </c>
      <c r="D36" s="33">
        <f t="shared" si="0"/>
        <v>0.99955067194967528</v>
      </c>
      <c r="E36" s="50">
        <f t="shared" si="1"/>
        <v>0.97924</v>
      </c>
      <c r="F36" s="50">
        <f t="shared" si="2"/>
        <v>0.99743678771292021</v>
      </c>
      <c r="G36" s="50">
        <f t="shared" si="3"/>
        <v>2.0760000000000001E-2</v>
      </c>
      <c r="H36" s="50">
        <f t="shared" si="4"/>
        <v>2.5632122870797858E-3</v>
      </c>
      <c r="I36" s="43">
        <f t="shared" si="5"/>
        <v>2.1200114374412812E-2</v>
      </c>
      <c r="J36" s="43">
        <f t="shared" si="6"/>
        <v>2.5697992280364168E-3</v>
      </c>
    </row>
    <row r="37" spans="1:10" ht="15" x14ac:dyDescent="0.25">
      <c r="A37" s="12">
        <v>30</v>
      </c>
      <c r="B37" s="9">
        <v>0.9788</v>
      </c>
      <c r="C37" s="42">
        <f t="shared" si="7"/>
        <v>97880</v>
      </c>
      <c r="D37" s="33">
        <f t="shared" si="0"/>
        <v>0.9995096035962403</v>
      </c>
      <c r="E37" s="50">
        <f t="shared" si="1"/>
        <v>0.9788</v>
      </c>
      <c r="F37" s="50">
        <f t="shared" si="2"/>
        <v>0.99724152022885171</v>
      </c>
      <c r="G37" s="50">
        <f t="shared" si="3"/>
        <v>2.1199999999999997E-2</v>
      </c>
      <c r="H37" s="50">
        <f t="shared" si="4"/>
        <v>2.7584797711482922E-3</v>
      </c>
      <c r="I37" s="43">
        <f t="shared" si="5"/>
        <v>2.1659174499387E-2</v>
      </c>
      <c r="J37" s="43">
        <f t="shared" si="6"/>
        <v>2.7661100297100179E-3</v>
      </c>
    </row>
    <row r="38" spans="1:10" ht="15" x14ac:dyDescent="0.25">
      <c r="A38" s="12">
        <v>31</v>
      </c>
      <c r="B38" s="9">
        <v>0.97831999999999997</v>
      </c>
      <c r="C38" s="42">
        <f t="shared" si="7"/>
        <v>97832</v>
      </c>
      <c r="D38" s="33">
        <f t="shared" si="0"/>
        <v>0.99947869817646573</v>
      </c>
      <c r="E38" s="50">
        <f t="shared" si="1"/>
        <v>0.97831999999999997</v>
      </c>
      <c r="F38" s="50">
        <f t="shared" si="2"/>
        <v>0.99702551312454002</v>
      </c>
      <c r="G38" s="50">
        <f t="shared" si="3"/>
        <v>2.1680000000000033E-2</v>
      </c>
      <c r="H38" s="50">
        <f t="shared" si="4"/>
        <v>2.9744868754599807E-3</v>
      </c>
      <c r="I38" s="43">
        <f t="shared" si="5"/>
        <v>2.2160438302395977E-2</v>
      </c>
      <c r="J38" s="43">
        <f t="shared" si="6"/>
        <v>2.9833608431326401E-3</v>
      </c>
    </row>
    <row r="39" spans="1:10" ht="15" x14ac:dyDescent="0.25">
      <c r="A39" s="12">
        <v>32</v>
      </c>
      <c r="B39" s="9">
        <v>0.97780999999999996</v>
      </c>
      <c r="C39" s="42">
        <f t="shared" si="7"/>
        <v>97781</v>
      </c>
      <c r="D39" s="33">
        <f t="shared" si="0"/>
        <v>0.99945797240772749</v>
      </c>
      <c r="E39" s="50">
        <f t="shared" si="1"/>
        <v>0.97780999999999996</v>
      </c>
      <c r="F39" s="50">
        <f t="shared" si="2"/>
        <v>0.99674783444636483</v>
      </c>
      <c r="G39" s="50">
        <f t="shared" si="3"/>
        <v>2.2190000000000043E-2</v>
      </c>
      <c r="H39" s="50">
        <f t="shared" si="4"/>
        <v>3.2521655536351668E-3</v>
      </c>
      <c r="I39" s="43">
        <f t="shared" si="5"/>
        <v>2.269357032552341E-2</v>
      </c>
      <c r="J39" s="43">
        <f t="shared" si="6"/>
        <v>3.2627766434441814E-3</v>
      </c>
    </row>
    <row r="40" spans="1:10" ht="15" x14ac:dyDescent="0.25">
      <c r="A40" s="12">
        <v>33</v>
      </c>
      <c r="B40" s="9">
        <v>0.97728000000000004</v>
      </c>
      <c r="C40" s="42">
        <f t="shared" si="7"/>
        <v>97728</v>
      </c>
      <c r="D40" s="33">
        <f t="shared" si="0"/>
        <v>0.99943721349050429</v>
      </c>
      <c r="E40" s="50">
        <f t="shared" si="1"/>
        <v>0.97728000000000004</v>
      </c>
      <c r="F40" s="50">
        <f t="shared" si="2"/>
        <v>0.99638793385723645</v>
      </c>
      <c r="G40" s="50">
        <f t="shared" si="3"/>
        <v>2.2719999999999962E-2</v>
      </c>
      <c r="H40" s="50">
        <f t="shared" si="4"/>
        <v>3.6120661427635481E-3</v>
      </c>
      <c r="I40" s="43">
        <f t="shared" si="5"/>
        <v>2.3248199083169576E-2</v>
      </c>
      <c r="J40" s="43">
        <f t="shared" si="6"/>
        <v>3.6251604621308962E-3</v>
      </c>
    </row>
    <row r="41" spans="1:10" ht="15" x14ac:dyDescent="0.25">
      <c r="A41" s="12">
        <v>34</v>
      </c>
      <c r="B41" s="9">
        <v>0.97672999999999999</v>
      </c>
      <c r="C41" s="42">
        <f t="shared" si="7"/>
        <v>97673</v>
      </c>
      <c r="D41" s="33">
        <f t="shared" si="0"/>
        <v>0.99935499063200683</v>
      </c>
      <c r="E41" s="50">
        <f t="shared" si="1"/>
        <v>0.97672999999999999</v>
      </c>
      <c r="F41" s="50">
        <f t="shared" si="2"/>
        <v>0.99599684662086763</v>
      </c>
      <c r="G41" s="50">
        <f t="shared" si="3"/>
        <v>2.3270000000000013E-2</v>
      </c>
      <c r="H41" s="50">
        <f t="shared" si="4"/>
        <v>4.0031533791323737E-3</v>
      </c>
      <c r="I41" s="43">
        <f t="shared" si="5"/>
        <v>2.382439364000288E-2</v>
      </c>
      <c r="J41" s="43">
        <f t="shared" si="6"/>
        <v>4.0192430254311828E-3</v>
      </c>
    </row>
    <row r="42" spans="1:10" ht="15" x14ac:dyDescent="0.25">
      <c r="A42" s="12">
        <v>35</v>
      </c>
      <c r="B42" s="9">
        <v>0.97609999999999997</v>
      </c>
      <c r="C42" s="42">
        <f t="shared" si="7"/>
        <v>97610</v>
      </c>
      <c r="D42" s="33">
        <f t="shared" si="0"/>
        <v>0.99929310521462966</v>
      </c>
      <c r="E42" s="50">
        <f t="shared" si="1"/>
        <v>0.97609999999999997</v>
      </c>
      <c r="F42" s="50">
        <f t="shared" si="2"/>
        <v>0.99559471365638763</v>
      </c>
      <c r="G42" s="50">
        <f t="shared" si="3"/>
        <v>2.3900000000000032E-2</v>
      </c>
      <c r="H42" s="50">
        <f t="shared" si="4"/>
        <v>4.405286343612369E-3</v>
      </c>
      <c r="I42" s="43">
        <f t="shared" si="5"/>
        <v>2.4485196188915103E-2</v>
      </c>
      <c r="J42" s="43">
        <f t="shared" si="6"/>
        <v>4.4247787610619815E-3</v>
      </c>
    </row>
    <row r="43" spans="1:10" ht="15" x14ac:dyDescent="0.25">
      <c r="A43" s="12">
        <v>36</v>
      </c>
      <c r="B43" s="9">
        <v>0.97541</v>
      </c>
      <c r="C43" s="42">
        <f t="shared" si="7"/>
        <v>97541</v>
      </c>
      <c r="D43" s="33">
        <f t="shared" si="0"/>
        <v>0.99920033626885107</v>
      </c>
      <c r="E43" s="50">
        <f t="shared" si="1"/>
        <v>0.97541</v>
      </c>
      <c r="F43" s="50">
        <f t="shared" si="2"/>
        <v>0.99515075711751977</v>
      </c>
      <c r="G43" s="50">
        <f t="shared" si="3"/>
        <v>2.4590000000000001E-2</v>
      </c>
      <c r="H43" s="50">
        <f t="shared" si="4"/>
        <v>4.8492428824802314E-3</v>
      </c>
      <c r="I43" s="43">
        <f t="shared" si="5"/>
        <v>2.52099117294266E-2</v>
      </c>
      <c r="J43" s="43">
        <f t="shared" si="6"/>
        <v>4.872872625376069E-3</v>
      </c>
    </row>
    <row r="44" spans="1:10" ht="15" x14ac:dyDescent="0.25">
      <c r="A44" s="12">
        <v>37</v>
      </c>
      <c r="B44" s="9">
        <v>0.97463</v>
      </c>
      <c r="C44" s="42">
        <f t="shared" si="7"/>
        <v>97463</v>
      </c>
      <c r="D44" s="33">
        <f t="shared" si="0"/>
        <v>0.99909709325590224</v>
      </c>
      <c r="E44" s="50">
        <f t="shared" si="1"/>
        <v>0.97463</v>
      </c>
      <c r="F44" s="50">
        <f t="shared" si="2"/>
        <v>0.9947262037901563</v>
      </c>
      <c r="G44" s="50">
        <f t="shared" si="3"/>
        <v>2.5370000000000004E-2</v>
      </c>
      <c r="H44" s="50">
        <f t="shared" si="4"/>
        <v>5.2737962098436952E-3</v>
      </c>
      <c r="I44" s="43">
        <f t="shared" si="5"/>
        <v>2.6030391020182023E-2</v>
      </c>
      <c r="J44" s="43">
        <f t="shared" si="6"/>
        <v>5.3017565936729211E-3</v>
      </c>
    </row>
    <row r="45" spans="1:10" ht="15" x14ac:dyDescent="0.25">
      <c r="A45" s="12">
        <v>38</v>
      </c>
      <c r="B45" s="9">
        <v>0.97375</v>
      </c>
      <c r="C45" s="42">
        <f t="shared" si="7"/>
        <v>97375</v>
      </c>
      <c r="D45" s="33">
        <f t="shared" si="0"/>
        <v>0.99904492939666234</v>
      </c>
      <c r="E45" s="50">
        <f t="shared" si="1"/>
        <v>0.97375</v>
      </c>
      <c r="F45" s="50">
        <f t="shared" si="2"/>
        <v>0.99429011553273428</v>
      </c>
      <c r="G45" s="50">
        <f t="shared" si="3"/>
        <v>2.6249999999999996E-2</v>
      </c>
      <c r="H45" s="50">
        <f t="shared" si="4"/>
        <v>5.7098844672657245E-3</v>
      </c>
      <c r="I45" s="43">
        <f t="shared" si="5"/>
        <v>2.6957637997432601E-2</v>
      </c>
      <c r="J45" s="43">
        <f t="shared" si="6"/>
        <v>5.7426744750513833E-3</v>
      </c>
    </row>
    <row r="46" spans="1:10" ht="15" x14ac:dyDescent="0.25">
      <c r="A46" s="12">
        <v>39</v>
      </c>
      <c r="B46" s="9">
        <v>0.97282000000000002</v>
      </c>
      <c r="C46" s="42">
        <f t="shared" si="7"/>
        <v>97282</v>
      </c>
      <c r="D46" s="33">
        <f t="shared" si="0"/>
        <v>0.99895150181945269</v>
      </c>
      <c r="E46" s="50">
        <f t="shared" si="1"/>
        <v>0.97282000000000002</v>
      </c>
      <c r="F46" s="50">
        <f t="shared" si="2"/>
        <v>0.993760407886351</v>
      </c>
      <c r="G46" s="50">
        <f t="shared" si="3"/>
        <v>2.7179999999999982E-2</v>
      </c>
      <c r="H46" s="50">
        <f t="shared" si="4"/>
        <v>6.2395921136489951E-3</v>
      </c>
      <c r="I46" s="43">
        <f t="shared" si="5"/>
        <v>2.7939392693406777E-2</v>
      </c>
      <c r="J46" s="43">
        <f t="shared" si="6"/>
        <v>6.2787690716317717E-3</v>
      </c>
    </row>
    <row r="47" spans="1:10" ht="15" x14ac:dyDescent="0.25">
      <c r="A47" s="12">
        <v>40</v>
      </c>
      <c r="B47" s="9">
        <v>0.9718</v>
      </c>
      <c r="C47" s="42">
        <f t="shared" si="7"/>
        <v>97180</v>
      </c>
      <c r="D47" s="33">
        <f t="shared" si="0"/>
        <v>0.99884749948549079</v>
      </c>
      <c r="E47" s="50">
        <f t="shared" si="1"/>
        <v>0.9718</v>
      </c>
      <c r="F47" s="50">
        <f t="shared" si="2"/>
        <v>0.9931981889277629</v>
      </c>
      <c r="G47" s="50">
        <f t="shared" si="3"/>
        <v>2.8200000000000003E-2</v>
      </c>
      <c r="H47" s="50">
        <f t="shared" si="4"/>
        <v>6.8018110722370961E-3</v>
      </c>
      <c r="I47" s="43">
        <f t="shared" si="5"/>
        <v>2.9018316526034166E-2</v>
      </c>
      <c r="J47" s="43">
        <f t="shared" si="6"/>
        <v>6.8483925444731194E-3</v>
      </c>
    </row>
    <row r="48" spans="1:10" ht="15" x14ac:dyDescent="0.25">
      <c r="A48" s="12">
        <v>41</v>
      </c>
      <c r="B48" s="9">
        <v>0.97067999999999999</v>
      </c>
      <c r="C48" s="42">
        <f t="shared" si="7"/>
        <v>97068</v>
      </c>
      <c r="D48" s="33">
        <f t="shared" si="0"/>
        <v>0.99877405530143815</v>
      </c>
      <c r="E48" s="50">
        <f t="shared" si="1"/>
        <v>0.97067999999999999</v>
      </c>
      <c r="F48" s="50">
        <f t="shared" si="2"/>
        <v>0.99248980096427242</v>
      </c>
      <c r="G48" s="50">
        <f t="shared" si="3"/>
        <v>2.9320000000000013E-2</v>
      </c>
      <c r="H48" s="50">
        <f t="shared" si="4"/>
        <v>7.5101990357275827E-3</v>
      </c>
      <c r="I48" s="43">
        <f t="shared" si="5"/>
        <v>3.0205629043557107E-2</v>
      </c>
      <c r="J48" s="43">
        <f t="shared" si="6"/>
        <v>7.5670289290941887E-3</v>
      </c>
    </row>
    <row r="49" spans="1:10" ht="15" x14ac:dyDescent="0.25">
      <c r="A49" s="12">
        <v>42</v>
      </c>
      <c r="B49" s="9">
        <v>0.96948999999999996</v>
      </c>
      <c r="C49" s="42">
        <f t="shared" si="7"/>
        <v>96949</v>
      </c>
      <c r="D49" s="33">
        <f t="shared" si="0"/>
        <v>0.99865908879926557</v>
      </c>
      <c r="E49" s="50">
        <f t="shared" si="1"/>
        <v>0.96948999999999996</v>
      </c>
      <c r="F49" s="50">
        <f t="shared" si="2"/>
        <v>0.9916657211523584</v>
      </c>
      <c r="G49" s="50">
        <f t="shared" si="3"/>
        <v>3.0510000000000037E-2</v>
      </c>
      <c r="H49" s="50">
        <f t="shared" si="4"/>
        <v>8.3342788476415963E-3</v>
      </c>
      <c r="I49" s="43">
        <f t="shared" si="5"/>
        <v>3.1470154411082155E-2</v>
      </c>
      <c r="J49" s="43">
        <f t="shared" si="6"/>
        <v>8.404322817528476E-3</v>
      </c>
    </row>
    <row r="50" spans="1:10" ht="15" x14ac:dyDescent="0.25">
      <c r="A50" s="12">
        <v>43</v>
      </c>
      <c r="B50" s="9">
        <v>0.96819</v>
      </c>
      <c r="C50" s="42">
        <f t="shared" si="7"/>
        <v>96819</v>
      </c>
      <c r="D50" s="33">
        <f t="shared" si="0"/>
        <v>0.99851268862516651</v>
      </c>
      <c r="E50" s="50">
        <f t="shared" si="1"/>
        <v>0.96819</v>
      </c>
      <c r="F50" s="50">
        <f t="shared" si="2"/>
        <v>0.99074561811214745</v>
      </c>
      <c r="G50" s="50">
        <f t="shared" si="3"/>
        <v>3.1810000000000005E-2</v>
      </c>
      <c r="H50" s="50">
        <f t="shared" si="4"/>
        <v>9.2543818878525475E-3</v>
      </c>
      <c r="I50" s="43">
        <f t="shared" si="5"/>
        <v>3.2855121412119527E-2</v>
      </c>
      <c r="J50" s="43">
        <f t="shared" si="6"/>
        <v>9.3408254537493164E-3</v>
      </c>
    </row>
    <row r="51" spans="1:10" ht="15" x14ac:dyDescent="0.25">
      <c r="A51" s="12">
        <v>44</v>
      </c>
      <c r="B51" s="9">
        <v>0.96675</v>
      </c>
      <c r="C51" s="42">
        <f t="shared" si="7"/>
        <v>96675</v>
      </c>
      <c r="D51" s="33">
        <f t="shared" si="0"/>
        <v>0.99838634600465481</v>
      </c>
      <c r="E51" s="50">
        <f t="shared" si="1"/>
        <v>0.96675</v>
      </c>
      <c r="F51" s="50">
        <f t="shared" si="2"/>
        <v>0.98974915955521081</v>
      </c>
      <c r="G51" s="50">
        <f t="shared" si="3"/>
        <v>3.3250000000000002E-2</v>
      </c>
      <c r="H51" s="50">
        <f t="shared" si="4"/>
        <v>1.0250840444789189E-2</v>
      </c>
      <c r="I51" s="43">
        <f t="shared" si="5"/>
        <v>3.439358675976209E-2</v>
      </c>
      <c r="J51" s="43">
        <f t="shared" si="6"/>
        <v>1.0357008486267243E-2</v>
      </c>
    </row>
    <row r="52" spans="1:10" ht="15" x14ac:dyDescent="0.25">
      <c r="A52" s="12">
        <v>45</v>
      </c>
      <c r="B52" s="9">
        <v>0.96518999999999999</v>
      </c>
      <c r="C52" s="42">
        <f t="shared" si="7"/>
        <v>96519</v>
      </c>
      <c r="D52" s="33">
        <f t="shared" si="0"/>
        <v>0.99813508221179248</v>
      </c>
      <c r="E52" s="50">
        <f t="shared" si="1"/>
        <v>0.96518999999999999</v>
      </c>
      <c r="F52" s="50">
        <f t="shared" si="2"/>
        <v>0.9886654441094499</v>
      </c>
      <c r="G52" s="50">
        <f t="shared" si="3"/>
        <v>3.4810000000000008E-2</v>
      </c>
      <c r="H52" s="50">
        <f t="shared" si="4"/>
        <v>1.1334555890550102E-2</v>
      </c>
      <c r="I52" s="43">
        <f t="shared" si="5"/>
        <v>3.6065437893057335E-2</v>
      </c>
      <c r="J52" s="43">
        <f t="shared" si="6"/>
        <v>1.1464500916950541E-2</v>
      </c>
    </row>
    <row r="53" spans="1:10" ht="15" x14ac:dyDescent="0.25">
      <c r="A53" s="12">
        <v>46</v>
      </c>
      <c r="B53" s="9">
        <v>0.96338999999999997</v>
      </c>
      <c r="C53" s="42">
        <f t="shared" si="7"/>
        <v>96339</v>
      </c>
      <c r="D53" s="33">
        <f t="shared" si="0"/>
        <v>0.99794475757481393</v>
      </c>
      <c r="E53" s="50">
        <f t="shared" si="1"/>
        <v>0.96338999999999997</v>
      </c>
      <c r="F53" s="50">
        <f t="shared" si="2"/>
        <v>0.98767892546113201</v>
      </c>
      <c r="G53" s="50">
        <f t="shared" si="3"/>
        <v>3.6610000000000031E-2</v>
      </c>
      <c r="H53" s="50">
        <f t="shared" si="4"/>
        <v>1.2321074538867993E-2</v>
      </c>
      <c r="I53" s="43">
        <f t="shared" si="5"/>
        <v>3.8001224841445344E-2</v>
      </c>
      <c r="J53" s="43">
        <f t="shared" si="6"/>
        <v>1.2474777198587561E-2</v>
      </c>
    </row>
    <row r="54" spans="1:10" ht="15" x14ac:dyDescent="0.25">
      <c r="A54" s="12">
        <v>47</v>
      </c>
      <c r="B54" s="9">
        <v>0.96140999999999999</v>
      </c>
      <c r="C54" s="42">
        <f t="shared" si="7"/>
        <v>96141</v>
      </c>
      <c r="D54" s="33">
        <f t="shared" si="0"/>
        <v>0.99773249706160738</v>
      </c>
      <c r="E54" s="50">
        <f t="shared" si="1"/>
        <v>0.96140999999999999</v>
      </c>
      <c r="F54" s="50">
        <f t="shared" si="2"/>
        <v>0.98656140460365505</v>
      </c>
      <c r="G54" s="50">
        <f t="shared" si="3"/>
        <v>3.8590000000000013E-2</v>
      </c>
      <c r="H54" s="50">
        <f t="shared" si="4"/>
        <v>1.3438595396344954E-2</v>
      </c>
      <c r="I54" s="43">
        <f t="shared" si="5"/>
        <v>4.0138962565398749E-2</v>
      </c>
      <c r="J54" s="43">
        <f t="shared" si="6"/>
        <v>1.3621651256207238E-2</v>
      </c>
    </row>
    <row r="55" spans="1:10" ht="15" x14ac:dyDescent="0.25">
      <c r="A55" s="12">
        <v>48</v>
      </c>
      <c r="B55" s="9">
        <v>0.95923000000000003</v>
      </c>
      <c r="C55" s="42">
        <f t="shared" si="7"/>
        <v>95923</v>
      </c>
      <c r="D55" s="33">
        <f t="shared" si="0"/>
        <v>0.99750841821043967</v>
      </c>
      <c r="E55" s="50">
        <f t="shared" si="1"/>
        <v>0.95923000000000003</v>
      </c>
      <c r="F55" s="50">
        <f t="shared" si="2"/>
        <v>0.98536326011488384</v>
      </c>
      <c r="G55" s="50">
        <f t="shared" si="3"/>
        <v>4.0769999999999973E-2</v>
      </c>
      <c r="H55" s="50">
        <f t="shared" si="4"/>
        <v>1.4636739885116157E-2</v>
      </c>
      <c r="I55" s="43">
        <f t="shared" si="5"/>
        <v>4.2502840820241208E-2</v>
      </c>
      <c r="J55" s="43">
        <f t="shared" si="6"/>
        <v>1.4854156307197464E-2</v>
      </c>
    </row>
    <row r="56" spans="1:10" ht="15" x14ac:dyDescent="0.25">
      <c r="A56" s="12">
        <v>49</v>
      </c>
      <c r="B56" s="9">
        <v>0.95684000000000002</v>
      </c>
      <c r="C56" s="42">
        <f t="shared" si="7"/>
        <v>95684</v>
      </c>
      <c r="D56" s="33">
        <f t="shared" si="0"/>
        <v>0.9972931733623176</v>
      </c>
      <c r="E56" s="50">
        <f t="shared" si="1"/>
        <v>0.95684000000000002</v>
      </c>
      <c r="F56" s="50">
        <f t="shared" si="2"/>
        <v>0.98397851260398816</v>
      </c>
      <c r="G56" s="50">
        <f t="shared" si="3"/>
        <v>4.3159999999999976E-2</v>
      </c>
      <c r="H56" s="50">
        <f t="shared" si="4"/>
        <v>1.6021487396011835E-2</v>
      </c>
      <c r="I56" s="43">
        <f t="shared" si="5"/>
        <v>4.5106809915973385E-2</v>
      </c>
      <c r="J56" s="43">
        <f t="shared" si="6"/>
        <v>1.6282354940467935E-2</v>
      </c>
    </row>
    <row r="57" spans="1:10" ht="15" x14ac:dyDescent="0.25">
      <c r="A57" s="12">
        <v>50</v>
      </c>
      <c r="B57" s="9">
        <v>0.95425000000000004</v>
      </c>
      <c r="C57" s="42">
        <f t="shared" si="7"/>
        <v>95425</v>
      </c>
      <c r="D57" s="33">
        <f t="shared" si="0"/>
        <v>0.99713911448781767</v>
      </c>
      <c r="E57" s="50">
        <f t="shared" si="1"/>
        <v>0.95425000000000004</v>
      </c>
      <c r="F57" s="50">
        <f t="shared" si="2"/>
        <v>0.98239455069426251</v>
      </c>
      <c r="G57" s="50">
        <f t="shared" si="3"/>
        <v>4.5749999999999957E-2</v>
      </c>
      <c r="H57" s="50">
        <f t="shared" si="4"/>
        <v>1.7605449305737486E-2</v>
      </c>
      <c r="I57" s="43">
        <f t="shared" si="5"/>
        <v>4.7943411055802937E-2</v>
      </c>
      <c r="J57" s="43">
        <f t="shared" si="6"/>
        <v>1.7920955784308492E-2</v>
      </c>
    </row>
    <row r="58" spans="1:10" ht="15" x14ac:dyDescent="0.25">
      <c r="A58" s="12">
        <v>51</v>
      </c>
      <c r="B58" s="9">
        <v>0.95152000000000003</v>
      </c>
      <c r="C58" s="42">
        <f t="shared" si="7"/>
        <v>95152</v>
      </c>
      <c r="D58" s="33">
        <f t="shared" si="0"/>
        <v>0.99681562132167478</v>
      </c>
      <c r="E58" s="50">
        <f t="shared" si="1"/>
        <v>0.95152000000000003</v>
      </c>
      <c r="F58" s="50">
        <f t="shared" si="2"/>
        <v>0.98059946191356984</v>
      </c>
      <c r="G58" s="50">
        <f t="shared" si="3"/>
        <v>4.8479999999999968E-2</v>
      </c>
      <c r="H58" s="50">
        <f t="shared" si="4"/>
        <v>1.9400538086430164E-2</v>
      </c>
      <c r="I58" s="43">
        <f t="shared" si="5"/>
        <v>5.0950058853203258E-2</v>
      </c>
      <c r="J58" s="43">
        <f t="shared" si="6"/>
        <v>1.9784365421301985E-2</v>
      </c>
    </row>
    <row r="59" spans="1:10" ht="15" x14ac:dyDescent="0.25">
      <c r="A59" s="12">
        <v>52</v>
      </c>
      <c r="B59" s="9">
        <v>0.94849000000000006</v>
      </c>
      <c r="C59" s="42">
        <f t="shared" si="7"/>
        <v>94849</v>
      </c>
      <c r="D59" s="33">
        <f t="shared" si="0"/>
        <v>0.99652078566985414</v>
      </c>
      <c r="E59" s="50">
        <f t="shared" si="1"/>
        <v>0.94849000000000006</v>
      </c>
      <c r="F59" s="50">
        <f t="shared" si="2"/>
        <v>0.97871353414374429</v>
      </c>
      <c r="G59" s="50">
        <f t="shared" si="3"/>
        <v>5.1509999999999945E-2</v>
      </c>
      <c r="H59" s="50">
        <f t="shared" si="4"/>
        <v>2.128646585625571E-2</v>
      </c>
      <c r="I59" s="43">
        <f t="shared" si="5"/>
        <v>5.4307372771457731E-2</v>
      </c>
      <c r="J59" s="43">
        <f t="shared" si="6"/>
        <v>2.1749434450069997E-2</v>
      </c>
    </row>
    <row r="60" spans="1:10" ht="15" x14ac:dyDescent="0.25">
      <c r="A60" s="12">
        <v>53</v>
      </c>
      <c r="B60" s="9">
        <v>0.94518999999999997</v>
      </c>
      <c r="C60" s="42">
        <f t="shared" si="7"/>
        <v>94519</v>
      </c>
      <c r="D60" s="33">
        <f t="shared" si="0"/>
        <v>0.996106602905236</v>
      </c>
      <c r="E60" s="50">
        <f t="shared" si="1"/>
        <v>0.94518999999999997</v>
      </c>
      <c r="F60" s="50">
        <f t="shared" si="2"/>
        <v>0.97663961743141592</v>
      </c>
      <c r="G60" s="50">
        <f t="shared" si="3"/>
        <v>5.4810000000000025E-2</v>
      </c>
      <c r="H60" s="50">
        <f t="shared" si="4"/>
        <v>2.3360382568584082E-2</v>
      </c>
      <c r="I60" s="43">
        <f t="shared" si="5"/>
        <v>5.7988340968482557E-2</v>
      </c>
      <c r="J60" s="43">
        <f t="shared" si="6"/>
        <v>2.3919142897379498E-2</v>
      </c>
    </row>
    <row r="61" spans="1:10" ht="15" x14ac:dyDescent="0.25">
      <c r="A61" s="12">
        <v>54</v>
      </c>
      <c r="B61" s="9">
        <v>0.94150999999999996</v>
      </c>
      <c r="C61" s="42">
        <f t="shared" si="7"/>
        <v>94151</v>
      </c>
      <c r="D61" s="33">
        <f t="shared" si="0"/>
        <v>0.99568777814362031</v>
      </c>
      <c r="E61" s="50">
        <f t="shared" si="1"/>
        <v>0.94150999999999996</v>
      </c>
      <c r="F61" s="50">
        <f t="shared" si="2"/>
        <v>0.97451965459740209</v>
      </c>
      <c r="G61" s="50">
        <f t="shared" si="3"/>
        <v>5.8490000000000042E-2</v>
      </c>
      <c r="H61" s="50">
        <f t="shared" si="4"/>
        <v>2.5480345402597915E-2</v>
      </c>
      <c r="I61" s="43">
        <f t="shared" si="5"/>
        <v>6.2123609945725529E-2</v>
      </c>
      <c r="J61" s="43">
        <f t="shared" si="6"/>
        <v>2.6146569012119585E-2</v>
      </c>
    </row>
    <row r="62" spans="1:10" ht="15" x14ac:dyDescent="0.25">
      <c r="A62" s="12">
        <v>55</v>
      </c>
      <c r="B62" s="9">
        <v>0.93745000000000001</v>
      </c>
      <c r="C62" s="42">
        <f t="shared" si="7"/>
        <v>93745</v>
      </c>
      <c r="D62" s="33">
        <f t="shared" si="0"/>
        <v>0.99531708357779081</v>
      </c>
      <c r="E62" s="50">
        <f t="shared" si="1"/>
        <v>0.93745000000000001</v>
      </c>
      <c r="F62" s="50">
        <f t="shared" si="2"/>
        <v>0.9720731772361193</v>
      </c>
      <c r="G62" s="50">
        <f t="shared" si="3"/>
        <v>6.2549999999999994E-2</v>
      </c>
      <c r="H62" s="50">
        <f t="shared" si="4"/>
        <v>2.7926822763880699E-2</v>
      </c>
      <c r="I62" s="43">
        <f t="shared" si="5"/>
        <v>6.6723558589791454E-2</v>
      </c>
      <c r="J62" s="43">
        <f t="shared" si="6"/>
        <v>2.8729136260383818E-2</v>
      </c>
    </row>
    <row r="63" spans="1:10" ht="15" x14ac:dyDescent="0.25">
      <c r="A63" s="12">
        <v>56</v>
      </c>
      <c r="B63" s="9">
        <v>0.93306</v>
      </c>
      <c r="C63" s="42">
        <f t="shared" si="7"/>
        <v>93306</v>
      </c>
      <c r="D63" s="33">
        <f t="shared" si="0"/>
        <v>0.99489850599104024</v>
      </c>
      <c r="E63" s="50">
        <f t="shared" si="1"/>
        <v>0.93306</v>
      </c>
      <c r="F63" s="50">
        <f t="shared" si="2"/>
        <v>0.96929457912674422</v>
      </c>
      <c r="G63" s="50">
        <f t="shared" si="3"/>
        <v>6.694E-2</v>
      </c>
      <c r="H63" s="50">
        <f t="shared" si="4"/>
        <v>3.0705420873255784E-2</v>
      </c>
      <c r="I63" s="43">
        <f t="shared" si="5"/>
        <v>7.174243885709386E-2</v>
      </c>
      <c r="J63" s="43">
        <f t="shared" si="6"/>
        <v>3.1678110591435348E-2</v>
      </c>
    </row>
    <row r="64" spans="1:10" ht="15" x14ac:dyDescent="0.25">
      <c r="A64" s="12">
        <v>57</v>
      </c>
      <c r="B64" s="9">
        <v>0.92830000000000001</v>
      </c>
      <c r="C64" s="42">
        <f t="shared" si="7"/>
        <v>92830</v>
      </c>
      <c r="D64" s="33">
        <f t="shared" si="0"/>
        <v>0.99440913497791661</v>
      </c>
      <c r="E64" s="50">
        <f t="shared" si="1"/>
        <v>0.92830000000000001</v>
      </c>
      <c r="F64" s="50">
        <f t="shared" si="2"/>
        <v>0.96613163847894001</v>
      </c>
      <c r="G64" s="50">
        <f t="shared" si="3"/>
        <v>7.1699999999999986E-2</v>
      </c>
      <c r="H64" s="50">
        <f t="shared" si="4"/>
        <v>3.3868361521059986E-2</v>
      </c>
      <c r="I64" s="43">
        <f t="shared" si="5"/>
        <v>7.7237961865776139E-2</v>
      </c>
      <c r="J64" s="43">
        <f t="shared" si="6"/>
        <v>3.5055638561202397E-2</v>
      </c>
    </row>
    <row r="65" spans="1:10" ht="15" x14ac:dyDescent="0.25">
      <c r="A65" s="12">
        <v>58</v>
      </c>
      <c r="B65" s="9">
        <v>0.92310999999999999</v>
      </c>
      <c r="C65" s="42">
        <f t="shared" si="7"/>
        <v>92311</v>
      </c>
      <c r="D65" s="33">
        <f t="shared" si="0"/>
        <v>0.99394438365958548</v>
      </c>
      <c r="E65" s="50">
        <f t="shared" si="1"/>
        <v>0.92310999999999999</v>
      </c>
      <c r="F65" s="50">
        <f t="shared" si="2"/>
        <v>0.96268050394860849</v>
      </c>
      <c r="G65" s="50">
        <f t="shared" si="3"/>
        <v>7.6890000000000014E-2</v>
      </c>
      <c r="H65" s="50">
        <f t="shared" si="4"/>
        <v>3.731949605139151E-2</v>
      </c>
      <c r="I65" s="43">
        <f t="shared" si="5"/>
        <v>8.3294515279869155E-2</v>
      </c>
      <c r="J65" s="43">
        <f t="shared" si="6"/>
        <v>3.8766232304818508E-2</v>
      </c>
    </row>
    <row r="66" spans="1:10" ht="15" x14ac:dyDescent="0.25">
      <c r="A66" s="12">
        <v>59</v>
      </c>
      <c r="B66" s="9">
        <v>0.91752</v>
      </c>
      <c r="C66" s="42">
        <f t="shared" si="7"/>
        <v>91752</v>
      </c>
      <c r="D66" s="33">
        <f t="shared" si="0"/>
        <v>0.99318815938617144</v>
      </c>
      <c r="E66" s="50">
        <f t="shared" si="1"/>
        <v>0.91752</v>
      </c>
      <c r="F66" s="50">
        <f t="shared" si="2"/>
        <v>0.95881288691254685</v>
      </c>
      <c r="G66" s="50">
        <f t="shared" si="3"/>
        <v>8.2479999999999998E-2</v>
      </c>
      <c r="H66" s="50">
        <f t="shared" si="4"/>
        <v>4.1187113087453153E-2</v>
      </c>
      <c r="I66" s="43">
        <f t="shared" si="5"/>
        <v>8.9894498212573018E-2</v>
      </c>
      <c r="J66" s="43">
        <f t="shared" si="6"/>
        <v>4.2956361610948832E-2</v>
      </c>
    </row>
    <row r="67" spans="1:10" ht="15" x14ac:dyDescent="0.25">
      <c r="A67" s="12">
        <v>60</v>
      </c>
      <c r="B67" s="9">
        <v>0.91127000000000002</v>
      </c>
      <c r="C67" s="42">
        <f t="shared" si="7"/>
        <v>91127</v>
      </c>
      <c r="D67" s="33">
        <f t="shared" si="0"/>
        <v>0.99247204450931115</v>
      </c>
      <c r="E67" s="50">
        <f t="shared" si="1"/>
        <v>0.91127000000000002</v>
      </c>
      <c r="F67" s="50">
        <f t="shared" si="2"/>
        <v>0.95481031966376595</v>
      </c>
      <c r="G67" s="50">
        <f t="shared" si="3"/>
        <v>8.8729999999999976E-2</v>
      </c>
      <c r="H67" s="50">
        <f t="shared" si="4"/>
        <v>4.518968033623405E-2</v>
      </c>
      <c r="I67" s="43">
        <f t="shared" si="5"/>
        <v>9.7369605056679104E-2</v>
      </c>
      <c r="J67" s="43">
        <f t="shared" si="6"/>
        <v>4.7328437288096638E-2</v>
      </c>
    </row>
    <row r="68" spans="1:10" ht="15" x14ac:dyDescent="0.25">
      <c r="A68" s="12">
        <v>61</v>
      </c>
      <c r="B68" s="9">
        <v>0.90441000000000005</v>
      </c>
      <c r="C68" s="42">
        <f t="shared" si="7"/>
        <v>90441</v>
      </c>
      <c r="D68" s="33">
        <f t="shared" si="0"/>
        <v>0.99165201623157639</v>
      </c>
      <c r="E68" s="50">
        <f t="shared" si="1"/>
        <v>0.90441000000000005</v>
      </c>
      <c r="F68" s="50">
        <f t="shared" si="2"/>
        <v>0.95043177320020789</v>
      </c>
      <c r="G68" s="50">
        <f t="shared" si="3"/>
        <v>9.5589999999999953E-2</v>
      </c>
      <c r="H68" s="50">
        <f t="shared" si="4"/>
        <v>4.9568226799792114E-2</v>
      </c>
      <c r="I68" s="43">
        <f t="shared" si="5"/>
        <v>0.10569321436074341</v>
      </c>
      <c r="J68" s="43">
        <f t="shared" si="6"/>
        <v>5.215337723074058E-2</v>
      </c>
    </row>
    <row r="69" spans="1:10" ht="15" x14ac:dyDescent="0.25">
      <c r="A69" s="12">
        <v>62</v>
      </c>
      <c r="B69" s="9">
        <v>0.89685999999999999</v>
      </c>
      <c r="C69" s="42">
        <f t="shared" si="7"/>
        <v>89686</v>
      </c>
      <c r="D69" s="33">
        <f t="shared" si="0"/>
        <v>0.99085698994268889</v>
      </c>
      <c r="E69" s="50">
        <f t="shared" si="1"/>
        <v>0.89685999999999999</v>
      </c>
      <c r="F69" s="50">
        <f t="shared" si="2"/>
        <v>0.94554334009767416</v>
      </c>
      <c r="G69" s="50">
        <f t="shared" si="3"/>
        <v>0.10314000000000001</v>
      </c>
      <c r="H69" s="50">
        <f t="shared" si="4"/>
        <v>5.4456659902325844E-2</v>
      </c>
      <c r="I69" s="43">
        <f t="shared" si="5"/>
        <v>0.11500122650134917</v>
      </c>
      <c r="J69" s="43">
        <f t="shared" si="6"/>
        <v>5.7592981297610847E-2</v>
      </c>
    </row>
    <row r="70" spans="1:10" ht="15" x14ac:dyDescent="0.25">
      <c r="A70" s="12">
        <v>63</v>
      </c>
      <c r="B70" s="9">
        <v>0.88866000000000001</v>
      </c>
      <c r="C70" s="42">
        <f t="shared" si="7"/>
        <v>88866</v>
      </c>
      <c r="D70" s="33">
        <f t="shared" si="0"/>
        <v>0.98995116242432424</v>
      </c>
      <c r="E70" s="50">
        <f t="shared" si="1"/>
        <v>0.88866000000000001</v>
      </c>
      <c r="F70" s="50">
        <f t="shared" si="2"/>
        <v>0.94001080278171634</v>
      </c>
      <c r="G70" s="50">
        <f t="shared" si="3"/>
        <v>0.11133999999999999</v>
      </c>
      <c r="H70" s="50">
        <f t="shared" si="4"/>
        <v>5.9989197218283663E-2</v>
      </c>
      <c r="I70" s="43">
        <f t="shared" si="5"/>
        <v>0.12528976211374429</v>
      </c>
      <c r="J70" s="43">
        <f t="shared" si="6"/>
        <v>6.381756150116713E-2</v>
      </c>
    </row>
    <row r="71" spans="1:10" ht="15" x14ac:dyDescent="0.25">
      <c r="A71" s="12">
        <v>64</v>
      </c>
      <c r="B71" s="9">
        <v>0.87973000000000001</v>
      </c>
      <c r="C71" s="42">
        <f t="shared" si="7"/>
        <v>87973</v>
      </c>
      <c r="D71" s="33">
        <f t="shared" si="0"/>
        <v>0.98904209246018659</v>
      </c>
      <c r="E71" s="50">
        <f t="shared" si="1"/>
        <v>0.87973000000000001</v>
      </c>
      <c r="F71" s="50">
        <f t="shared" si="2"/>
        <v>0.93383197117297356</v>
      </c>
      <c r="G71" s="50">
        <f t="shared" si="3"/>
        <v>0.12026999999999999</v>
      </c>
      <c r="H71" s="50">
        <f t="shared" si="4"/>
        <v>6.6168028827026437E-2</v>
      </c>
      <c r="I71" s="43">
        <f t="shared" si="5"/>
        <v>0.13671240039557589</v>
      </c>
      <c r="J71" s="43">
        <f t="shared" si="6"/>
        <v>7.085646119388446E-2</v>
      </c>
    </row>
    <row r="72" spans="1:10" ht="15" x14ac:dyDescent="0.25">
      <c r="A72" s="12">
        <v>65</v>
      </c>
      <c r="B72" s="9">
        <v>0.87009000000000003</v>
      </c>
      <c r="C72" s="42">
        <f t="shared" si="7"/>
        <v>87009</v>
      </c>
      <c r="D72" s="33">
        <f t="shared" ref="D72:D114" si="8">C73/C72</f>
        <v>0.98792078980335363</v>
      </c>
      <c r="E72" s="50">
        <f t="shared" ref="E72:E114" si="9">B72</f>
        <v>0.87009000000000003</v>
      </c>
      <c r="F72" s="50">
        <f t="shared" ref="F72:F114" si="10">C77/C72</f>
        <v>0.92667425208886434</v>
      </c>
      <c r="G72" s="50">
        <f t="shared" ref="G72:G114" si="11">1-E72</f>
        <v>0.12990999999999997</v>
      </c>
      <c r="H72" s="50">
        <f t="shared" ref="H72:H114" si="12">1-F72</f>
        <v>7.3325747911135664E-2</v>
      </c>
      <c r="I72" s="43">
        <f t="shared" ref="I72:I114" si="13">G72/E72</f>
        <v>0.14930639359146752</v>
      </c>
      <c r="J72" s="43">
        <f t="shared" ref="J72:J114" si="14">H72/F72</f>
        <v>7.9127857222587444E-2</v>
      </c>
    </row>
    <row r="73" spans="1:10" ht="15" x14ac:dyDescent="0.25">
      <c r="A73" s="12">
        <v>66</v>
      </c>
      <c r="B73" s="9">
        <v>0.85958000000000001</v>
      </c>
      <c r="C73" s="42">
        <f t="shared" ref="C73:C114" si="15">$C$7*B73</f>
        <v>85958</v>
      </c>
      <c r="D73" s="33">
        <f t="shared" si="8"/>
        <v>0.98655157169780594</v>
      </c>
      <c r="E73" s="50">
        <f t="shared" si="9"/>
        <v>0.85958000000000001</v>
      </c>
      <c r="F73" s="50">
        <f t="shared" si="10"/>
        <v>0.91820423927964823</v>
      </c>
      <c r="G73" s="50">
        <f t="shared" si="11"/>
        <v>0.14041999999999999</v>
      </c>
      <c r="H73" s="50">
        <f t="shared" si="12"/>
        <v>8.1795760720351773E-2</v>
      </c>
      <c r="I73" s="43">
        <f t="shared" si="13"/>
        <v>0.16335884967076944</v>
      </c>
      <c r="J73" s="43">
        <f t="shared" si="14"/>
        <v>8.9082316571008624E-2</v>
      </c>
    </row>
    <row r="74" spans="1:10" ht="15" x14ac:dyDescent="0.25">
      <c r="A74" s="12">
        <v>67</v>
      </c>
      <c r="B74" s="9">
        <v>0.84802</v>
      </c>
      <c r="C74" s="42">
        <f t="shared" si="15"/>
        <v>84802</v>
      </c>
      <c r="D74" s="33">
        <f t="shared" si="8"/>
        <v>0.98505931463880569</v>
      </c>
      <c r="E74" s="50">
        <f t="shared" si="9"/>
        <v>0.84802</v>
      </c>
      <c r="F74" s="50">
        <f t="shared" si="10"/>
        <v>0.90842197117992496</v>
      </c>
      <c r="G74" s="50">
        <f t="shared" si="11"/>
        <v>0.15198</v>
      </c>
      <c r="H74" s="50">
        <f t="shared" si="12"/>
        <v>9.1578028820075041E-2</v>
      </c>
      <c r="I74" s="43">
        <f t="shared" si="13"/>
        <v>0.17921747128605459</v>
      </c>
      <c r="J74" s="43">
        <f t="shared" si="14"/>
        <v>0.100810010903993</v>
      </c>
    </row>
    <row r="75" spans="1:10" ht="15" x14ac:dyDescent="0.25">
      <c r="A75" s="12">
        <v>68</v>
      </c>
      <c r="B75" s="9">
        <v>0.83535000000000004</v>
      </c>
      <c r="C75" s="42">
        <f t="shared" si="15"/>
        <v>83535</v>
      </c>
      <c r="D75" s="33">
        <f t="shared" si="8"/>
        <v>0.98344406536182438</v>
      </c>
      <c r="E75" s="50">
        <f t="shared" si="9"/>
        <v>0.83535000000000004</v>
      </c>
      <c r="F75" s="50">
        <f t="shared" si="10"/>
        <v>0.89707308313880407</v>
      </c>
      <c r="G75" s="50">
        <f t="shared" si="11"/>
        <v>0.16464999999999996</v>
      </c>
      <c r="H75" s="50">
        <f t="shared" si="12"/>
        <v>0.10292691686119593</v>
      </c>
      <c r="I75" s="43">
        <f t="shared" si="13"/>
        <v>0.19710301071407188</v>
      </c>
      <c r="J75" s="43">
        <f t="shared" si="14"/>
        <v>0.11473637855798874</v>
      </c>
    </row>
    <row r="76" spans="1:10" ht="15" x14ac:dyDescent="0.25">
      <c r="A76" s="12">
        <v>69</v>
      </c>
      <c r="B76" s="9">
        <v>0.82152000000000003</v>
      </c>
      <c r="C76" s="42">
        <f t="shared" si="15"/>
        <v>82152</v>
      </c>
      <c r="D76" s="33">
        <f t="shared" si="8"/>
        <v>0.98146119388450681</v>
      </c>
      <c r="E76" s="50">
        <f t="shared" si="9"/>
        <v>0.82152000000000003</v>
      </c>
      <c r="F76" s="50">
        <f t="shared" si="10"/>
        <v>0.8840198656149576</v>
      </c>
      <c r="G76" s="50">
        <f t="shared" si="11"/>
        <v>0.17847999999999997</v>
      </c>
      <c r="H76" s="50">
        <f t="shared" si="12"/>
        <v>0.1159801343850424</v>
      </c>
      <c r="I76" s="43">
        <f t="shared" si="13"/>
        <v>0.21725581848281231</v>
      </c>
      <c r="J76" s="43">
        <f t="shared" si="14"/>
        <v>0.13119629874421684</v>
      </c>
    </row>
    <row r="77" spans="1:10" ht="15" x14ac:dyDescent="0.25">
      <c r="A77" s="12">
        <v>70</v>
      </c>
      <c r="B77" s="9">
        <v>0.80628999999999995</v>
      </c>
      <c r="C77" s="42">
        <f t="shared" si="15"/>
        <v>80629</v>
      </c>
      <c r="D77" s="33">
        <f t="shared" si="8"/>
        <v>0.97889096975033796</v>
      </c>
      <c r="E77" s="50">
        <f t="shared" si="9"/>
        <v>0.80628999999999995</v>
      </c>
      <c r="F77" s="50">
        <f t="shared" si="10"/>
        <v>0.86924059581540136</v>
      </c>
      <c r="G77" s="50">
        <f t="shared" si="11"/>
        <v>0.19371000000000005</v>
      </c>
      <c r="H77" s="50">
        <f t="shared" si="12"/>
        <v>0.13075940418459864</v>
      </c>
      <c r="I77" s="43">
        <f t="shared" si="13"/>
        <v>0.24024854580858013</v>
      </c>
      <c r="J77" s="43">
        <f t="shared" si="14"/>
        <v>0.1504294723625261</v>
      </c>
    </row>
    <row r="78" spans="1:10" ht="15" x14ac:dyDescent="0.25">
      <c r="A78" s="12">
        <v>71</v>
      </c>
      <c r="B78" s="9">
        <v>0.78927000000000003</v>
      </c>
      <c r="C78" s="42">
        <f t="shared" si="15"/>
        <v>78927</v>
      </c>
      <c r="D78" s="33">
        <f t="shared" si="8"/>
        <v>0.97604115195053653</v>
      </c>
      <c r="E78" s="50">
        <f t="shared" si="9"/>
        <v>0.78927000000000003</v>
      </c>
      <c r="F78" s="50">
        <f t="shared" si="10"/>
        <v>0.85297806834163215</v>
      </c>
      <c r="G78" s="50">
        <f t="shared" si="11"/>
        <v>0.21072999999999997</v>
      </c>
      <c r="H78" s="50">
        <f t="shared" si="12"/>
        <v>0.14702193165836785</v>
      </c>
      <c r="I78" s="43">
        <f t="shared" si="13"/>
        <v>0.26699355100282535</v>
      </c>
      <c r="J78" s="43">
        <f t="shared" si="14"/>
        <v>0.17236308542400069</v>
      </c>
    </row>
    <row r="79" spans="1:10" ht="15" x14ac:dyDescent="0.25">
      <c r="A79" s="12">
        <v>72</v>
      </c>
      <c r="B79" s="9">
        <v>0.77036000000000004</v>
      </c>
      <c r="C79" s="42">
        <f t="shared" si="15"/>
        <v>77036</v>
      </c>
      <c r="D79" s="33">
        <f t="shared" si="8"/>
        <v>0.97275299859805808</v>
      </c>
      <c r="E79" s="50">
        <f t="shared" si="9"/>
        <v>0.77036000000000004</v>
      </c>
      <c r="F79" s="50">
        <f t="shared" si="10"/>
        <v>0.8347136403759281</v>
      </c>
      <c r="G79" s="50">
        <f t="shared" si="11"/>
        <v>0.22963999999999996</v>
      </c>
      <c r="H79" s="50">
        <f t="shared" si="12"/>
        <v>0.1652863596240719</v>
      </c>
      <c r="I79" s="43">
        <f t="shared" si="13"/>
        <v>0.29809439742458066</v>
      </c>
      <c r="J79" s="43">
        <f t="shared" si="14"/>
        <v>0.19801564468220773</v>
      </c>
    </row>
    <row r="80" spans="1:10" ht="15" x14ac:dyDescent="0.25">
      <c r="A80" s="12">
        <v>73</v>
      </c>
      <c r="B80" s="9">
        <v>0.74936999999999998</v>
      </c>
      <c r="C80" s="42">
        <f t="shared" si="15"/>
        <v>74937</v>
      </c>
      <c r="D80" s="33">
        <f t="shared" si="8"/>
        <v>0.9691340726210016</v>
      </c>
      <c r="E80" s="50">
        <f t="shared" si="9"/>
        <v>0.74936999999999998</v>
      </c>
      <c r="F80" s="50">
        <f t="shared" si="10"/>
        <v>0.81456423395652344</v>
      </c>
      <c r="G80" s="50">
        <f t="shared" si="11"/>
        <v>0.25063000000000002</v>
      </c>
      <c r="H80" s="50">
        <f t="shared" si="12"/>
        <v>0.18543576604347656</v>
      </c>
      <c r="I80" s="43">
        <f t="shared" si="13"/>
        <v>0.33445427492426977</v>
      </c>
      <c r="J80" s="43">
        <f t="shared" si="14"/>
        <v>0.22765026785275477</v>
      </c>
    </row>
    <row r="81" spans="1:10" ht="15" x14ac:dyDescent="0.25">
      <c r="A81" s="12">
        <v>74</v>
      </c>
      <c r="B81" s="9">
        <v>0.72624</v>
      </c>
      <c r="C81" s="42">
        <f t="shared" si="15"/>
        <v>72624</v>
      </c>
      <c r="D81" s="33">
        <f t="shared" si="8"/>
        <v>0.96505287508261728</v>
      </c>
      <c r="E81" s="50">
        <f t="shared" si="9"/>
        <v>0.72624</v>
      </c>
      <c r="F81" s="50">
        <f t="shared" si="10"/>
        <v>0.79249283983256236</v>
      </c>
      <c r="G81" s="50">
        <f t="shared" si="11"/>
        <v>0.27376</v>
      </c>
      <c r="H81" s="50">
        <f t="shared" si="12"/>
        <v>0.20750716016743764</v>
      </c>
      <c r="I81" s="43">
        <f t="shared" si="13"/>
        <v>0.37695527649261951</v>
      </c>
      <c r="J81" s="43">
        <f t="shared" si="14"/>
        <v>0.26184105361920962</v>
      </c>
    </row>
    <row r="82" spans="1:10" ht="15" x14ac:dyDescent="0.25">
      <c r="A82" s="12">
        <v>75</v>
      </c>
      <c r="B82" s="9">
        <v>0.70086000000000004</v>
      </c>
      <c r="C82" s="42">
        <f t="shared" si="15"/>
        <v>70086</v>
      </c>
      <c r="D82" s="33">
        <f t="shared" si="8"/>
        <v>0.96057700539337387</v>
      </c>
      <c r="E82" s="50">
        <f t="shared" si="9"/>
        <v>0.70086000000000004</v>
      </c>
      <c r="F82" s="50">
        <f t="shared" si="10"/>
        <v>0.76865565162799987</v>
      </c>
      <c r="G82" s="50">
        <f t="shared" si="11"/>
        <v>0.29913999999999996</v>
      </c>
      <c r="H82" s="50">
        <f t="shared" si="12"/>
        <v>0.23134434837200013</v>
      </c>
      <c r="I82" s="43">
        <f t="shared" si="13"/>
        <v>0.42681848015295487</v>
      </c>
      <c r="J82" s="43">
        <f t="shared" si="14"/>
        <v>0.30097267597267602</v>
      </c>
    </row>
    <row r="83" spans="1:10" ht="15" x14ac:dyDescent="0.25">
      <c r="A83" s="12">
        <v>76</v>
      </c>
      <c r="B83" s="9">
        <v>0.67323</v>
      </c>
      <c r="C83" s="42">
        <f t="shared" si="15"/>
        <v>67323</v>
      </c>
      <c r="D83" s="33">
        <f t="shared" si="8"/>
        <v>0.95514163064628732</v>
      </c>
      <c r="E83" s="50">
        <f t="shared" si="9"/>
        <v>0.67323</v>
      </c>
      <c r="F83" s="50">
        <f t="shared" si="10"/>
        <v>0.74307443221484493</v>
      </c>
      <c r="G83" s="50">
        <f t="shared" si="11"/>
        <v>0.32677</v>
      </c>
      <c r="H83" s="50">
        <f t="shared" si="12"/>
        <v>0.25692556778515507</v>
      </c>
      <c r="I83" s="43">
        <f t="shared" si="13"/>
        <v>0.48537646866598338</v>
      </c>
      <c r="J83" s="43">
        <f t="shared" si="14"/>
        <v>0.34576020469355923</v>
      </c>
    </row>
    <row r="84" spans="1:10" ht="15" x14ac:dyDescent="0.25">
      <c r="A84" s="12">
        <v>77</v>
      </c>
      <c r="B84" s="9">
        <v>0.64302999999999999</v>
      </c>
      <c r="C84" s="42">
        <f t="shared" si="15"/>
        <v>64303</v>
      </c>
      <c r="D84" s="33">
        <f t="shared" si="8"/>
        <v>0.94927141812979177</v>
      </c>
      <c r="E84" s="50">
        <f t="shared" si="9"/>
        <v>0.64302999999999999</v>
      </c>
      <c r="F84" s="50">
        <f t="shared" si="10"/>
        <v>0.71612521966315723</v>
      </c>
      <c r="G84" s="50">
        <f t="shared" si="11"/>
        <v>0.35697000000000001</v>
      </c>
      <c r="H84" s="50">
        <f t="shared" si="12"/>
        <v>0.28387478033684277</v>
      </c>
      <c r="I84" s="43">
        <f t="shared" si="13"/>
        <v>0.55513739638897097</v>
      </c>
      <c r="J84" s="43">
        <f t="shared" si="14"/>
        <v>0.39640383070207824</v>
      </c>
    </row>
    <row r="85" spans="1:10" ht="15" x14ac:dyDescent="0.25">
      <c r="A85" s="12">
        <v>78</v>
      </c>
      <c r="B85" s="9">
        <v>0.61041000000000001</v>
      </c>
      <c r="C85" s="42">
        <f t="shared" si="15"/>
        <v>61041</v>
      </c>
      <c r="D85" s="33">
        <f t="shared" si="8"/>
        <v>0.94287446142756515</v>
      </c>
      <c r="E85" s="50">
        <f t="shared" si="9"/>
        <v>0.61041000000000001</v>
      </c>
      <c r="F85" s="50">
        <f t="shared" si="10"/>
        <v>0.6876361789616815</v>
      </c>
      <c r="G85" s="50">
        <f t="shared" si="11"/>
        <v>0.38958999999999999</v>
      </c>
      <c r="H85" s="50">
        <f t="shared" si="12"/>
        <v>0.3123638210383185</v>
      </c>
      <c r="I85" s="43">
        <f t="shared" si="13"/>
        <v>0.63824314804803328</v>
      </c>
      <c r="J85" s="43">
        <f t="shared" si="14"/>
        <v>0.45425739743650828</v>
      </c>
    </row>
    <row r="86" spans="1:10" ht="15" x14ac:dyDescent="0.25">
      <c r="A86" s="12">
        <v>79</v>
      </c>
      <c r="B86" s="9">
        <v>0.57554000000000005</v>
      </c>
      <c r="C86" s="42">
        <f t="shared" si="15"/>
        <v>57554.000000000007</v>
      </c>
      <c r="D86" s="33">
        <f t="shared" si="8"/>
        <v>0.93602529798102641</v>
      </c>
      <c r="E86" s="50">
        <f t="shared" si="9"/>
        <v>0.57554000000000005</v>
      </c>
      <c r="F86" s="50">
        <f t="shared" si="10"/>
        <v>0.65760850679361982</v>
      </c>
      <c r="G86" s="50">
        <f t="shared" si="11"/>
        <v>0.42445999999999995</v>
      </c>
      <c r="H86" s="50">
        <f t="shared" si="12"/>
        <v>0.34239149320638018</v>
      </c>
      <c r="I86" s="43">
        <f t="shared" si="13"/>
        <v>0.73749869687597713</v>
      </c>
      <c r="J86" s="43">
        <f t="shared" si="14"/>
        <v>0.52066159374339482</v>
      </c>
    </row>
    <row r="87" spans="1:10" ht="15" x14ac:dyDescent="0.25">
      <c r="A87" s="12">
        <v>80</v>
      </c>
      <c r="B87" s="9">
        <v>0.53871999999999998</v>
      </c>
      <c r="C87" s="42">
        <f t="shared" si="15"/>
        <v>53872</v>
      </c>
      <c r="D87" s="33">
        <f t="shared" si="8"/>
        <v>0.92860855360855377</v>
      </c>
      <c r="E87" s="50">
        <f t="shared" si="9"/>
        <v>0.53871999999999998</v>
      </c>
      <c r="F87" s="50">
        <f t="shared" si="10"/>
        <v>0.62596525096525102</v>
      </c>
      <c r="G87" s="50">
        <f t="shared" si="11"/>
        <v>0.46128000000000002</v>
      </c>
      <c r="H87" s="50">
        <f t="shared" si="12"/>
        <v>0.37403474903474898</v>
      </c>
      <c r="I87" s="43">
        <f t="shared" si="13"/>
        <v>0.85625185625185629</v>
      </c>
      <c r="J87" s="43">
        <f t="shared" si="14"/>
        <v>0.59753276792598287</v>
      </c>
    </row>
    <row r="88" spans="1:10" ht="15" x14ac:dyDescent="0.25">
      <c r="A88" s="12">
        <v>81</v>
      </c>
      <c r="B88" s="9">
        <v>0.50026000000000004</v>
      </c>
      <c r="C88" s="42">
        <f t="shared" si="15"/>
        <v>50026.000000000007</v>
      </c>
      <c r="D88" s="33">
        <f t="shared" si="8"/>
        <v>0.92050133930356204</v>
      </c>
      <c r="E88" s="50">
        <f t="shared" si="9"/>
        <v>0.50026000000000004</v>
      </c>
      <c r="F88" s="50">
        <f t="shared" si="10"/>
        <v>0.5926918002638627</v>
      </c>
      <c r="G88" s="50">
        <f t="shared" si="11"/>
        <v>0.49973999999999996</v>
      </c>
      <c r="H88" s="50">
        <f t="shared" si="12"/>
        <v>0.4073081997361373</v>
      </c>
      <c r="I88" s="43">
        <f t="shared" si="13"/>
        <v>0.99896054051893002</v>
      </c>
      <c r="J88" s="43">
        <f t="shared" si="14"/>
        <v>0.68721753794266471</v>
      </c>
    </row>
    <row r="89" spans="1:10" ht="15" x14ac:dyDescent="0.25">
      <c r="A89" s="12">
        <v>82</v>
      </c>
      <c r="B89" s="9">
        <v>0.46049000000000001</v>
      </c>
      <c r="C89" s="42">
        <f t="shared" si="15"/>
        <v>46049</v>
      </c>
      <c r="D89" s="33">
        <f t="shared" si="8"/>
        <v>0.91150730743338615</v>
      </c>
      <c r="E89" s="50">
        <f t="shared" si="9"/>
        <v>0.46049000000000001</v>
      </c>
      <c r="F89" s="50">
        <f t="shared" si="10"/>
        <v>0.55792742513409621</v>
      </c>
      <c r="G89" s="50">
        <f t="shared" si="11"/>
        <v>0.53950999999999993</v>
      </c>
      <c r="H89" s="50">
        <f t="shared" si="12"/>
        <v>0.44207257486590379</v>
      </c>
      <c r="I89" s="43">
        <f t="shared" si="13"/>
        <v>1.171599817585615</v>
      </c>
      <c r="J89" s="43">
        <f t="shared" si="14"/>
        <v>0.7923478125486535</v>
      </c>
    </row>
    <row r="90" spans="1:10" ht="15" x14ac:dyDescent="0.25">
      <c r="A90" s="12">
        <v>83</v>
      </c>
      <c r="B90" s="9">
        <v>0.41974</v>
      </c>
      <c r="C90" s="42">
        <f t="shared" si="15"/>
        <v>41974</v>
      </c>
      <c r="D90" s="33">
        <f t="shared" si="8"/>
        <v>0.90170105303282988</v>
      </c>
      <c r="E90" s="50">
        <f t="shared" si="9"/>
        <v>0.41974</v>
      </c>
      <c r="F90" s="50">
        <f t="shared" si="10"/>
        <v>0.52189450612283794</v>
      </c>
      <c r="G90" s="50">
        <f t="shared" si="11"/>
        <v>0.58026</v>
      </c>
      <c r="H90" s="50">
        <f t="shared" si="12"/>
        <v>0.47810549387716206</v>
      </c>
      <c r="I90" s="43">
        <f t="shared" si="13"/>
        <v>1.3824272168485252</v>
      </c>
      <c r="J90" s="43">
        <f t="shared" si="14"/>
        <v>0.91609604674518397</v>
      </c>
    </row>
    <row r="91" spans="1:10" ht="15" x14ac:dyDescent="0.25">
      <c r="A91" s="12">
        <v>84</v>
      </c>
      <c r="B91" s="9">
        <v>0.37847999999999998</v>
      </c>
      <c r="C91" s="42">
        <f t="shared" si="15"/>
        <v>37848</v>
      </c>
      <c r="D91" s="33">
        <f t="shared" si="8"/>
        <v>0.89098499260198694</v>
      </c>
      <c r="E91" s="50">
        <f t="shared" si="9"/>
        <v>0.37847999999999998</v>
      </c>
      <c r="F91" s="50">
        <f t="shared" si="10"/>
        <v>0.48478123018389346</v>
      </c>
      <c r="G91" s="50">
        <f t="shared" si="11"/>
        <v>0.62152000000000007</v>
      </c>
      <c r="H91" s="50">
        <f t="shared" si="12"/>
        <v>0.51521876981610659</v>
      </c>
      <c r="I91" s="43">
        <f t="shared" si="13"/>
        <v>1.6421475375184953</v>
      </c>
      <c r="J91" s="43">
        <f t="shared" si="14"/>
        <v>1.062786134728581</v>
      </c>
    </row>
    <row r="92" spans="1:10" ht="15" x14ac:dyDescent="0.25">
      <c r="A92" s="12">
        <v>85</v>
      </c>
      <c r="B92" s="9">
        <v>0.33722000000000002</v>
      </c>
      <c r="C92" s="42">
        <f t="shared" si="15"/>
        <v>33722</v>
      </c>
      <c r="D92" s="33">
        <f t="shared" si="8"/>
        <v>0.87924796868513133</v>
      </c>
      <c r="E92" s="50">
        <f t="shared" si="9"/>
        <v>0.33722000000000002</v>
      </c>
      <c r="F92" s="50">
        <f t="shared" si="10"/>
        <v>0.4468299626356681</v>
      </c>
      <c r="G92" s="50">
        <f t="shared" si="11"/>
        <v>0.66277999999999992</v>
      </c>
      <c r="H92" s="50">
        <f t="shared" si="12"/>
        <v>0.5531700373643319</v>
      </c>
      <c r="I92" s="43">
        <f t="shared" si="13"/>
        <v>1.9654231658857715</v>
      </c>
      <c r="J92" s="43">
        <f t="shared" si="14"/>
        <v>1.2379877886912662</v>
      </c>
    </row>
    <row r="93" spans="1:10" ht="15" x14ac:dyDescent="0.25">
      <c r="A93" s="12">
        <v>86</v>
      </c>
      <c r="B93" s="9">
        <v>0.29649999999999999</v>
      </c>
      <c r="C93" s="42">
        <f t="shared" si="15"/>
        <v>29650</v>
      </c>
      <c r="D93" s="33">
        <f t="shared" si="8"/>
        <v>0.86650927487352436</v>
      </c>
      <c r="E93" s="50">
        <f t="shared" si="9"/>
        <v>0.29649999999999999</v>
      </c>
      <c r="F93" s="50">
        <f t="shared" si="10"/>
        <v>0.40836424957841483</v>
      </c>
      <c r="G93" s="50">
        <f t="shared" si="11"/>
        <v>0.70350000000000001</v>
      </c>
      <c r="H93" s="50">
        <f t="shared" si="12"/>
        <v>0.59163575042158523</v>
      </c>
      <c r="I93" s="43">
        <f t="shared" si="13"/>
        <v>2.3726812816188874</v>
      </c>
      <c r="J93" s="43">
        <f t="shared" si="14"/>
        <v>1.4487941856623723</v>
      </c>
    </row>
    <row r="94" spans="1:10" ht="15" x14ac:dyDescent="0.25">
      <c r="A94" s="12">
        <v>87</v>
      </c>
      <c r="B94" s="9">
        <v>0.25691999999999998</v>
      </c>
      <c r="C94" s="42">
        <f t="shared" si="15"/>
        <v>25691.999999999996</v>
      </c>
      <c r="D94" s="33">
        <f t="shared" si="8"/>
        <v>0.85263895375992538</v>
      </c>
      <c r="E94" s="50">
        <f t="shared" si="9"/>
        <v>0.25691999999999998</v>
      </c>
      <c r="F94" s="50">
        <f t="shared" si="10"/>
        <v>0.36968706212050451</v>
      </c>
      <c r="G94" s="50">
        <f t="shared" si="11"/>
        <v>0.74307999999999996</v>
      </c>
      <c r="H94" s="50">
        <f t="shared" si="12"/>
        <v>0.63031293787949549</v>
      </c>
      <c r="I94" s="43">
        <f t="shared" si="13"/>
        <v>2.8922621827806321</v>
      </c>
      <c r="J94" s="43">
        <f t="shared" si="14"/>
        <v>1.7049905243209091</v>
      </c>
    </row>
    <row r="95" spans="1:10" ht="15" x14ac:dyDescent="0.25">
      <c r="A95" s="12">
        <v>88</v>
      </c>
      <c r="B95" s="9">
        <v>0.21906</v>
      </c>
      <c r="C95" s="42">
        <f t="shared" si="15"/>
        <v>21906</v>
      </c>
      <c r="D95" s="33">
        <f t="shared" si="8"/>
        <v>0.83757874554916456</v>
      </c>
      <c r="E95" s="50">
        <f t="shared" si="9"/>
        <v>0.21906</v>
      </c>
      <c r="F95" s="50">
        <f t="shared" si="10"/>
        <v>0.331233452022277</v>
      </c>
      <c r="G95" s="50">
        <f t="shared" si="11"/>
        <v>0.78093999999999997</v>
      </c>
      <c r="H95" s="50">
        <f t="shared" si="12"/>
        <v>0.66876654797772295</v>
      </c>
      <c r="I95" s="43">
        <f t="shared" si="13"/>
        <v>3.5649593718615904</v>
      </c>
      <c r="J95" s="43">
        <f t="shared" si="14"/>
        <v>2.0190187431091511</v>
      </c>
    </row>
    <row r="96" spans="1:10" ht="15" x14ac:dyDescent="0.25">
      <c r="A96" s="12">
        <v>89</v>
      </c>
      <c r="B96" s="9">
        <v>0.18348</v>
      </c>
      <c r="C96" s="42">
        <f t="shared" si="15"/>
        <v>18348</v>
      </c>
      <c r="D96" s="33">
        <f t="shared" si="8"/>
        <v>0.82123392195334644</v>
      </c>
      <c r="E96" s="50">
        <f t="shared" si="9"/>
        <v>0.18348</v>
      </c>
      <c r="F96" s="50">
        <f t="shared" si="10"/>
        <v>0.29338347503815132</v>
      </c>
      <c r="G96" s="50">
        <f t="shared" si="11"/>
        <v>0.81652000000000002</v>
      </c>
      <c r="H96" s="50">
        <f t="shared" si="12"/>
        <v>0.70661652496184868</v>
      </c>
      <c r="I96" s="43">
        <f t="shared" si="13"/>
        <v>4.4501853063004146</v>
      </c>
      <c r="J96" s="43">
        <f t="shared" si="14"/>
        <v>2.4085082667657436</v>
      </c>
    </row>
    <row r="97" spans="1:10" ht="15" x14ac:dyDescent="0.25">
      <c r="A97" s="12">
        <v>90</v>
      </c>
      <c r="B97" s="9">
        <v>0.15068000000000001</v>
      </c>
      <c r="C97" s="42">
        <f t="shared" si="15"/>
        <v>15068</v>
      </c>
      <c r="D97" s="33">
        <f t="shared" si="8"/>
        <v>0.80355720732678526</v>
      </c>
      <c r="E97" s="50">
        <f t="shared" si="9"/>
        <v>0.15068000000000001</v>
      </c>
      <c r="F97" s="50">
        <f t="shared" si="10"/>
        <v>0.25657021502521898</v>
      </c>
      <c r="G97" s="50">
        <f t="shared" si="11"/>
        <v>0.84931999999999996</v>
      </c>
      <c r="H97" s="50">
        <f t="shared" si="12"/>
        <v>0.74342978497478107</v>
      </c>
      <c r="I97" s="43">
        <f t="shared" si="13"/>
        <v>5.636580833554552</v>
      </c>
      <c r="J97" s="43">
        <f t="shared" si="14"/>
        <v>2.8975685463010872</v>
      </c>
    </row>
    <row r="98" spans="1:10" ht="15" x14ac:dyDescent="0.25">
      <c r="A98" s="12">
        <v>91</v>
      </c>
      <c r="B98" s="9">
        <v>0.12107999999999999</v>
      </c>
      <c r="C98" s="42">
        <f t="shared" si="15"/>
        <v>12108</v>
      </c>
      <c r="D98" s="33">
        <f t="shared" si="8"/>
        <v>0.78444003964321107</v>
      </c>
      <c r="E98" s="50">
        <f t="shared" si="9"/>
        <v>0.12107999999999999</v>
      </c>
      <c r="F98" s="50">
        <f t="shared" si="10"/>
        <v>0.22125867195242815</v>
      </c>
      <c r="G98" s="50">
        <f t="shared" si="11"/>
        <v>0.87892000000000003</v>
      </c>
      <c r="H98" s="50">
        <f t="shared" si="12"/>
        <v>0.7787413280475719</v>
      </c>
      <c r="I98" s="43">
        <f t="shared" si="13"/>
        <v>7.2590023125206482</v>
      </c>
      <c r="J98" s="43">
        <f t="shared" si="14"/>
        <v>3.51959686450168</v>
      </c>
    </row>
    <row r="99" spans="1:10" ht="15" x14ac:dyDescent="0.25">
      <c r="A99" s="12">
        <v>92</v>
      </c>
      <c r="B99" s="9">
        <v>9.4979999999999995E-2</v>
      </c>
      <c r="C99" s="42">
        <f t="shared" si="15"/>
        <v>9498</v>
      </c>
      <c r="D99" s="33">
        <f t="shared" si="8"/>
        <v>0.76395030532743735</v>
      </c>
      <c r="E99" s="50">
        <f t="shared" si="9"/>
        <v>9.4979999999999995E-2</v>
      </c>
      <c r="F99" s="50">
        <f t="shared" si="10"/>
        <v>0.18782901663508109</v>
      </c>
      <c r="G99" s="50">
        <f t="shared" si="11"/>
        <v>0.90502000000000005</v>
      </c>
      <c r="H99" s="50">
        <f t="shared" si="12"/>
        <v>0.81217098336491889</v>
      </c>
      <c r="I99" s="43">
        <f t="shared" si="13"/>
        <v>9.5285323225942307</v>
      </c>
      <c r="J99" s="43">
        <f t="shared" si="14"/>
        <v>4.3239910313901335</v>
      </c>
    </row>
    <row r="100" spans="1:10" ht="15" x14ac:dyDescent="0.25">
      <c r="A100" s="12">
        <v>93</v>
      </c>
      <c r="B100" s="9">
        <v>7.2559999999999999E-2</v>
      </c>
      <c r="C100" s="42">
        <f t="shared" si="15"/>
        <v>7256</v>
      </c>
      <c r="D100" s="33">
        <f t="shared" si="8"/>
        <v>0.74186879823594265</v>
      </c>
      <c r="E100" s="50">
        <f t="shared" si="9"/>
        <v>7.2559999999999999E-2</v>
      </c>
      <c r="F100" s="50">
        <f t="shared" si="10"/>
        <v>0.15683572216097022</v>
      </c>
      <c r="G100" s="50">
        <f t="shared" si="11"/>
        <v>0.92744000000000004</v>
      </c>
      <c r="H100" s="50">
        <f t="shared" si="12"/>
        <v>0.84316427783902981</v>
      </c>
      <c r="I100" s="43">
        <f t="shared" si="13"/>
        <v>12.78169790518192</v>
      </c>
      <c r="J100" s="43">
        <f t="shared" si="14"/>
        <v>5.3760984182776808</v>
      </c>
    </row>
    <row r="101" spans="1:10" ht="15" x14ac:dyDescent="0.25">
      <c r="A101" s="12">
        <v>94</v>
      </c>
      <c r="B101" s="9">
        <v>5.3830000000000003E-2</v>
      </c>
      <c r="C101" s="42">
        <f t="shared" si="15"/>
        <v>5383</v>
      </c>
      <c r="D101" s="33">
        <f t="shared" si="8"/>
        <v>0.71818688463681957</v>
      </c>
      <c r="E101" s="50">
        <f t="shared" si="9"/>
        <v>5.3830000000000003E-2</v>
      </c>
      <c r="F101" s="50">
        <f t="shared" si="10"/>
        <v>0.12836708155303733</v>
      </c>
      <c r="G101" s="50">
        <f t="shared" si="11"/>
        <v>0.94616999999999996</v>
      </c>
      <c r="H101" s="50">
        <f t="shared" si="12"/>
        <v>0.87163291844696267</v>
      </c>
      <c r="I101" s="43">
        <f t="shared" si="13"/>
        <v>17.577001671930148</v>
      </c>
      <c r="J101" s="43">
        <f t="shared" si="14"/>
        <v>6.7901591895803186</v>
      </c>
    </row>
    <row r="102" spans="1:10" ht="15" x14ac:dyDescent="0.25">
      <c r="A102" s="12">
        <v>95</v>
      </c>
      <c r="B102" s="9">
        <v>3.866E-2</v>
      </c>
      <c r="C102" s="42">
        <f t="shared" si="15"/>
        <v>3866</v>
      </c>
      <c r="D102" s="33">
        <f t="shared" si="8"/>
        <v>0.69296430419037769</v>
      </c>
      <c r="E102" s="50">
        <f t="shared" si="9"/>
        <v>3.866E-2</v>
      </c>
      <c r="F102" s="50">
        <f t="shared" si="10"/>
        <v>0.10294878427315055</v>
      </c>
      <c r="G102" s="50">
        <f t="shared" si="11"/>
        <v>0.96133999999999997</v>
      </c>
      <c r="H102" s="50">
        <f t="shared" si="12"/>
        <v>0.89705121572684943</v>
      </c>
      <c r="I102" s="43">
        <f t="shared" si="13"/>
        <v>24.866528711846868</v>
      </c>
      <c r="J102" s="43">
        <f t="shared" si="14"/>
        <v>8.7135678391959797</v>
      </c>
    </row>
    <row r="103" spans="1:10" ht="15" x14ac:dyDescent="0.25">
      <c r="A103" s="12">
        <v>96</v>
      </c>
      <c r="B103" s="9">
        <v>2.6790000000000001E-2</v>
      </c>
      <c r="C103" s="42">
        <f t="shared" si="15"/>
        <v>2679</v>
      </c>
      <c r="D103" s="33">
        <f t="shared" si="8"/>
        <v>0.66592011944755514</v>
      </c>
      <c r="E103" s="50">
        <f t="shared" si="9"/>
        <v>2.6790000000000001E-2</v>
      </c>
      <c r="F103" s="50">
        <f t="shared" si="10"/>
        <v>8.062709966405375E-2</v>
      </c>
      <c r="G103" s="50">
        <f t="shared" si="11"/>
        <v>0.97321000000000002</v>
      </c>
      <c r="H103" s="50">
        <f t="shared" si="12"/>
        <v>0.91937290033594621</v>
      </c>
      <c r="I103" s="43">
        <f t="shared" si="13"/>
        <v>36.327360955580438</v>
      </c>
      <c r="J103" s="43">
        <f t="shared" si="14"/>
        <v>11.402777777777777</v>
      </c>
    </row>
    <row r="104" spans="1:10" ht="15" x14ac:dyDescent="0.25">
      <c r="A104" s="12">
        <v>97</v>
      </c>
      <c r="B104" s="9">
        <v>1.7840000000000002E-2</v>
      </c>
      <c r="C104" s="42">
        <f t="shared" si="15"/>
        <v>1784.0000000000002</v>
      </c>
      <c r="D104" s="33">
        <f t="shared" si="8"/>
        <v>0.63789237668161425</v>
      </c>
      <c r="E104" s="50">
        <f t="shared" si="9"/>
        <v>1.7840000000000002E-2</v>
      </c>
      <c r="F104" s="50">
        <f t="shared" si="10"/>
        <v>6.1659192825112098E-2</v>
      </c>
      <c r="G104" s="50">
        <f t="shared" si="11"/>
        <v>0.98216000000000003</v>
      </c>
      <c r="H104" s="50">
        <f t="shared" si="12"/>
        <v>0.93834080717488788</v>
      </c>
      <c r="I104" s="43">
        <f t="shared" si="13"/>
        <v>55.053811659192824</v>
      </c>
      <c r="J104" s="43">
        <f t="shared" si="14"/>
        <v>15.21818181818182</v>
      </c>
    </row>
    <row r="105" spans="1:10" ht="15" x14ac:dyDescent="0.25">
      <c r="A105" s="12">
        <v>98</v>
      </c>
      <c r="B105" s="9">
        <v>1.1379999999999999E-2</v>
      </c>
      <c r="C105" s="42">
        <f t="shared" si="15"/>
        <v>1138</v>
      </c>
      <c r="D105" s="33">
        <f t="shared" si="8"/>
        <v>0.60720562390158173</v>
      </c>
      <c r="E105" s="50">
        <f t="shared" si="9"/>
        <v>1.1379999999999999E-2</v>
      </c>
      <c r="F105" s="50">
        <f t="shared" si="10"/>
        <v>4.5694200351493845E-2</v>
      </c>
      <c r="G105" s="50">
        <f t="shared" si="11"/>
        <v>0.98862000000000005</v>
      </c>
      <c r="H105" s="50">
        <f t="shared" si="12"/>
        <v>0.95430579964850615</v>
      </c>
      <c r="I105" s="43">
        <f t="shared" si="13"/>
        <v>86.873462214411262</v>
      </c>
      <c r="J105" s="43">
        <f t="shared" si="14"/>
        <v>20.884615384615387</v>
      </c>
    </row>
    <row r="106" spans="1:10" ht="15" x14ac:dyDescent="0.25">
      <c r="A106" s="12">
        <v>99</v>
      </c>
      <c r="B106" s="9">
        <v>6.9100000000000003E-3</v>
      </c>
      <c r="C106" s="42">
        <f t="shared" si="15"/>
        <v>691</v>
      </c>
      <c r="D106" s="33">
        <f t="shared" si="8"/>
        <v>0.57597684515195369</v>
      </c>
      <c r="E106" s="50">
        <f t="shared" si="9"/>
        <v>6.9100000000000003E-3</v>
      </c>
      <c r="F106" s="50">
        <f t="shared" si="10"/>
        <v>3.4732272069464547E-2</v>
      </c>
      <c r="G106" s="50">
        <f t="shared" si="11"/>
        <v>0.99309000000000003</v>
      </c>
      <c r="H106" s="50">
        <f t="shared" si="12"/>
        <v>0.9652677279305355</v>
      </c>
      <c r="I106" s="43">
        <f t="shared" si="13"/>
        <v>143.71780028943559</v>
      </c>
      <c r="J106" s="43">
        <f t="shared" si="14"/>
        <v>27.791666666666664</v>
      </c>
    </row>
    <row r="107" spans="1:10" ht="15" x14ac:dyDescent="0.25">
      <c r="A107" s="12">
        <v>100</v>
      </c>
      <c r="B107" s="9">
        <v>3.98E-3</v>
      </c>
      <c r="C107" s="42">
        <f t="shared" si="15"/>
        <v>398</v>
      </c>
      <c r="D107" s="33">
        <f t="shared" si="8"/>
        <v>0.542713567839196</v>
      </c>
      <c r="E107" s="50">
        <f t="shared" si="9"/>
        <v>3.98E-3</v>
      </c>
      <c r="F107" s="50">
        <f t="shared" si="10"/>
        <v>2.7638190954773871E-2</v>
      </c>
      <c r="G107" s="50">
        <f t="shared" si="11"/>
        <v>0.99602000000000002</v>
      </c>
      <c r="H107" s="50">
        <f t="shared" si="12"/>
        <v>0.97236180904522618</v>
      </c>
      <c r="I107" s="43">
        <f t="shared" si="13"/>
        <v>250.25628140703517</v>
      </c>
      <c r="J107" s="43">
        <f t="shared" si="14"/>
        <v>35.18181818181818</v>
      </c>
    </row>
    <row r="108" spans="1:10" ht="15" x14ac:dyDescent="0.25">
      <c r="A108" s="12">
        <v>101</v>
      </c>
      <c r="B108" s="9">
        <v>2.16E-3</v>
      </c>
      <c r="C108" s="42">
        <f t="shared" si="15"/>
        <v>216</v>
      </c>
      <c r="D108" s="33">
        <f t="shared" si="8"/>
        <v>0.5092592592592593</v>
      </c>
      <c r="E108" s="50">
        <f t="shared" si="9"/>
        <v>2.16E-3</v>
      </c>
      <c r="F108" s="50">
        <f t="shared" si="10"/>
        <v>2.3148148148148147E-2</v>
      </c>
      <c r="G108" s="50">
        <f t="shared" si="11"/>
        <v>0.99783999999999995</v>
      </c>
      <c r="H108" s="50">
        <f t="shared" si="12"/>
        <v>0.97685185185185186</v>
      </c>
      <c r="I108" s="43">
        <f t="shared" si="13"/>
        <v>461.96296296296293</v>
      </c>
      <c r="J108" s="43">
        <f t="shared" si="14"/>
        <v>42.2</v>
      </c>
    </row>
    <row r="109" spans="1:10" ht="15" x14ac:dyDescent="0.25">
      <c r="A109" s="12">
        <v>102</v>
      </c>
      <c r="B109" s="9">
        <v>1.1000000000000001E-3</v>
      </c>
      <c r="C109" s="42">
        <f t="shared" si="15"/>
        <v>110</v>
      </c>
      <c r="D109" s="33">
        <f t="shared" si="8"/>
        <v>0.47272727272727266</v>
      </c>
      <c r="E109" s="50">
        <f t="shared" si="9"/>
        <v>1.1000000000000001E-3</v>
      </c>
      <c r="F109" s="50">
        <f t="shared" si="10"/>
        <v>1.8181818181818181E-2</v>
      </c>
      <c r="G109" s="50">
        <f t="shared" si="11"/>
        <v>0.99890000000000001</v>
      </c>
      <c r="H109" s="50">
        <f t="shared" si="12"/>
        <v>0.98181818181818181</v>
      </c>
      <c r="I109" s="43">
        <f t="shared" si="13"/>
        <v>908.09090909090901</v>
      </c>
      <c r="J109" s="43">
        <f t="shared" si="14"/>
        <v>54</v>
      </c>
    </row>
    <row r="110" spans="1:10" ht="15" x14ac:dyDescent="0.25">
      <c r="A110" s="12">
        <v>103</v>
      </c>
      <c r="B110" s="9">
        <v>5.1999999999999995E-4</v>
      </c>
      <c r="C110" s="42">
        <f t="shared" si="15"/>
        <v>51.999999999999993</v>
      </c>
      <c r="D110" s="33">
        <f t="shared" si="8"/>
        <v>0.46153846153846162</v>
      </c>
      <c r="E110" s="50">
        <f t="shared" si="9"/>
        <v>5.1999999999999995E-4</v>
      </c>
      <c r="F110" s="50"/>
      <c r="G110" s="50">
        <f t="shared" si="11"/>
        <v>0.99948000000000004</v>
      </c>
      <c r="H110" s="50"/>
      <c r="I110" s="43">
        <f t="shared" si="13"/>
        <v>1922.0769230769233</v>
      </c>
      <c r="J110" s="43"/>
    </row>
    <row r="111" spans="1:10" ht="15" x14ac:dyDescent="0.25">
      <c r="A111" s="12">
        <v>104</v>
      </c>
      <c r="B111" s="9">
        <v>2.4000000000000001E-4</v>
      </c>
      <c r="C111" s="42">
        <f t="shared" si="15"/>
        <v>24</v>
      </c>
      <c r="D111" s="33">
        <f t="shared" si="8"/>
        <v>0.45833333333333331</v>
      </c>
      <c r="E111" s="50">
        <f t="shared" si="9"/>
        <v>2.4000000000000001E-4</v>
      </c>
      <c r="F111" s="50"/>
      <c r="G111" s="50">
        <f t="shared" si="11"/>
        <v>0.99975999999999998</v>
      </c>
      <c r="H111" s="50"/>
      <c r="I111" s="43">
        <f t="shared" si="13"/>
        <v>4165.6666666666661</v>
      </c>
      <c r="J111" s="43"/>
    </row>
    <row r="112" spans="1:10" ht="15" x14ac:dyDescent="0.25">
      <c r="A112" s="12">
        <v>105</v>
      </c>
      <c r="B112" s="9">
        <v>1.1E-4</v>
      </c>
      <c r="C112" s="42">
        <f t="shared" si="15"/>
        <v>11</v>
      </c>
      <c r="D112" s="33">
        <f t="shared" si="8"/>
        <v>0.45454545454545453</v>
      </c>
      <c r="E112" s="50">
        <f t="shared" si="9"/>
        <v>1.1E-4</v>
      </c>
      <c r="F112" s="50"/>
      <c r="G112" s="50">
        <f t="shared" si="11"/>
        <v>0.99988999999999995</v>
      </c>
      <c r="H112" s="50"/>
      <c r="I112" s="43">
        <f t="shared" si="13"/>
        <v>9089.9090909090901</v>
      </c>
      <c r="J112" s="43"/>
    </row>
    <row r="113" spans="1:10" ht="15" x14ac:dyDescent="0.25">
      <c r="A113" s="12">
        <v>106</v>
      </c>
      <c r="B113" s="9">
        <v>5.0000000000000002E-5</v>
      </c>
      <c r="C113" s="42">
        <f t="shared" si="15"/>
        <v>5</v>
      </c>
      <c r="D113" s="33">
        <f t="shared" si="8"/>
        <v>0.4</v>
      </c>
      <c r="E113" s="50">
        <f t="shared" si="9"/>
        <v>5.0000000000000002E-5</v>
      </c>
      <c r="F113" s="50"/>
      <c r="G113" s="50">
        <f t="shared" si="11"/>
        <v>0.99995000000000001</v>
      </c>
      <c r="H113" s="50"/>
      <c r="I113" s="43">
        <f t="shared" si="13"/>
        <v>19999</v>
      </c>
      <c r="J113" s="43"/>
    </row>
    <row r="114" spans="1:10" ht="15" x14ac:dyDescent="0.25">
      <c r="A114" s="12">
        <v>107</v>
      </c>
      <c r="B114" s="9">
        <v>2.0000000000000002E-5</v>
      </c>
      <c r="C114" s="42">
        <f t="shared" si="15"/>
        <v>2</v>
      </c>
      <c r="D114" s="33">
        <f t="shared" si="8"/>
        <v>0</v>
      </c>
      <c r="E114" s="50">
        <f t="shared" si="9"/>
        <v>2.0000000000000002E-5</v>
      </c>
      <c r="F114" s="50"/>
      <c r="G114" s="50">
        <f t="shared" si="11"/>
        <v>0.99997999999999998</v>
      </c>
      <c r="H114" s="50"/>
      <c r="I114" s="43">
        <f t="shared" si="13"/>
        <v>49998.999999999993</v>
      </c>
      <c r="J114" s="43"/>
    </row>
    <row r="115" spans="1:10" ht="15" x14ac:dyDescent="0.25">
      <c r="A115" s="8"/>
      <c r="B115" s="4"/>
    </row>
    <row r="116" spans="1:10" ht="15" x14ac:dyDescent="0.25">
      <c r="A116" s="8"/>
    </row>
    <row r="117" spans="1:10" ht="15" x14ac:dyDescent="0.25">
      <c r="A117" s="8"/>
    </row>
    <row r="118" spans="1:10" ht="15" x14ac:dyDescent="0.25">
      <c r="A118" s="8"/>
    </row>
    <row r="119" spans="1:10" ht="15" x14ac:dyDescent="0.25">
      <c r="A119" s="8"/>
    </row>
    <row r="120" spans="1:10" ht="15" x14ac:dyDescent="0.25">
      <c r="A120" s="8"/>
    </row>
    <row r="121" spans="1:10" ht="15" x14ac:dyDescent="0.25">
      <c r="A121" s="8"/>
    </row>
    <row r="122" spans="1:10" ht="15" x14ac:dyDescent="0.25">
      <c r="A122" s="8"/>
    </row>
    <row r="123" spans="1:10" ht="15" x14ac:dyDescent="0.25">
      <c r="A123" s="8"/>
    </row>
    <row r="124" spans="1:10" ht="15" x14ac:dyDescent="0.25">
      <c r="A12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1"/>
  <sheetViews>
    <sheetView workbookViewId="0">
      <selection activeCell="D7" sqref="D7:G7"/>
    </sheetView>
  </sheetViews>
  <sheetFormatPr defaultRowHeight="12.75" x14ac:dyDescent="0.2"/>
  <cols>
    <col min="7" max="7" width="9.5703125" bestFit="1" customWidth="1"/>
    <col min="8" max="8" width="12.5703125" customWidth="1"/>
  </cols>
  <sheetData>
    <row r="7" spans="4:8" ht="14.25" x14ac:dyDescent="0.2">
      <c r="D7" s="15" t="s">
        <v>21</v>
      </c>
      <c r="E7" s="15"/>
      <c r="F7" s="15"/>
      <c r="G7" s="15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7.25" thickBot="1" x14ac:dyDescent="0.25">
      <c r="D10" s="20" t="s">
        <v>20</v>
      </c>
      <c r="E10" s="21" t="s">
        <v>40</v>
      </c>
      <c r="F10" s="21" t="s">
        <v>41</v>
      </c>
      <c r="G10" s="21" t="s">
        <v>42</v>
      </c>
      <c r="H10" s="21" t="s">
        <v>43</v>
      </c>
    </row>
    <row r="11" spans="4:8" ht="15" thickBot="1" x14ac:dyDescent="0.25">
      <c r="D11" s="22">
        <v>35</v>
      </c>
      <c r="E11" s="51">
        <f t="shared" ref="E11:E14" si="0">E12/G11</f>
        <v>62939.499770405026</v>
      </c>
      <c r="F11" s="51">
        <f t="shared" ref="F11:F14" si="1">E11*H11</f>
        <v>538.13272303696294</v>
      </c>
      <c r="G11" s="53">
        <f t="shared" ref="G11:G15" si="2">1-H11</f>
        <v>0.99145000000000005</v>
      </c>
      <c r="H11" s="52">
        <v>8.5500000000000003E-3</v>
      </c>
    </row>
    <row r="12" spans="4:8" ht="15" thickBot="1" x14ac:dyDescent="0.25">
      <c r="D12" s="22">
        <v>36</v>
      </c>
      <c r="E12" s="51">
        <f t="shared" si="0"/>
        <v>62401.367047368069</v>
      </c>
      <c r="F12" s="51">
        <f t="shared" si="1"/>
        <v>558.49223507394424</v>
      </c>
      <c r="G12" s="53">
        <f t="shared" si="2"/>
        <v>0.99104999999999999</v>
      </c>
      <c r="H12" s="52">
        <v>8.9499999999999996E-3</v>
      </c>
    </row>
    <row r="13" spans="4:8" ht="15" thickBot="1" x14ac:dyDescent="0.25">
      <c r="D13" s="22">
        <v>37</v>
      </c>
      <c r="E13" s="51">
        <f t="shared" si="0"/>
        <v>61842.874812294125</v>
      </c>
      <c r="F13" s="51">
        <f t="shared" si="1"/>
        <v>587.50731071679422</v>
      </c>
      <c r="G13" s="53">
        <f t="shared" si="2"/>
        <v>0.99050000000000005</v>
      </c>
      <c r="H13" s="52">
        <v>9.4999999999999998E-3</v>
      </c>
    </row>
    <row r="14" spans="4:8" ht="15" thickBot="1" x14ac:dyDescent="0.25">
      <c r="D14" s="22">
        <v>38</v>
      </c>
      <c r="E14" s="51">
        <f t="shared" si="0"/>
        <v>61255.367501577333</v>
      </c>
      <c r="F14" s="51">
        <f t="shared" si="1"/>
        <v>612.55367501577336</v>
      </c>
      <c r="G14" s="53">
        <f t="shared" si="2"/>
        <v>0.99</v>
      </c>
      <c r="H14" s="52">
        <v>0.01</v>
      </c>
    </row>
    <row r="15" spans="4:8" ht="15" thickBot="1" x14ac:dyDescent="0.25">
      <c r="D15" s="22">
        <v>39</v>
      </c>
      <c r="E15" s="51">
        <f>E16/G15</f>
        <v>60642.813826561556</v>
      </c>
      <c r="F15" s="51">
        <f>E15*H15</f>
        <v>642.81382656155245</v>
      </c>
      <c r="G15" s="53">
        <f t="shared" si="2"/>
        <v>0.98939999999999995</v>
      </c>
      <c r="H15" s="52">
        <v>1.06E-2</v>
      </c>
    </row>
    <row r="16" spans="4:8" ht="15" thickBot="1" x14ac:dyDescent="0.25">
      <c r="D16" s="22">
        <v>40</v>
      </c>
      <c r="E16" s="35">
        <v>60000</v>
      </c>
      <c r="F16" s="51">
        <f>E16*H16</f>
        <v>681</v>
      </c>
      <c r="G16" s="53">
        <f>1-H16</f>
        <v>0.98865000000000003</v>
      </c>
      <c r="H16" s="52">
        <v>1.1350000000000001E-2</v>
      </c>
    </row>
    <row r="17" spans="4:8" ht="15" thickBot="1" x14ac:dyDescent="0.25">
      <c r="D17" s="22">
        <v>41</v>
      </c>
      <c r="E17" s="51">
        <f>E16-F16</f>
        <v>59319</v>
      </c>
      <c r="F17" s="51">
        <f>E17*H17</f>
        <v>1189.3459499999999</v>
      </c>
      <c r="G17" s="53">
        <f t="shared" ref="G17:G21" si="3">1-H17</f>
        <v>0.97994999999999999</v>
      </c>
      <c r="H17" s="52">
        <v>2.0049999999999998E-2</v>
      </c>
    </row>
    <row r="18" spans="4:8" ht="15" thickBot="1" x14ac:dyDescent="0.25">
      <c r="D18" s="22">
        <v>42</v>
      </c>
      <c r="E18" s="51">
        <f>E17-F17</f>
        <v>58129.654049999997</v>
      </c>
      <c r="F18" s="51">
        <f>E18*H18</f>
        <v>1217.8162523475</v>
      </c>
      <c r="G18" s="53">
        <f t="shared" si="3"/>
        <v>0.97904999999999998</v>
      </c>
      <c r="H18" s="52">
        <v>2.095E-2</v>
      </c>
    </row>
    <row r="19" spans="4:8" ht="15" thickBot="1" x14ac:dyDescent="0.25">
      <c r="D19" s="22">
        <v>43</v>
      </c>
      <c r="E19" s="51">
        <f t="shared" ref="E19:E21" si="4">E18-F18</f>
        <v>56911.837797652501</v>
      </c>
      <c r="F19" s="51">
        <f t="shared" ref="F19:F21" si="5">E19*H19</f>
        <v>1249.2148396584723</v>
      </c>
      <c r="G19" s="53">
        <f t="shared" si="3"/>
        <v>0.97804999999999997</v>
      </c>
      <c r="H19" s="52">
        <v>2.1950000000000001E-2</v>
      </c>
    </row>
    <row r="20" spans="4:8" ht="15" thickBot="1" x14ac:dyDescent="0.25">
      <c r="D20" s="22">
        <v>44</v>
      </c>
      <c r="E20" s="51">
        <f t="shared" si="4"/>
        <v>55662.622957994026</v>
      </c>
      <c r="F20" s="51">
        <f t="shared" si="5"/>
        <v>1733.890705141514</v>
      </c>
      <c r="G20" s="53">
        <f t="shared" si="3"/>
        <v>0.96884999999999999</v>
      </c>
      <c r="H20" s="52">
        <v>3.1150000000000001E-2</v>
      </c>
    </row>
    <row r="21" spans="4:8" ht="15" thickBot="1" x14ac:dyDescent="0.25">
      <c r="D21" s="22">
        <v>45</v>
      </c>
      <c r="E21" s="51">
        <f t="shared" si="4"/>
        <v>53928.732252852511</v>
      </c>
      <c r="F21" s="51">
        <f t="shared" si="5"/>
        <v>2157.1492901141005</v>
      </c>
      <c r="G21" s="53">
        <f t="shared" si="3"/>
        <v>0.96</v>
      </c>
      <c r="H21" s="52">
        <v>0.04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21"/>
  <sheetViews>
    <sheetView workbookViewId="0">
      <selection activeCell="H39" sqref="H39"/>
    </sheetView>
  </sheetViews>
  <sheetFormatPr defaultRowHeight="12.75" x14ac:dyDescent="0.2"/>
  <cols>
    <col min="8" max="8" width="12.5703125" customWidth="1"/>
  </cols>
  <sheetData>
    <row r="7" spans="4:13" ht="14.25" x14ac:dyDescent="0.2">
      <c r="D7" s="15" t="s">
        <v>21</v>
      </c>
      <c r="E7" s="15"/>
      <c r="F7" s="15"/>
      <c r="G7" s="15"/>
      <c r="H7" s="3"/>
    </row>
    <row r="8" spans="4:13" ht="14.25" x14ac:dyDescent="0.2">
      <c r="D8" s="3"/>
      <c r="E8" s="3"/>
      <c r="F8" s="3"/>
      <c r="G8" s="3"/>
      <c r="H8" s="3"/>
    </row>
    <row r="9" spans="4:13" ht="15" thickBot="1" x14ac:dyDescent="0.25">
      <c r="D9" s="3"/>
      <c r="E9" s="3"/>
      <c r="F9" s="3"/>
      <c r="G9" s="3"/>
      <c r="H9" s="3"/>
    </row>
    <row r="10" spans="4:13" ht="17.25" thickBot="1" x14ac:dyDescent="0.25">
      <c r="D10" s="20" t="s">
        <v>20</v>
      </c>
      <c r="E10" s="21" t="s">
        <v>40</v>
      </c>
      <c r="F10" s="21" t="s">
        <v>41</v>
      </c>
      <c r="G10" s="21" t="s">
        <v>42</v>
      </c>
      <c r="H10" s="21" t="s">
        <v>43</v>
      </c>
    </row>
    <row r="11" spans="4:13" ht="15" thickBot="1" x14ac:dyDescent="0.25">
      <c r="D11" s="22">
        <v>35</v>
      </c>
      <c r="E11" s="51">
        <f t="shared" ref="E11:E14" si="0">E12+F11</f>
        <v>73435.603572462351</v>
      </c>
      <c r="F11" s="35">
        <v>629.59959166287001</v>
      </c>
      <c r="G11" s="53">
        <f>1-H11</f>
        <v>0.99142650756534445</v>
      </c>
      <c r="H11" s="53">
        <f>F11/E11</f>
        <v>8.5734924346555497E-3</v>
      </c>
      <c r="M11" s="34"/>
    </row>
    <row r="12" spans="4:13" ht="15" thickBot="1" x14ac:dyDescent="0.25">
      <c r="D12" s="22">
        <v>36</v>
      </c>
      <c r="E12" s="51">
        <f t="shared" si="0"/>
        <v>72806.003980799476</v>
      </c>
      <c r="F12" s="35">
        <v>653.15600515690198</v>
      </c>
      <c r="G12" s="53">
        <f t="shared" ref="G12:G21" si="1">1-H12</f>
        <v>0.99102881672603327</v>
      </c>
      <c r="H12" s="53">
        <f t="shared" ref="H12:H21" si="2">F12/E12</f>
        <v>8.9711832739667111E-3</v>
      </c>
      <c r="M12" s="34"/>
    </row>
    <row r="13" spans="4:13" ht="15" thickBot="1" x14ac:dyDescent="0.25">
      <c r="D13" s="22">
        <v>37</v>
      </c>
      <c r="E13" s="51">
        <f t="shared" si="0"/>
        <v>72152.84797564258</v>
      </c>
      <c r="F13" s="35">
        <v>686.70778989107919</v>
      </c>
      <c r="G13" s="53">
        <f t="shared" si="1"/>
        <v>0.99048259619463808</v>
      </c>
      <c r="H13" s="53">
        <f t="shared" si="2"/>
        <v>9.5174038053618976E-3</v>
      </c>
      <c r="M13" s="34"/>
    </row>
    <row r="14" spans="4:13" ht="15" thickBot="1" x14ac:dyDescent="0.25">
      <c r="D14" s="22">
        <v>38</v>
      </c>
      <c r="E14" s="51">
        <f t="shared" si="0"/>
        <v>71466.140185751501</v>
      </c>
      <c r="F14" s="35">
        <v>715.62180209701944</v>
      </c>
      <c r="G14" s="53">
        <f t="shared" si="1"/>
        <v>0.9899865614648139</v>
      </c>
      <c r="H14" s="53">
        <f t="shared" si="2"/>
        <v>1.0013438535186148E-2</v>
      </c>
      <c r="M14" s="34"/>
    </row>
    <row r="15" spans="4:13" ht="15" thickBot="1" x14ac:dyDescent="0.25">
      <c r="D15" s="22">
        <v>39</v>
      </c>
      <c r="E15" s="51">
        <f>E16+F15</f>
        <v>70750.518383654475</v>
      </c>
      <c r="F15" s="35">
        <v>750.51838365447838</v>
      </c>
      <c r="G15" s="53">
        <f t="shared" si="1"/>
        <v>0.98939204403302472</v>
      </c>
      <c r="H15" s="53">
        <f t="shared" si="2"/>
        <v>1.0607955966975233E-2</v>
      </c>
      <c r="M15" s="34"/>
    </row>
    <row r="16" spans="4:13" ht="15" thickBot="1" x14ac:dyDescent="0.25">
      <c r="D16" s="22">
        <v>40</v>
      </c>
      <c r="E16" s="23">
        <v>70000</v>
      </c>
      <c r="F16" s="35">
        <v>794.5</v>
      </c>
      <c r="G16" s="53">
        <f t="shared" si="1"/>
        <v>0.98865000000000003</v>
      </c>
      <c r="H16" s="53">
        <f>F16/E16</f>
        <v>1.1350000000000001E-2</v>
      </c>
      <c r="M16" s="34"/>
    </row>
    <row r="17" spans="4:13" ht="15" thickBot="1" x14ac:dyDescent="0.25">
      <c r="D17" s="22">
        <v>41</v>
      </c>
      <c r="E17" s="51">
        <f>E16-F16</f>
        <v>69205.5</v>
      </c>
      <c r="F17" s="35">
        <v>1419.429725</v>
      </c>
      <c r="G17" s="53">
        <f t="shared" si="1"/>
        <v>0.97948963991301274</v>
      </c>
      <c r="H17" s="53">
        <f t="shared" si="2"/>
        <v>2.0510360086987305E-2</v>
      </c>
      <c r="M17" s="34"/>
    </row>
    <row r="18" spans="4:13" ht="15" thickBot="1" x14ac:dyDescent="0.25">
      <c r="D18" s="22">
        <v>42</v>
      </c>
      <c r="E18" s="51">
        <f t="shared" ref="E18:E21" si="3">E17-F17</f>
        <v>67786.070275000005</v>
      </c>
      <c r="F18" s="35">
        <v>1512.88182773875</v>
      </c>
      <c r="G18" s="53">
        <f t="shared" si="1"/>
        <v>0.97768152333361158</v>
      </c>
      <c r="H18" s="53">
        <f t="shared" si="2"/>
        <v>2.2318476666388372E-2</v>
      </c>
      <c r="M18" s="34"/>
    </row>
    <row r="19" spans="4:13" ht="15" thickBot="1" x14ac:dyDescent="0.25">
      <c r="D19" s="22">
        <v>43</v>
      </c>
      <c r="E19" s="51">
        <f t="shared" si="3"/>
        <v>66273.188447261258</v>
      </c>
      <c r="F19" s="35">
        <v>1618.3035135826153</v>
      </c>
      <c r="G19" s="53">
        <f t="shared" si="1"/>
        <v>0.97558132403920139</v>
      </c>
      <c r="H19" s="53">
        <f t="shared" si="2"/>
        <v>2.4418675960798619E-2</v>
      </c>
      <c r="M19" s="34"/>
    </row>
    <row r="20" spans="4:13" ht="15" thickBot="1" x14ac:dyDescent="0.25">
      <c r="D20" s="22">
        <v>44</v>
      </c>
      <c r="E20" s="51">
        <f t="shared" si="3"/>
        <v>64654.884933678644</v>
      </c>
      <c r="F20" s="35">
        <v>2347.0003343159105</v>
      </c>
      <c r="G20" s="53">
        <f t="shared" si="1"/>
        <v>0.96369956675781876</v>
      </c>
      <c r="H20" s="53">
        <f t="shared" si="2"/>
        <v>3.6300433242181226E-2</v>
      </c>
      <c r="M20" s="34"/>
    </row>
    <row r="21" spans="4:13" ht="15" thickBot="1" x14ac:dyDescent="0.25">
      <c r="D21" s="22">
        <v>45</v>
      </c>
      <c r="E21" s="51">
        <f t="shared" si="3"/>
        <v>62307.884599362733</v>
      </c>
      <c r="F21" s="35">
        <v>3107.6846160254909</v>
      </c>
      <c r="G21" s="53">
        <f t="shared" si="1"/>
        <v>0.95012373416289475</v>
      </c>
      <c r="H21" s="53">
        <f t="shared" si="2"/>
        <v>4.9876265837105235E-2</v>
      </c>
      <c r="M21" s="3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6"/>
  <sheetViews>
    <sheetView workbookViewId="0">
      <selection activeCell="G20" sqref="G20"/>
    </sheetView>
  </sheetViews>
  <sheetFormatPr defaultRowHeight="15" x14ac:dyDescent="0.2"/>
  <cols>
    <col min="4" max="4" width="9.28515625" style="1" bestFit="1" customWidth="1"/>
    <col min="5" max="5" width="13.28515625" style="1" customWidth="1"/>
    <col min="6" max="6" width="9.5703125" style="1" bestFit="1" customWidth="1"/>
    <col min="7" max="7" width="9.140625" style="1"/>
    <col min="8" max="8" width="13.140625" style="1" bestFit="1" customWidth="1"/>
  </cols>
  <sheetData>
    <row r="7" spans="4:8" ht="14.25" x14ac:dyDescent="0.2">
      <c r="D7" s="15" t="s">
        <v>21</v>
      </c>
      <c r="E7" s="15"/>
      <c r="F7" s="15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thickBot="1" x14ac:dyDescent="0.25">
      <c r="D9" s="3"/>
      <c r="E9" s="3"/>
      <c r="F9" s="3"/>
      <c r="G9" s="3"/>
      <c r="H9" s="3"/>
    </row>
    <row r="10" spans="4:8" ht="19.5" thickBot="1" x14ac:dyDescent="0.25">
      <c r="D10" s="24" t="s">
        <v>20</v>
      </c>
      <c r="E10" s="25" t="s">
        <v>23</v>
      </c>
      <c r="F10" s="25" t="s">
        <v>22</v>
      </c>
      <c r="G10" s="25" t="s">
        <v>34</v>
      </c>
      <c r="H10" s="25" t="s">
        <v>44</v>
      </c>
    </row>
    <row r="11" spans="4:8" thickBot="1" x14ac:dyDescent="0.25">
      <c r="D11" s="26">
        <v>50</v>
      </c>
      <c r="E11" s="54">
        <f>E12/G11</f>
        <v>83635.759455431587</v>
      </c>
      <c r="F11" s="55">
        <f>E11*H11</f>
        <v>578.75945543158662</v>
      </c>
      <c r="G11" s="56">
        <f t="shared" ref="G11:G12" si="0">1-H11</f>
        <v>0.99307999999999996</v>
      </c>
      <c r="H11" s="62">
        <v>6.9199999999999999E-3</v>
      </c>
    </row>
    <row r="12" spans="4:8" thickBot="1" x14ac:dyDescent="0.25">
      <c r="D12" s="26">
        <v>51</v>
      </c>
      <c r="E12" s="58">
        <v>83057</v>
      </c>
      <c r="F12" s="59">
        <f>E12*H12</f>
        <v>625.9999999999992</v>
      </c>
      <c r="G12" s="56">
        <f>E13/E12</f>
        <v>0.99246300733231396</v>
      </c>
      <c r="H12" s="56">
        <f>1-G12</f>
        <v>7.5369926676860377E-3</v>
      </c>
    </row>
    <row r="13" spans="4:8" thickBot="1" x14ac:dyDescent="0.25">
      <c r="D13" s="26">
        <v>52</v>
      </c>
      <c r="E13" s="58">
        <v>82431</v>
      </c>
      <c r="F13" s="57">
        <v>672</v>
      </c>
      <c r="G13" s="56">
        <f>1-H13</f>
        <v>0.99184772719001346</v>
      </c>
      <c r="H13" s="56">
        <f>F13/E13</f>
        <v>8.1522728099865348E-3</v>
      </c>
    </row>
    <row r="14" spans="4:8" thickBot="1" x14ac:dyDescent="0.25">
      <c r="D14" s="26">
        <v>53</v>
      </c>
      <c r="E14" s="60">
        <f>E13-F13</f>
        <v>81759</v>
      </c>
      <c r="F14" s="60">
        <f>E14-E15</f>
        <v>724</v>
      </c>
      <c r="G14" s="56">
        <f>1-H14</f>
        <v>0.9911447057816265</v>
      </c>
      <c r="H14" s="56">
        <f>F14/E14</f>
        <v>8.8552942183735116E-3</v>
      </c>
    </row>
    <row r="15" spans="4:8" thickBot="1" x14ac:dyDescent="0.25">
      <c r="D15" s="26">
        <v>54</v>
      </c>
      <c r="E15" s="58">
        <v>81035</v>
      </c>
      <c r="F15" s="61">
        <f>E15*H15</f>
        <v>768.21180000000004</v>
      </c>
      <c r="G15" s="56">
        <f t="shared" ref="G14:G16" si="1">1-H15</f>
        <v>0.99051999999999996</v>
      </c>
      <c r="H15" s="62">
        <v>9.4800000000000006E-3</v>
      </c>
    </row>
    <row r="16" spans="4:8" thickBot="1" x14ac:dyDescent="0.25">
      <c r="D16" s="26">
        <v>55</v>
      </c>
      <c r="E16" s="60">
        <f>E15-F15</f>
        <v>80266.788199999995</v>
      </c>
      <c r="F16" s="57">
        <v>825</v>
      </c>
      <c r="G16" s="56">
        <f>1-H16</f>
        <v>0.98972177635980207</v>
      </c>
      <c r="H16" s="56">
        <f>F16/E16</f>
        <v>1.0278223640197927E-2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2</vt:i4>
      </vt:variant>
    </vt:vector>
  </HeadingPairs>
  <TitlesOfParts>
    <vt:vector size="14" baseType="lpstr">
      <vt:lpstr>Copertina</vt:lpstr>
      <vt:lpstr>Tavole_lx</vt:lpstr>
      <vt:lpstr>Sol_1</vt:lpstr>
      <vt:lpstr>Sol_2</vt:lpstr>
      <vt:lpstr>Sol_3</vt:lpstr>
      <vt:lpstr>Sol_4</vt:lpstr>
      <vt:lpstr>Sol_5</vt:lpstr>
      <vt:lpstr>Sol_6</vt:lpstr>
      <vt:lpstr>Sol_7</vt:lpstr>
      <vt:lpstr>Sol_8</vt:lpstr>
      <vt:lpstr>Sol_9</vt:lpstr>
      <vt:lpstr>Sol_10</vt:lpstr>
      <vt:lpstr>Copertina!Area_stampa</vt:lpstr>
      <vt:lpstr>Tavole_lx!Area_stampa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Lab</cp:lastModifiedBy>
  <cp:lastPrinted>2003-01-19T21:24:50Z</cp:lastPrinted>
  <dcterms:created xsi:type="dcterms:W3CDTF">2003-01-19T11:28:52Z</dcterms:created>
  <dcterms:modified xsi:type="dcterms:W3CDTF">2015-03-19T12:00:42Z</dcterms:modified>
</cp:coreProperties>
</file>