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defaultThemeVersion="124226"/>
  <bookViews>
    <workbookView xWindow="0" yWindow="75" windowWidth="15225" windowHeight="9750" tabRatio="824" activeTab="9"/>
  </bookViews>
  <sheets>
    <sheet name="Copertina" sheetId="19" r:id="rId1"/>
    <sheet name="Tavole_lx" sheetId="18" r:id="rId2"/>
    <sheet name="Es_1" sheetId="24" r:id="rId3"/>
    <sheet name="Es_2" sheetId="33" r:id="rId4"/>
    <sheet name="Es_3" sheetId="34" r:id="rId5"/>
    <sheet name="Es_4" sheetId="35" r:id="rId6"/>
    <sheet name="Es 5" sheetId="36" r:id="rId7"/>
    <sheet name="Es 6" sheetId="37" r:id="rId8"/>
    <sheet name="Es 7" sheetId="39" r:id="rId9"/>
    <sheet name="Es 8" sheetId="38" r:id="rId10"/>
  </sheets>
  <externalReferences>
    <externalReference r:id="rId11"/>
  </externalReferences>
  <definedNames>
    <definedName name="_xlnm.Print_Area" localSheetId="0">Copertina!$A$1:$E$25</definedName>
    <definedName name="_xlnm.Print_Area" localSheetId="1">Tavole_lx!$A$1:$A$115</definedName>
    <definedName name="Dx">'[1]Tavole Attuariali'!$D$11:$D$122</definedName>
    <definedName name="La" localSheetId="8">#REF!</definedName>
    <definedName name="La" localSheetId="3">#REF!</definedName>
    <definedName name="La" localSheetId="4">#REF!</definedName>
    <definedName name="La" localSheetId="5">#REF!</definedName>
    <definedName name="La">#REF!</definedName>
    <definedName name="ModificaPosizione" localSheetId="6">'Es 5'!ModificaPosizione</definedName>
    <definedName name="ModificaPosizione" localSheetId="7">'Es 6'!ModificaPosizione</definedName>
    <definedName name="ModificaPosizione" localSheetId="8">'Es 7'!ModificaPosizione</definedName>
    <definedName name="ModificaPosizione" localSheetId="9">'Es 8'!ModificaPosizione</definedName>
    <definedName name="ModificaPosizione">[0]!ModificaPosizione</definedName>
    <definedName name="Mx">'[1]Tavole Attuariali'!$H$11:$H$122</definedName>
    <definedName name="Nx">'[1]Tavole Attuariali'!$E$11:$E$122</definedName>
    <definedName name="Opz_Bdem">'[1]Tavole Attuariali'!$B$4</definedName>
    <definedName name="Opz_Bfin">'[1]Tavole Attuariali'!$C$4</definedName>
    <definedName name="Opz_S">'[1]Tavole Attuariali'!$D$4</definedName>
    <definedName name="Principale" localSheetId="6">'Es 5'!Principale</definedName>
    <definedName name="Principale" localSheetId="7">'Es 6'!Principale</definedName>
    <definedName name="Principale" localSheetId="8">'Es 7'!Principale</definedName>
    <definedName name="Principale" localSheetId="9">'Es 8'!Principale</definedName>
    <definedName name="Principale">[0]!Principale</definedName>
    <definedName name="RimuoviPosizioni" localSheetId="6">'Es 5'!RimuoviPosizioni</definedName>
    <definedName name="RimuoviPosizioni" localSheetId="7">'Es 6'!RimuoviPosizioni</definedName>
    <definedName name="RimuoviPosizioni" localSheetId="8">'Es 7'!RimuoviPosizioni</definedName>
    <definedName name="RimuoviPosizioni" localSheetId="9">'Es 8'!RimuoviPosizioni</definedName>
    <definedName name="RimuoviPosizioni">[0]!RimuoviPosizioni</definedName>
    <definedName name="Rx">'[1]Tavole Attuariali'!$I$11:$I$122</definedName>
    <definedName name="SelezionePosizione" localSheetId="6">'Es 5'!SelezionePosizione</definedName>
    <definedName name="SelezionePosizione" localSheetId="7">'Es 6'!SelezionePosizione</definedName>
    <definedName name="SelezionePosizione" localSheetId="8">'Es 7'!SelezionePosizione</definedName>
    <definedName name="SelezionePosizione" localSheetId="9">'Es 8'!SelezionePosizione</definedName>
    <definedName name="SelezionePosizione">[0]!SelezionePosizione</definedName>
    <definedName name="Sx">'[1]Tavole Attuariali'!$F$11:$F$122</definedName>
    <definedName name="Tavola" localSheetId="8">#REF!</definedName>
    <definedName name="Tavola" localSheetId="3">#REF!</definedName>
    <definedName name="Tavola" localSheetId="4">#REF!</definedName>
    <definedName name="Tavola" localSheetId="5">#REF!</definedName>
    <definedName name="Tavola">#REF!</definedName>
    <definedName name="Tavola71">'[1]Tavole Sopravvivenza'!$B$4:$C$115</definedName>
    <definedName name="Tavola81">'[1]Tavole Sopravvivenza'!$D$4:$E$115</definedName>
    <definedName name="Tavola91">'[1]Tavole Sopravvivenza'!$F$4:$G$115</definedName>
    <definedName name="Tavola98">'[1]Tavole Sopravvivenza'!$H$4:$I$115</definedName>
    <definedName name="TavolaRG48">'[1]Tavole Sopravvivenza'!$J$4:$K$115</definedName>
    <definedName name="TestAnnulla" localSheetId="6">'Es 5'!TestAnnulla</definedName>
    <definedName name="TestAnnulla" localSheetId="7">'Es 6'!TestAnnulla</definedName>
    <definedName name="TestAnnulla" localSheetId="8">'Es 7'!TestAnnulla</definedName>
    <definedName name="TestAnnulla" localSheetId="9">'Es 8'!TestAnnulla</definedName>
    <definedName name="TestAnnulla">[0]!TestAnnulla</definedName>
  </definedNames>
  <calcPr calcId="125725"/>
</workbook>
</file>

<file path=xl/calcChain.xml><?xml version="1.0" encoding="utf-8"?>
<calcChain xmlns="http://schemas.openxmlformats.org/spreadsheetml/2006/main">
  <c r="B19" i="38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F34"/>
  <c r="F11"/>
  <c r="H67" i="39"/>
  <c r="H66"/>
  <c r="F66"/>
  <c r="F67" s="1"/>
  <c r="H65"/>
  <c r="F65"/>
  <c r="H64"/>
  <c r="F64"/>
  <c r="H63"/>
  <c r="F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F50"/>
  <c r="F51" s="1"/>
  <c r="F35"/>
  <c r="F11"/>
  <c r="H34" i="37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F31"/>
  <c r="F32" s="1"/>
  <c r="F33" s="1"/>
  <c r="F34" s="1"/>
  <c r="F30"/>
  <c r="F20"/>
  <c r="F21" s="1"/>
  <c r="F22" s="1"/>
  <c r="F23" s="1"/>
  <c r="F24" s="1"/>
  <c r="F25" s="1"/>
  <c r="F26" s="1"/>
  <c r="F27" s="1"/>
  <c r="F28" s="1"/>
  <c r="F29" s="1"/>
  <c r="F11"/>
  <c r="F12" s="1"/>
  <c r="H23" i="35"/>
  <c r="H22"/>
  <c r="H21"/>
  <c r="H20"/>
  <c r="H19"/>
  <c r="H18"/>
  <c r="H17"/>
  <c r="H16"/>
  <c r="H15"/>
  <c r="H14"/>
  <c r="G14"/>
  <c r="I14" s="1"/>
  <c r="G23" i="34"/>
  <c r="G22"/>
  <c r="G21"/>
  <c r="G20"/>
  <c r="G19"/>
  <c r="G18"/>
  <c r="G17"/>
  <c r="G16"/>
  <c r="G15"/>
  <c r="G14"/>
  <c r="H23"/>
  <c r="H22"/>
  <c r="H21"/>
  <c r="H20"/>
  <c r="H19"/>
  <c r="H18"/>
  <c r="H17"/>
  <c r="H16"/>
  <c r="H15"/>
  <c r="H14"/>
  <c r="B23" i="24"/>
  <c r="B21"/>
  <c r="B22"/>
  <c r="B20"/>
  <c r="B19"/>
  <c r="B18"/>
  <c r="B17"/>
  <c r="B16"/>
  <c r="B15"/>
  <c r="B14"/>
  <c r="B23" i="33"/>
  <c r="B22"/>
  <c r="B21"/>
  <c r="B20"/>
  <c r="B19"/>
  <c r="B18"/>
  <c r="B17"/>
  <c r="B16"/>
  <c r="B15"/>
  <c r="B14"/>
  <c r="B13"/>
  <c r="B13" i="24"/>
  <c r="F12" i="38" l="1"/>
  <c r="F52" i="39"/>
  <c r="F36"/>
  <c r="F12"/>
  <c r="F13" i="37"/>
  <c r="B14" i="39"/>
  <c r="G35" s="1"/>
  <c r="I35" s="1"/>
  <c r="B10"/>
  <c r="B15" i="38"/>
  <c r="G10" s="1"/>
  <c r="I10" s="1"/>
  <c r="B14" i="37"/>
  <c r="B15" i="36"/>
  <c r="B20" s="1"/>
  <c r="F15" i="35"/>
  <c r="F15" i="34"/>
  <c r="F16" s="1"/>
  <c r="F17" s="1"/>
  <c r="F18" s="1"/>
  <c r="F19" s="1"/>
  <c r="F20" s="1"/>
  <c r="F21" s="1"/>
  <c r="F22" s="1"/>
  <c r="F23" s="1"/>
  <c r="A15" i="35"/>
  <c r="A16" s="1"/>
  <c r="A17" s="1"/>
  <c r="A18" s="1"/>
  <c r="A19" s="1"/>
  <c r="A20" s="1"/>
  <c r="A21" s="1"/>
  <c r="A22" s="1"/>
  <c r="A23" s="1"/>
  <c r="A24" s="1"/>
  <c r="A15" i="34"/>
  <c r="A15" i="33"/>
  <c r="A16" s="1"/>
  <c r="A17" s="1"/>
  <c r="A18" s="1"/>
  <c r="A19" s="1"/>
  <c r="A20" s="1"/>
  <c r="A21" s="1"/>
  <c r="A22" s="1"/>
  <c r="A23" s="1"/>
  <c r="A14"/>
  <c r="G12" i="38" l="1"/>
  <c r="G11"/>
  <c r="I11" s="1"/>
  <c r="I12"/>
  <c r="F13"/>
  <c r="G13" s="1"/>
  <c r="G33" i="37"/>
  <c r="I33" s="1"/>
  <c r="G31"/>
  <c r="I31" s="1"/>
  <c r="G29"/>
  <c r="I29" s="1"/>
  <c r="G27"/>
  <c r="I27" s="1"/>
  <c r="G25"/>
  <c r="I25" s="1"/>
  <c r="G23"/>
  <c r="I23" s="1"/>
  <c r="G21"/>
  <c r="I21" s="1"/>
  <c r="G19"/>
  <c r="I19" s="1"/>
  <c r="G17"/>
  <c r="I17" s="1"/>
  <c r="G15"/>
  <c r="I15" s="1"/>
  <c r="G13"/>
  <c r="I13" s="1"/>
  <c r="G11"/>
  <c r="I11" s="1"/>
  <c r="G34"/>
  <c r="I34" s="1"/>
  <c r="G32"/>
  <c r="I32" s="1"/>
  <c r="G30"/>
  <c r="I30" s="1"/>
  <c r="G28"/>
  <c r="I28" s="1"/>
  <c r="G26"/>
  <c r="I26" s="1"/>
  <c r="G24"/>
  <c r="I24" s="1"/>
  <c r="G22"/>
  <c r="I22" s="1"/>
  <c r="G20"/>
  <c r="I20" s="1"/>
  <c r="G18"/>
  <c r="I18" s="1"/>
  <c r="G16"/>
  <c r="I16" s="1"/>
  <c r="G14"/>
  <c r="I14" s="1"/>
  <c r="G12"/>
  <c r="I12" s="1"/>
  <c r="G10"/>
  <c r="I10" s="1"/>
  <c r="J34" s="1"/>
  <c r="B18" s="1"/>
  <c r="G66" i="39"/>
  <c r="I66" s="1"/>
  <c r="G67"/>
  <c r="I67" s="1"/>
  <c r="G64"/>
  <c r="I64" s="1"/>
  <c r="G50"/>
  <c r="I50" s="1"/>
  <c r="G10"/>
  <c r="I10" s="1"/>
  <c r="G51"/>
  <c r="I51" s="1"/>
  <c r="G11"/>
  <c r="I11" s="1"/>
  <c r="G65"/>
  <c r="I65" s="1"/>
  <c r="G63"/>
  <c r="I63" s="1"/>
  <c r="F53"/>
  <c r="G52"/>
  <c r="I52" s="1"/>
  <c r="G36"/>
  <c r="I36" s="1"/>
  <c r="F37"/>
  <c r="G12"/>
  <c r="I12" s="1"/>
  <c r="F13"/>
  <c r="F14" i="37"/>
  <c r="F16" i="35"/>
  <c r="G15"/>
  <c r="I15" s="1"/>
  <c r="A16" i="34"/>
  <c r="A17" s="1"/>
  <c r="A18" s="1"/>
  <c r="A19" s="1"/>
  <c r="A20" s="1"/>
  <c r="A21" s="1"/>
  <c r="A22" s="1"/>
  <c r="A23" s="1"/>
  <c r="A24" s="1"/>
  <c r="I22"/>
  <c r="I20"/>
  <c r="I18"/>
  <c r="I16"/>
  <c r="I14"/>
  <c r="I23"/>
  <c r="I21"/>
  <c r="I19"/>
  <c r="I17"/>
  <c r="I15"/>
  <c r="I13" i="38" l="1"/>
  <c r="F14"/>
  <c r="G14" s="1"/>
  <c r="F54" i="39"/>
  <c r="G53"/>
  <c r="I53" s="1"/>
  <c r="G37"/>
  <c r="I37" s="1"/>
  <c r="F38"/>
  <c r="G13"/>
  <c r="I13" s="1"/>
  <c r="F14"/>
  <c r="F15" i="37"/>
  <c r="F17" i="35"/>
  <c r="G16"/>
  <c r="I16" s="1"/>
  <c r="J23" i="34"/>
  <c r="I14" i="38" l="1"/>
  <c r="F15"/>
  <c r="G15" s="1"/>
  <c r="F55" i="39"/>
  <c r="G54"/>
  <c r="I54" s="1"/>
  <c r="G38"/>
  <c r="I38" s="1"/>
  <c r="F39"/>
  <c r="G14"/>
  <c r="I14" s="1"/>
  <c r="F15"/>
  <c r="F16" i="37"/>
  <c r="F18" i="35"/>
  <c r="G17"/>
  <c r="I17" s="1"/>
  <c r="I15" i="38" l="1"/>
  <c r="F16"/>
  <c r="G16" s="1"/>
  <c r="F56" i="39"/>
  <c r="G55"/>
  <c r="I55" s="1"/>
  <c r="G39"/>
  <c r="I39" s="1"/>
  <c r="F40"/>
  <c r="G15"/>
  <c r="I15" s="1"/>
  <c r="F16"/>
  <c r="F17" i="37"/>
  <c r="F19" i="35"/>
  <c r="G18"/>
  <c r="I18" s="1"/>
  <c r="I16" i="38" l="1"/>
  <c r="F17"/>
  <c r="G17" s="1"/>
  <c r="F57" i="39"/>
  <c r="G56"/>
  <c r="I56" s="1"/>
  <c r="G40"/>
  <c r="I40" s="1"/>
  <c r="F41"/>
  <c r="G16"/>
  <c r="I16" s="1"/>
  <c r="F17"/>
  <c r="F18" i="37"/>
  <c r="F20" i="35"/>
  <c r="G19"/>
  <c r="I19" s="1"/>
  <c r="I17" i="38" l="1"/>
  <c r="F18"/>
  <c r="G18" s="1"/>
  <c r="F58" i="39"/>
  <c r="G57"/>
  <c r="I57" s="1"/>
  <c r="G41"/>
  <c r="I41" s="1"/>
  <c r="F42"/>
  <c r="G17"/>
  <c r="I17" s="1"/>
  <c r="F18"/>
  <c r="F19" i="37"/>
  <c r="F21" i="35"/>
  <c r="G20"/>
  <c r="I20" s="1"/>
  <c r="I18" i="38" l="1"/>
  <c r="F19"/>
  <c r="G19" s="1"/>
  <c r="F59" i="39"/>
  <c r="G58"/>
  <c r="I58" s="1"/>
  <c r="G42"/>
  <c r="I42" s="1"/>
  <c r="F43"/>
  <c r="G18"/>
  <c r="I18" s="1"/>
  <c r="F19"/>
  <c r="F22" i="35"/>
  <c r="G21"/>
  <c r="I21" s="1"/>
  <c r="I19" i="38" l="1"/>
  <c r="F20"/>
  <c r="G20" s="1"/>
  <c r="F60" i="39"/>
  <c r="G59"/>
  <c r="I59" s="1"/>
  <c r="G43"/>
  <c r="I43" s="1"/>
  <c r="F44"/>
  <c r="G19"/>
  <c r="I19" s="1"/>
  <c r="F20"/>
  <c r="F23" i="35"/>
  <c r="G23" s="1"/>
  <c r="I23" s="1"/>
  <c r="G22"/>
  <c r="I22" s="1"/>
  <c r="I20" i="38" l="1"/>
  <c r="F21"/>
  <c r="G21" s="1"/>
  <c r="F61" i="39"/>
  <c r="G60"/>
  <c r="I60" s="1"/>
  <c r="G44"/>
  <c r="I44" s="1"/>
  <c r="F45"/>
  <c r="G20"/>
  <c r="I20" s="1"/>
  <c r="F21"/>
  <c r="J23" i="35"/>
  <c r="I21" i="38" l="1"/>
  <c r="F22"/>
  <c r="G22" s="1"/>
  <c r="F62" i="39"/>
  <c r="G61"/>
  <c r="I61" s="1"/>
  <c r="G45"/>
  <c r="I45" s="1"/>
  <c r="F46"/>
  <c r="G21"/>
  <c r="I21" s="1"/>
  <c r="F22"/>
  <c r="I22" i="38" l="1"/>
  <c r="F23"/>
  <c r="G23" s="1"/>
  <c r="G62" i="39"/>
  <c r="I62" s="1"/>
  <c r="G46"/>
  <c r="I46" s="1"/>
  <c r="F47"/>
  <c r="G22"/>
  <c r="I22" s="1"/>
  <c r="F23"/>
  <c r="I23" i="38" l="1"/>
  <c r="F24"/>
  <c r="G24" s="1"/>
  <c r="G47" i="39"/>
  <c r="I47" s="1"/>
  <c r="F48"/>
  <c r="G23"/>
  <c r="I23" s="1"/>
  <c r="F24"/>
  <c r="I24" i="38" l="1"/>
  <c r="F25"/>
  <c r="G25" s="1"/>
  <c r="G48" i="39"/>
  <c r="I48" s="1"/>
  <c r="F49"/>
  <c r="G49" s="1"/>
  <c r="I49" s="1"/>
  <c r="G24"/>
  <c r="I24" s="1"/>
  <c r="F25"/>
  <c r="I25" i="38" l="1"/>
  <c r="F26"/>
  <c r="G26" s="1"/>
  <c r="G25" i="39"/>
  <c r="I25" s="1"/>
  <c r="F26"/>
  <c r="I26" i="38" l="1"/>
  <c r="F27"/>
  <c r="G27" s="1"/>
  <c r="G26" i="39"/>
  <c r="I26" s="1"/>
  <c r="F27"/>
  <c r="I27" i="38" l="1"/>
  <c r="F28"/>
  <c r="G28" s="1"/>
  <c r="G27" i="39"/>
  <c r="I27" s="1"/>
  <c r="F28"/>
  <c r="I28" i="38" l="1"/>
  <c r="F29"/>
  <c r="G29" s="1"/>
  <c r="G28" i="39"/>
  <c r="I28" s="1"/>
  <c r="F29"/>
  <c r="I29" i="38" l="1"/>
  <c r="F30"/>
  <c r="G30" s="1"/>
  <c r="G29" i="39"/>
  <c r="I29" s="1"/>
  <c r="F30"/>
  <c r="I30" i="38" l="1"/>
  <c r="F31"/>
  <c r="G31" s="1"/>
  <c r="G30" i="39"/>
  <c r="I30" s="1"/>
  <c r="F31"/>
  <c r="I31" i="38" l="1"/>
  <c r="F32"/>
  <c r="G32" s="1"/>
  <c r="G31" i="39"/>
  <c r="I31" s="1"/>
  <c r="F32"/>
  <c r="I32" i="38" l="1"/>
  <c r="F33"/>
  <c r="G33" s="1"/>
  <c r="G32" i="39"/>
  <c r="I32" s="1"/>
  <c r="F33"/>
  <c r="I33" i="38" l="1"/>
  <c r="G33" i="39"/>
  <c r="I33" s="1"/>
  <c r="F34"/>
  <c r="G34" s="1"/>
  <c r="I34" s="1"/>
  <c r="J67" s="1"/>
  <c r="B19" s="1"/>
  <c r="G34" i="38" l="1"/>
  <c r="I34" l="1"/>
  <c r="J34" s="1"/>
</calcChain>
</file>

<file path=xl/sharedStrings.xml><?xml version="1.0" encoding="utf-8"?>
<sst xmlns="http://schemas.openxmlformats.org/spreadsheetml/2006/main" count="129" uniqueCount="50">
  <si>
    <t>Eta'</t>
  </si>
  <si>
    <t>Maschi</t>
  </si>
  <si>
    <t>Tavola di sopravvivenza</t>
  </si>
  <si>
    <t>Tavole di sopravvivenza</t>
  </si>
  <si>
    <t>Corso di Matematica Attuariale</t>
  </si>
  <si>
    <t>Università degli Studi del Sannio</t>
  </si>
  <si>
    <t>Facoltà di Scienze Economiche e Aziendali</t>
  </si>
  <si>
    <t>IPS55</t>
  </si>
  <si>
    <t>x</t>
  </si>
  <si>
    <t>Esercizio: Completare la tabella</t>
  </si>
  <si>
    <t>Dati</t>
  </si>
  <si>
    <t>Esercitazione n° 3</t>
  </si>
  <si>
    <t>Età x =</t>
  </si>
  <si>
    <t>Tasso i =</t>
  </si>
  <si>
    <t>n</t>
  </si>
  <si>
    <t>nEx</t>
  </si>
  <si>
    <t>Durata n =</t>
  </si>
  <si>
    <t>Tasso i</t>
  </si>
  <si>
    <t>Premio</t>
  </si>
  <si>
    <t>Contratto:</t>
  </si>
  <si>
    <t>Rendita vitalizia immediata, temporanea, posticipata, di rata costante unitaria</t>
  </si>
  <si>
    <t>t</t>
  </si>
  <si>
    <r>
      <t>v</t>
    </r>
    <r>
      <rPr>
        <vertAlign val="superscript"/>
        <sz val="10"/>
        <rFont val="Arial"/>
        <family val="2"/>
      </rPr>
      <t>t</t>
    </r>
  </si>
  <si>
    <r>
      <rPr>
        <vertAlign val="subscript"/>
        <sz val="12"/>
        <rFont val="Arial"/>
        <family val="2"/>
      </rPr>
      <t>t</t>
    </r>
    <r>
      <rPr>
        <sz val="12"/>
        <rFont val="Arial"/>
        <family val="2"/>
      </rPr>
      <t>p</t>
    </r>
    <r>
      <rPr>
        <vertAlign val="subscript"/>
        <sz val="12"/>
        <rFont val="Arial"/>
        <family val="2"/>
      </rPr>
      <t>x</t>
    </r>
  </si>
  <si>
    <r>
      <t>t</t>
    </r>
    <r>
      <rPr>
        <sz val="12"/>
        <rFont val="Arial"/>
        <family val="2"/>
      </rPr>
      <t>E</t>
    </r>
    <r>
      <rPr>
        <vertAlign val="subscript"/>
        <sz val="12"/>
        <rFont val="Arial"/>
        <family val="2"/>
      </rPr>
      <t>x</t>
    </r>
  </si>
  <si>
    <r>
      <t>/t</t>
    </r>
    <r>
      <rPr>
        <sz val="12"/>
        <rFont val="Arial"/>
        <family val="2"/>
      </rPr>
      <t>a</t>
    </r>
    <r>
      <rPr>
        <vertAlign val="subscript"/>
        <sz val="12"/>
        <rFont val="Arial"/>
        <family val="2"/>
      </rPr>
      <t>x</t>
    </r>
  </si>
  <si>
    <t>Zona calcoli</t>
  </si>
  <si>
    <t>CONDIZIONI PURE</t>
  </si>
  <si>
    <t>Assicurazione CAPITALE DIFFERITO</t>
  </si>
  <si>
    <t>Dati:</t>
  </si>
  <si>
    <t>s</t>
  </si>
  <si>
    <t>C</t>
  </si>
  <si>
    <t>Base tecnica I</t>
  </si>
  <si>
    <t>T. Tecnico i =</t>
  </si>
  <si>
    <t>Tavola qx :</t>
  </si>
  <si>
    <t>n1</t>
  </si>
  <si>
    <t>m</t>
  </si>
  <si>
    <t>PROBLEMA: determinare il valore attuale di un capitale di 100.000 euro esigibile fra 26 anni, solo se un 40enne sarà in vita.</t>
  </si>
  <si>
    <t>Premio =</t>
  </si>
  <si>
    <t>sesso</t>
  </si>
  <si>
    <t>età</t>
  </si>
  <si>
    <t>durata</t>
  </si>
  <si>
    <t>Capitale</t>
  </si>
  <si>
    <t xml:space="preserve">PROBLEMA: Trovare il premio unico puro che deve pagare un 28enne per assicurare a se stesso: 
a) 10.000 euro annue a partire dall'anno prossimo e al massimo per 25 anni; </t>
  </si>
  <si>
    <t>PROBLEMA: Trovare il premio unico puro che deve pagare un 28enne per assicurare a se stesso: 
b) 25.000 euro annue a partire dal sessantesimo annuo di età.</t>
  </si>
  <si>
    <r>
      <t xml:space="preserve">PROBLEMA: Un 25enne vuole assicurare a se stesso una rendita vitalizia avente inizio al 45esimo anno e al massimo per 25 anni. 
Trovare la </t>
    </r>
    <r>
      <rPr>
        <b/>
        <sz val="16"/>
        <color rgb="FFC00000"/>
        <rFont val="Arial"/>
        <family val="2"/>
      </rPr>
      <t>rata</t>
    </r>
    <r>
      <rPr>
        <b/>
        <sz val="16"/>
        <rFont val="Arial"/>
        <family val="2"/>
      </rPr>
      <t xml:space="preserve"> della rendita sapendo che il premio unico puro è 90.000 euro.</t>
    </r>
  </si>
  <si>
    <t>Rata =</t>
  </si>
  <si>
    <t>Sesso</t>
  </si>
  <si>
    <t>M</t>
  </si>
  <si>
    <t>U</t>
  </si>
</sst>
</file>

<file path=xl/styles.xml><?xml version="1.0" encoding="utf-8"?>
<styleSheet xmlns="http://schemas.openxmlformats.org/spreadsheetml/2006/main">
  <numFmts count="8">
    <numFmt numFmtId="43" formatCode="_-* #,##0.00_-;\-* #,##0.00_-;_-* &quot;-&quot;??_-;_-@_-"/>
    <numFmt numFmtId="164" formatCode="_-* #,##0_-;\-* #,##0_-;_-* &quot;-&quot;??_-;_-@_-"/>
    <numFmt numFmtId="165" formatCode="0.0000"/>
    <numFmt numFmtId="166" formatCode="#,##0.00000"/>
    <numFmt numFmtId="167" formatCode="0.0%"/>
    <numFmt numFmtId="168" formatCode="0.0000000"/>
    <numFmt numFmtId="169" formatCode="0.00000"/>
    <numFmt numFmtId="170" formatCode="0.00000000"/>
  </numFmts>
  <fonts count="15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vertAlign val="subscript"/>
      <sz val="12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b/>
      <sz val="18"/>
      <name val="Arial"/>
      <family val="2"/>
    </font>
    <font>
      <u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6"/>
      <color rgb="FFC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63">
    <xf numFmtId="0" fontId="0" fillId="0" borderId="0" xfId="0"/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1" applyNumberFormat="1" applyFont="1"/>
    <xf numFmtId="0" fontId="5" fillId="0" borderId="0" xfId="0" applyFont="1" applyAlignment="1">
      <alignment horizontal="center"/>
    </xf>
    <xf numFmtId="0" fontId="3" fillId="0" borderId="0" xfId="0" applyFont="1" applyFill="1" applyBorder="1"/>
    <xf numFmtId="0" fontId="6" fillId="0" borderId="0" xfId="0" applyFont="1" applyFill="1" applyBorder="1"/>
    <xf numFmtId="0" fontId="5" fillId="6" borderId="1" xfId="0" applyFont="1" applyFill="1" applyBorder="1" applyAlignment="1">
      <alignment horizontal="center"/>
    </xf>
    <xf numFmtId="0" fontId="0" fillId="3" borderId="0" xfId="0" applyFill="1"/>
    <xf numFmtId="0" fontId="6" fillId="3" borderId="0" xfId="0" applyFont="1" applyFill="1"/>
    <xf numFmtId="0" fontId="5" fillId="5" borderId="1" xfId="0" applyFont="1" applyFill="1" applyBorder="1" applyAlignment="1">
      <alignment horizontal="center"/>
    </xf>
    <xf numFmtId="0" fontId="1" fillId="0" borderId="0" xfId="0" applyFont="1"/>
    <xf numFmtId="0" fontId="0" fillId="2" borderId="1" xfId="0" applyFill="1" applyBorder="1"/>
    <xf numFmtId="0" fontId="1" fillId="2" borderId="0" xfId="0" applyFont="1" applyFill="1"/>
    <xf numFmtId="0" fontId="0" fillId="2" borderId="0" xfId="0" applyFill="1"/>
    <xf numFmtId="9" fontId="0" fillId="0" borderId="0" xfId="0" applyNumberFormat="1"/>
    <xf numFmtId="167" fontId="5" fillId="6" borderId="1" xfId="0" applyNumberFormat="1" applyFont="1" applyFill="1" applyBorder="1" applyAlignment="1">
      <alignment horizontal="center"/>
    </xf>
    <xf numFmtId="0" fontId="5" fillId="6" borderId="1" xfId="0" applyNumberFormat="1" applyFont="1" applyFill="1" applyBorder="1" applyAlignment="1">
      <alignment horizontal="center"/>
    </xf>
    <xf numFmtId="0" fontId="0" fillId="0" borderId="1" xfId="0" applyBorder="1"/>
    <xf numFmtId="9" fontId="0" fillId="0" borderId="1" xfId="0" applyNumberFormat="1" applyBorder="1"/>
    <xf numFmtId="0" fontId="0" fillId="3" borderId="1" xfId="0" applyFill="1" applyBorder="1"/>
    <xf numFmtId="0" fontId="1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0" fillId="6" borderId="1" xfId="0" applyFill="1" applyBorder="1"/>
    <xf numFmtId="0" fontId="1" fillId="8" borderId="0" xfId="2" applyFont="1" applyFill="1"/>
    <xf numFmtId="0" fontId="1" fillId="8" borderId="0" xfId="2" applyFill="1"/>
    <xf numFmtId="0" fontId="1" fillId="0" borderId="0" xfId="2"/>
    <xf numFmtId="0" fontId="8" fillId="3" borderId="0" xfId="2" applyFont="1" applyFill="1"/>
    <xf numFmtId="0" fontId="1" fillId="3" borderId="0" xfId="2" applyFill="1"/>
    <xf numFmtId="0" fontId="8" fillId="0" borderId="0" xfId="2" applyFont="1"/>
    <xf numFmtId="0" fontId="11" fillId="0" borderId="0" xfId="2" applyFont="1"/>
    <xf numFmtId="9" fontId="1" fillId="0" borderId="0" xfId="2" applyNumberFormat="1"/>
    <xf numFmtId="9" fontId="1" fillId="0" borderId="0" xfId="2" applyNumberFormat="1" applyFont="1"/>
    <xf numFmtId="165" fontId="1" fillId="0" borderId="0" xfId="2" applyNumberFormat="1"/>
    <xf numFmtId="0" fontId="1" fillId="7" borderId="1" xfId="2" applyFill="1" applyBorder="1"/>
    <xf numFmtId="0" fontId="1" fillId="4" borderId="1" xfId="2" applyFill="1" applyBorder="1"/>
    <xf numFmtId="0" fontId="1" fillId="4" borderId="1" xfId="2" applyFont="1" applyFill="1" applyBorder="1"/>
    <xf numFmtId="2" fontId="1" fillId="4" borderId="1" xfId="2" applyNumberFormat="1" applyFill="1" applyBorder="1"/>
    <xf numFmtId="164" fontId="0" fillId="4" borderId="1" xfId="3" applyNumberFormat="1" applyFont="1" applyFill="1" applyBorder="1"/>
    <xf numFmtId="0" fontId="11" fillId="4" borderId="1" xfId="2" applyFont="1" applyFill="1" applyBorder="1"/>
    <xf numFmtId="9" fontId="1" fillId="4" borderId="1" xfId="2" applyNumberFormat="1" applyFill="1" applyBorder="1"/>
    <xf numFmtId="9" fontId="1" fillId="4" borderId="1" xfId="2" applyNumberFormat="1" applyFont="1" applyFill="1" applyBorder="1"/>
    <xf numFmtId="1" fontId="1" fillId="4" borderId="1" xfId="2" applyNumberFormat="1" applyFill="1" applyBorder="1"/>
    <xf numFmtId="166" fontId="6" fillId="2" borderId="1" xfId="0" applyNumberFormat="1" applyFont="1" applyFill="1" applyBorder="1"/>
    <xf numFmtId="168" fontId="0" fillId="0" borderId="1" xfId="0" applyNumberFormat="1" applyBorder="1"/>
    <xf numFmtId="168" fontId="0" fillId="2" borderId="1" xfId="0" applyNumberFormat="1" applyFill="1" applyBorder="1"/>
    <xf numFmtId="169" fontId="6" fillId="2" borderId="1" xfId="0" applyNumberFormat="1" applyFont="1" applyFill="1" applyBorder="1"/>
    <xf numFmtId="169" fontId="1" fillId="0" borderId="2" xfId="0" applyNumberFormat="1" applyFont="1" applyBorder="1"/>
    <xf numFmtId="170" fontId="0" fillId="0" borderId="2" xfId="0" applyNumberFormat="1" applyBorder="1"/>
    <xf numFmtId="166" fontId="6" fillId="3" borderId="1" xfId="0" applyNumberFormat="1" applyFont="1" applyFill="1" applyBorder="1"/>
    <xf numFmtId="43" fontId="8" fillId="2" borderId="1" xfId="1" applyFont="1" applyFill="1" applyBorder="1"/>
    <xf numFmtId="43" fontId="5" fillId="2" borderId="1" xfId="1" applyFont="1" applyFill="1" applyBorder="1"/>
    <xf numFmtId="0" fontId="10" fillId="0" borderId="0" xfId="2" applyFont="1" applyAlignment="1">
      <alignment horizontal="left" wrapText="1"/>
    </xf>
    <xf numFmtId="0" fontId="1" fillId="0" borderId="0" xfId="2" applyAlignment="1"/>
    <xf numFmtId="0" fontId="12" fillId="0" borderId="0" xfId="2" applyFont="1" applyAlignment="1">
      <alignment horizontal="left" wrapText="1"/>
    </xf>
    <xf numFmtId="0" fontId="13" fillId="0" borderId="0" xfId="2" applyFont="1" applyAlignment="1"/>
    <xf numFmtId="0" fontId="1" fillId="2" borderId="0" xfId="2" applyFill="1"/>
    <xf numFmtId="43" fontId="1" fillId="2" borderId="1" xfId="1" applyFont="1" applyFill="1" applyBorder="1"/>
  </cellXfs>
  <cellStyles count="5">
    <cellStyle name="Comma 2" xfId="3"/>
    <cellStyle name="Migliaia" xfId="1" builtinId="3"/>
    <cellStyle name="Normal 2" xfId="2"/>
    <cellStyle name="Normale" xfId="0" builtinId="0"/>
    <cellStyle name="Normale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tematica%20attuariale/Esercitazione/Esercitazione%20Condizioni%20PUR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vole Sopravvivenza"/>
      <sheetName val="Tavole Attuariali"/>
      <sheetName val="Capitale differito"/>
      <sheetName val="TCM"/>
      <sheetName val="Mista"/>
      <sheetName val="Vita intera"/>
      <sheetName val="Rendita"/>
      <sheetName val="Annualità"/>
      <sheetName val="CD - Es 1"/>
      <sheetName val="RD - Es 1"/>
      <sheetName val="RD - Es 2"/>
      <sheetName val="RD - Es 3"/>
      <sheetName val="RD - Es 4"/>
      <sheetName val="RD - Es 5"/>
      <sheetName val="VI - Es 1"/>
      <sheetName val="VI - Es 2"/>
      <sheetName val="VI - Es 3"/>
      <sheetName val="VI - Es 4"/>
      <sheetName val="VI - Es 5"/>
      <sheetName val="VI - Es 6"/>
      <sheetName val="Miste - Es 1"/>
      <sheetName val="Miste - Es 2"/>
      <sheetName val="Miste - Es 3"/>
    </sheetNames>
    <sheetDataSet>
      <sheetData sheetId="0">
        <row r="4">
          <cell r="B4">
            <v>100000</v>
          </cell>
          <cell r="C4">
            <v>100000</v>
          </cell>
          <cell r="D4">
            <v>100000</v>
          </cell>
          <cell r="E4">
            <v>100000</v>
          </cell>
          <cell r="F4">
            <v>100000</v>
          </cell>
          <cell r="G4">
            <v>100000</v>
          </cell>
          <cell r="H4">
            <v>100000</v>
          </cell>
          <cell r="I4">
            <v>100000</v>
          </cell>
          <cell r="J4">
            <v>100000</v>
          </cell>
          <cell r="K4">
            <v>100000</v>
          </cell>
        </row>
        <row r="5">
          <cell r="B5">
            <v>96920</v>
          </cell>
          <cell r="C5">
            <v>97525</v>
          </cell>
          <cell r="D5">
            <v>98467</v>
          </cell>
          <cell r="E5">
            <v>98796</v>
          </cell>
          <cell r="F5">
            <v>99121</v>
          </cell>
          <cell r="G5">
            <v>99309</v>
          </cell>
          <cell r="H5">
            <v>99403</v>
          </cell>
          <cell r="I5">
            <v>99469</v>
          </cell>
          <cell r="J5">
            <v>99526.1</v>
          </cell>
          <cell r="K5">
            <v>99594.7</v>
          </cell>
        </row>
        <row r="6">
          <cell r="B6">
            <v>96770</v>
          </cell>
          <cell r="C6">
            <v>97385</v>
          </cell>
          <cell r="D6">
            <v>98391</v>
          </cell>
          <cell r="E6">
            <v>98726</v>
          </cell>
          <cell r="F6">
            <v>99076</v>
          </cell>
          <cell r="G6">
            <v>99265</v>
          </cell>
          <cell r="H6">
            <v>99369</v>
          </cell>
          <cell r="I6">
            <v>99430</v>
          </cell>
          <cell r="J6">
            <v>99499.83</v>
          </cell>
          <cell r="K6">
            <v>99568.01</v>
          </cell>
        </row>
        <row r="7">
          <cell r="B7">
            <v>96676</v>
          </cell>
          <cell r="C7">
            <v>97310</v>
          </cell>
          <cell r="D7">
            <v>98339</v>
          </cell>
          <cell r="E7">
            <v>98678</v>
          </cell>
          <cell r="F7">
            <v>99043</v>
          </cell>
          <cell r="G7">
            <v>99235</v>
          </cell>
          <cell r="H7">
            <v>99340</v>
          </cell>
          <cell r="I7">
            <v>99401</v>
          </cell>
          <cell r="J7">
            <v>99482.42</v>
          </cell>
          <cell r="K7">
            <v>99550.78</v>
          </cell>
        </row>
        <row r="8">
          <cell r="B8">
            <v>96610</v>
          </cell>
          <cell r="C8">
            <v>97256</v>
          </cell>
          <cell r="D8">
            <v>98300</v>
          </cell>
          <cell r="E8">
            <v>98646</v>
          </cell>
          <cell r="F8">
            <v>99018</v>
          </cell>
          <cell r="G8">
            <v>99213</v>
          </cell>
          <cell r="H8">
            <v>99316</v>
          </cell>
          <cell r="I8">
            <v>99379</v>
          </cell>
          <cell r="J8">
            <v>99468.69</v>
          </cell>
          <cell r="K8">
            <v>99537.54</v>
          </cell>
        </row>
        <row r="9">
          <cell r="B9">
            <v>96552</v>
          </cell>
          <cell r="C9">
            <v>97207</v>
          </cell>
          <cell r="D9">
            <v>98267</v>
          </cell>
          <cell r="E9">
            <v>98621</v>
          </cell>
          <cell r="F9">
            <v>98997</v>
          </cell>
          <cell r="G9">
            <v>99195</v>
          </cell>
          <cell r="H9">
            <v>99296</v>
          </cell>
          <cell r="I9">
            <v>99362</v>
          </cell>
          <cell r="J9">
            <v>99456.95</v>
          </cell>
          <cell r="K9">
            <v>99526.59</v>
          </cell>
        </row>
        <row r="10">
          <cell r="B10">
            <v>96496</v>
          </cell>
          <cell r="C10">
            <v>97164</v>
          </cell>
          <cell r="D10">
            <v>98235</v>
          </cell>
          <cell r="E10">
            <v>98598</v>
          </cell>
          <cell r="F10">
            <v>98977</v>
          </cell>
          <cell r="G10">
            <v>99180</v>
          </cell>
          <cell r="H10">
            <v>99278</v>
          </cell>
          <cell r="I10">
            <v>99346</v>
          </cell>
          <cell r="J10">
            <v>99446.11</v>
          </cell>
          <cell r="K10">
            <v>99517.04</v>
          </cell>
        </row>
        <row r="11">
          <cell r="B11">
            <v>96445</v>
          </cell>
          <cell r="C11">
            <v>97127</v>
          </cell>
          <cell r="D11">
            <v>98205</v>
          </cell>
          <cell r="E11">
            <v>98577</v>
          </cell>
          <cell r="F11">
            <v>98957</v>
          </cell>
          <cell r="G11">
            <v>99167</v>
          </cell>
          <cell r="H11">
            <v>99261</v>
          </cell>
          <cell r="I11">
            <v>99332</v>
          </cell>
          <cell r="J11">
            <v>99435.97</v>
          </cell>
          <cell r="K11">
            <v>99508.479999999996</v>
          </cell>
        </row>
        <row r="12">
          <cell r="B12">
            <v>96398</v>
          </cell>
          <cell r="C12">
            <v>97094</v>
          </cell>
          <cell r="D12">
            <v>98176</v>
          </cell>
          <cell r="E12">
            <v>98555</v>
          </cell>
          <cell r="F12">
            <v>98937</v>
          </cell>
          <cell r="G12">
            <v>99154</v>
          </cell>
          <cell r="H12">
            <v>99246</v>
          </cell>
          <cell r="I12">
            <v>99318</v>
          </cell>
          <cell r="J12">
            <v>99426.82</v>
          </cell>
          <cell r="K12">
            <v>99500.62</v>
          </cell>
        </row>
        <row r="13">
          <cell r="B13">
            <v>96353</v>
          </cell>
          <cell r="C13">
            <v>97065</v>
          </cell>
          <cell r="D13">
            <v>98147</v>
          </cell>
          <cell r="E13">
            <v>98535</v>
          </cell>
          <cell r="F13">
            <v>98918</v>
          </cell>
          <cell r="G13">
            <v>99143</v>
          </cell>
          <cell r="H13">
            <v>99230</v>
          </cell>
          <cell r="I13">
            <v>99306</v>
          </cell>
          <cell r="J13">
            <v>99418.57</v>
          </cell>
          <cell r="K13">
            <v>99493.36</v>
          </cell>
        </row>
        <row r="14">
          <cell r="B14">
            <v>96311</v>
          </cell>
          <cell r="C14">
            <v>97038</v>
          </cell>
          <cell r="D14">
            <v>98120</v>
          </cell>
          <cell r="E14">
            <v>98518</v>
          </cell>
          <cell r="F14">
            <v>98899</v>
          </cell>
          <cell r="G14">
            <v>99131</v>
          </cell>
          <cell r="H14">
            <v>99215</v>
          </cell>
          <cell r="I14">
            <v>99295</v>
          </cell>
          <cell r="J14">
            <v>99410.82</v>
          </cell>
          <cell r="K14">
            <v>99486.399999999994</v>
          </cell>
        </row>
        <row r="15">
          <cell r="B15">
            <v>96270</v>
          </cell>
          <cell r="C15">
            <v>97012</v>
          </cell>
          <cell r="D15">
            <v>98093</v>
          </cell>
          <cell r="E15">
            <v>98501</v>
          </cell>
          <cell r="F15">
            <v>98881</v>
          </cell>
          <cell r="G15">
            <v>99118</v>
          </cell>
          <cell r="H15">
            <v>99199</v>
          </cell>
          <cell r="I15">
            <v>99284</v>
          </cell>
          <cell r="J15">
            <v>99402.77</v>
          </cell>
          <cell r="K15">
            <v>99479.44</v>
          </cell>
        </row>
        <row r="16">
          <cell r="B16">
            <v>96227</v>
          </cell>
          <cell r="C16">
            <v>96986</v>
          </cell>
          <cell r="D16">
            <v>98067</v>
          </cell>
          <cell r="E16">
            <v>98483</v>
          </cell>
          <cell r="F16">
            <v>98864</v>
          </cell>
          <cell r="G16">
            <v>99104</v>
          </cell>
          <cell r="H16">
            <v>99182</v>
          </cell>
          <cell r="I16">
            <v>99272</v>
          </cell>
          <cell r="J16">
            <v>99393.62</v>
          </cell>
          <cell r="K16">
            <v>99472.38</v>
          </cell>
        </row>
        <row r="17">
          <cell r="B17">
            <v>96180</v>
          </cell>
          <cell r="C17">
            <v>96958</v>
          </cell>
          <cell r="D17">
            <v>98037</v>
          </cell>
          <cell r="E17">
            <v>98465</v>
          </cell>
          <cell r="F17">
            <v>98843</v>
          </cell>
          <cell r="G17">
            <v>99089</v>
          </cell>
          <cell r="H17">
            <v>99162</v>
          </cell>
          <cell r="I17">
            <v>99259</v>
          </cell>
          <cell r="J17">
            <v>99382.39</v>
          </cell>
          <cell r="K17">
            <v>99465.02</v>
          </cell>
        </row>
        <row r="18">
          <cell r="B18">
            <v>96124</v>
          </cell>
          <cell r="C18">
            <v>96929</v>
          </cell>
          <cell r="D18">
            <v>97998</v>
          </cell>
          <cell r="E18">
            <v>98443</v>
          </cell>
          <cell r="F18">
            <v>98818</v>
          </cell>
          <cell r="G18">
            <v>99072</v>
          </cell>
          <cell r="H18">
            <v>99137</v>
          </cell>
          <cell r="I18">
            <v>99242</v>
          </cell>
          <cell r="J18">
            <v>99368.28</v>
          </cell>
          <cell r="K18">
            <v>99457.16</v>
          </cell>
        </row>
        <row r="19">
          <cell r="B19">
            <v>96058</v>
          </cell>
          <cell r="C19">
            <v>96897</v>
          </cell>
          <cell r="D19">
            <v>97947</v>
          </cell>
          <cell r="E19">
            <v>98418</v>
          </cell>
          <cell r="F19">
            <v>98781</v>
          </cell>
          <cell r="G19">
            <v>99053</v>
          </cell>
          <cell r="H19">
            <v>99104</v>
          </cell>
          <cell r="I19">
            <v>99224</v>
          </cell>
          <cell r="J19">
            <v>99350.19</v>
          </cell>
          <cell r="K19">
            <v>99448.61</v>
          </cell>
        </row>
        <row r="20">
          <cell r="B20">
            <v>95979</v>
          </cell>
          <cell r="C20">
            <v>96863</v>
          </cell>
          <cell r="D20">
            <v>97879</v>
          </cell>
          <cell r="E20">
            <v>98392</v>
          </cell>
          <cell r="F20">
            <v>98727</v>
          </cell>
          <cell r="G20">
            <v>99031</v>
          </cell>
          <cell r="H20">
            <v>99060</v>
          </cell>
          <cell r="I20">
            <v>99204</v>
          </cell>
          <cell r="J20">
            <v>99324.76</v>
          </cell>
          <cell r="K20">
            <v>99438.76</v>
          </cell>
        </row>
        <row r="21">
          <cell r="B21">
            <v>95888</v>
          </cell>
          <cell r="C21">
            <v>96826</v>
          </cell>
          <cell r="D21">
            <v>97791</v>
          </cell>
          <cell r="E21">
            <v>98364</v>
          </cell>
          <cell r="F21">
            <v>98654</v>
          </cell>
          <cell r="G21">
            <v>99006</v>
          </cell>
          <cell r="H21">
            <v>99004</v>
          </cell>
          <cell r="I21">
            <v>99182</v>
          </cell>
          <cell r="J21">
            <v>99290</v>
          </cell>
          <cell r="K21">
            <v>99427.42</v>
          </cell>
        </row>
        <row r="22">
          <cell r="B22">
            <v>95786</v>
          </cell>
          <cell r="C22">
            <v>96787</v>
          </cell>
          <cell r="D22">
            <v>97690</v>
          </cell>
          <cell r="E22">
            <v>98334</v>
          </cell>
          <cell r="F22">
            <v>98567</v>
          </cell>
          <cell r="G22">
            <v>98978</v>
          </cell>
          <cell r="H22">
            <v>98934</v>
          </cell>
          <cell r="I22">
            <v>99157</v>
          </cell>
          <cell r="J22">
            <v>99246.51</v>
          </cell>
          <cell r="K22">
            <v>99414.59</v>
          </cell>
        </row>
        <row r="23">
          <cell r="B23">
            <v>95677</v>
          </cell>
          <cell r="C23">
            <v>96745</v>
          </cell>
          <cell r="D23">
            <v>97579</v>
          </cell>
          <cell r="E23">
            <v>98301</v>
          </cell>
          <cell r="F23">
            <v>98470</v>
          </cell>
          <cell r="G23">
            <v>98949</v>
          </cell>
          <cell r="H23">
            <v>98853</v>
          </cell>
          <cell r="I23">
            <v>99129</v>
          </cell>
          <cell r="J23">
            <v>99196.49</v>
          </cell>
          <cell r="K23">
            <v>99400.67</v>
          </cell>
        </row>
        <row r="24">
          <cell r="B24">
            <v>95564</v>
          </cell>
          <cell r="C24">
            <v>96701</v>
          </cell>
          <cell r="D24">
            <v>97467</v>
          </cell>
          <cell r="E24">
            <v>98265</v>
          </cell>
          <cell r="F24">
            <v>98367</v>
          </cell>
          <cell r="G24">
            <v>98918</v>
          </cell>
          <cell r="H24">
            <v>98764</v>
          </cell>
          <cell r="I24">
            <v>99100</v>
          </cell>
          <cell r="J24">
            <v>99144.41</v>
          </cell>
          <cell r="K24">
            <v>99386.26</v>
          </cell>
        </row>
        <row r="25">
          <cell r="B25">
            <v>95451</v>
          </cell>
          <cell r="C25">
            <v>96656</v>
          </cell>
          <cell r="D25">
            <v>97360</v>
          </cell>
          <cell r="E25">
            <v>98227</v>
          </cell>
          <cell r="F25">
            <v>98261</v>
          </cell>
          <cell r="G25">
            <v>98887</v>
          </cell>
          <cell r="H25">
            <v>98669</v>
          </cell>
          <cell r="I25">
            <v>99070</v>
          </cell>
          <cell r="J25">
            <v>99090.57</v>
          </cell>
          <cell r="K25">
            <v>99371.25</v>
          </cell>
        </row>
        <row r="26">
          <cell r="B26">
            <v>95339</v>
          </cell>
          <cell r="C26">
            <v>96609</v>
          </cell>
          <cell r="D26">
            <v>97254</v>
          </cell>
          <cell r="E26">
            <v>98189</v>
          </cell>
          <cell r="F26">
            <v>98150</v>
          </cell>
          <cell r="G26">
            <v>98857</v>
          </cell>
          <cell r="H26">
            <v>98572</v>
          </cell>
          <cell r="I26">
            <v>99040</v>
          </cell>
          <cell r="J26">
            <v>99033.2</v>
          </cell>
          <cell r="K26">
            <v>99355.45</v>
          </cell>
        </row>
        <row r="27">
          <cell r="B27">
            <v>95228</v>
          </cell>
          <cell r="C27">
            <v>96561</v>
          </cell>
          <cell r="D27">
            <v>97148</v>
          </cell>
          <cell r="E27">
            <v>98155</v>
          </cell>
          <cell r="F27">
            <v>98034</v>
          </cell>
          <cell r="G27">
            <v>98828</v>
          </cell>
          <cell r="H27">
            <v>98472</v>
          </cell>
          <cell r="I27">
            <v>99010</v>
          </cell>
          <cell r="J27">
            <v>98972.59</v>
          </cell>
          <cell r="K27">
            <v>99338.76</v>
          </cell>
        </row>
        <row r="28">
          <cell r="B28">
            <v>95118</v>
          </cell>
          <cell r="C28">
            <v>96511</v>
          </cell>
          <cell r="D28">
            <v>97046</v>
          </cell>
          <cell r="E28">
            <v>98121</v>
          </cell>
          <cell r="F28">
            <v>97918</v>
          </cell>
          <cell r="G28">
            <v>98797</v>
          </cell>
          <cell r="H28">
            <v>98370</v>
          </cell>
          <cell r="I28">
            <v>98980</v>
          </cell>
          <cell r="J28">
            <v>98909.05</v>
          </cell>
          <cell r="K28">
            <v>99321.279999999999</v>
          </cell>
        </row>
        <row r="29">
          <cell r="B29">
            <v>95010</v>
          </cell>
          <cell r="C29">
            <v>96459</v>
          </cell>
          <cell r="D29">
            <v>96945</v>
          </cell>
          <cell r="E29">
            <v>98087</v>
          </cell>
          <cell r="F29">
            <v>97799</v>
          </cell>
          <cell r="G29">
            <v>98764</v>
          </cell>
          <cell r="H29">
            <v>98271</v>
          </cell>
          <cell r="I29">
            <v>98950</v>
          </cell>
          <cell r="J29">
            <v>98842.98</v>
          </cell>
          <cell r="K29">
            <v>99302.91</v>
          </cell>
        </row>
        <row r="30">
          <cell r="B30">
            <v>94902</v>
          </cell>
          <cell r="C30">
            <v>96405</v>
          </cell>
          <cell r="D30">
            <v>96847</v>
          </cell>
          <cell r="E30">
            <v>98049</v>
          </cell>
          <cell r="F30">
            <v>97677</v>
          </cell>
          <cell r="G30">
            <v>98726</v>
          </cell>
          <cell r="H30">
            <v>98174</v>
          </cell>
          <cell r="I30">
            <v>98920</v>
          </cell>
          <cell r="J30">
            <v>98774.88</v>
          </cell>
          <cell r="K30">
            <v>99283.45</v>
          </cell>
        </row>
        <row r="31">
          <cell r="B31">
            <v>94793</v>
          </cell>
          <cell r="C31">
            <v>96348</v>
          </cell>
          <cell r="D31">
            <v>96752</v>
          </cell>
          <cell r="E31">
            <v>98008</v>
          </cell>
          <cell r="F31">
            <v>97549</v>
          </cell>
          <cell r="G31">
            <v>98685</v>
          </cell>
          <cell r="H31">
            <v>98077</v>
          </cell>
          <cell r="I31">
            <v>98889</v>
          </cell>
          <cell r="J31">
            <v>98705.34</v>
          </cell>
          <cell r="K31">
            <v>99263</v>
          </cell>
        </row>
        <row r="32">
          <cell r="B32">
            <v>94683</v>
          </cell>
          <cell r="C32">
            <v>96289</v>
          </cell>
          <cell r="D32">
            <v>96657</v>
          </cell>
          <cell r="E32">
            <v>97967</v>
          </cell>
          <cell r="F32">
            <v>97416</v>
          </cell>
          <cell r="G32">
            <v>98641</v>
          </cell>
          <cell r="H32">
            <v>97981</v>
          </cell>
          <cell r="I32">
            <v>98855</v>
          </cell>
          <cell r="J32">
            <v>98634.77</v>
          </cell>
          <cell r="K32">
            <v>99241.56</v>
          </cell>
        </row>
        <row r="33">
          <cell r="B33">
            <v>94571</v>
          </cell>
          <cell r="C33">
            <v>96228</v>
          </cell>
          <cell r="D33">
            <v>96563</v>
          </cell>
          <cell r="E33">
            <v>97924</v>
          </cell>
          <cell r="F33">
            <v>97276</v>
          </cell>
          <cell r="G33">
            <v>98595</v>
          </cell>
          <cell r="H33">
            <v>97881</v>
          </cell>
          <cell r="I33">
            <v>98817</v>
          </cell>
          <cell r="J33">
            <v>98563.36</v>
          </cell>
          <cell r="K33">
            <v>99219.13</v>
          </cell>
        </row>
        <row r="34">
          <cell r="B34">
            <v>94458</v>
          </cell>
          <cell r="C34">
            <v>96165</v>
          </cell>
          <cell r="D34">
            <v>96468</v>
          </cell>
          <cell r="E34">
            <v>97880</v>
          </cell>
          <cell r="F34">
            <v>97129</v>
          </cell>
          <cell r="G34">
            <v>98546</v>
          </cell>
          <cell r="H34">
            <v>97776</v>
          </cell>
          <cell r="I34">
            <v>98776</v>
          </cell>
          <cell r="J34">
            <v>98491.21</v>
          </cell>
          <cell r="K34">
            <v>99195.71</v>
          </cell>
        </row>
        <row r="35">
          <cell r="B35">
            <v>94342</v>
          </cell>
          <cell r="C35">
            <v>96100</v>
          </cell>
          <cell r="D35">
            <v>96373</v>
          </cell>
          <cell r="E35">
            <v>97832</v>
          </cell>
          <cell r="F35">
            <v>96979</v>
          </cell>
          <cell r="G35">
            <v>98494</v>
          </cell>
          <cell r="H35">
            <v>97665</v>
          </cell>
          <cell r="I35">
            <v>98731</v>
          </cell>
          <cell r="J35">
            <v>98418.62</v>
          </cell>
          <cell r="K35">
            <v>99171.21</v>
          </cell>
        </row>
        <row r="36">
          <cell r="B36">
            <v>94221</v>
          </cell>
          <cell r="C36">
            <v>96031</v>
          </cell>
          <cell r="D36">
            <v>96273</v>
          </cell>
          <cell r="E36">
            <v>97781</v>
          </cell>
          <cell r="F36">
            <v>96825</v>
          </cell>
          <cell r="G36">
            <v>98440</v>
          </cell>
          <cell r="H36">
            <v>97548</v>
          </cell>
          <cell r="I36">
            <v>98684</v>
          </cell>
          <cell r="J36">
            <v>98345.79</v>
          </cell>
          <cell r="K36">
            <v>99145.33</v>
          </cell>
        </row>
        <row r="37">
          <cell r="B37">
            <v>94094</v>
          </cell>
          <cell r="C37">
            <v>95956</v>
          </cell>
          <cell r="D37">
            <v>96170</v>
          </cell>
          <cell r="E37">
            <v>97728</v>
          </cell>
          <cell r="F37">
            <v>96673</v>
          </cell>
          <cell r="G37">
            <v>98384</v>
          </cell>
          <cell r="H37">
            <v>97423</v>
          </cell>
          <cell r="I37">
            <v>98633</v>
          </cell>
          <cell r="J37">
            <v>98272.82</v>
          </cell>
          <cell r="K37">
            <v>99117.97</v>
          </cell>
        </row>
        <row r="38">
          <cell r="B38">
            <v>93959</v>
          </cell>
          <cell r="C38">
            <v>95874</v>
          </cell>
          <cell r="D38">
            <v>96066</v>
          </cell>
          <cell r="E38">
            <v>97673</v>
          </cell>
          <cell r="F38">
            <v>96525</v>
          </cell>
          <cell r="G38">
            <v>98326</v>
          </cell>
          <cell r="H38">
            <v>97295</v>
          </cell>
          <cell r="I38">
            <v>98581</v>
          </cell>
          <cell r="J38">
            <v>98199.8</v>
          </cell>
          <cell r="K38">
            <v>99088.93</v>
          </cell>
        </row>
        <row r="39">
          <cell r="B39">
            <v>93815</v>
          </cell>
          <cell r="C39">
            <v>95786</v>
          </cell>
          <cell r="D39">
            <v>95954</v>
          </cell>
          <cell r="E39">
            <v>97610</v>
          </cell>
          <cell r="F39">
            <v>96379</v>
          </cell>
          <cell r="G39">
            <v>98267</v>
          </cell>
          <cell r="H39">
            <v>97164</v>
          </cell>
          <cell r="I39">
            <v>98526</v>
          </cell>
          <cell r="J39">
            <v>98126.54</v>
          </cell>
          <cell r="K39">
            <v>99057.919999999998</v>
          </cell>
        </row>
        <row r="40">
          <cell r="B40">
            <v>93659</v>
          </cell>
          <cell r="C40">
            <v>95690</v>
          </cell>
          <cell r="D40">
            <v>95837</v>
          </cell>
          <cell r="E40">
            <v>97541</v>
          </cell>
          <cell r="F40">
            <v>96234</v>
          </cell>
          <cell r="G40">
            <v>98205</v>
          </cell>
          <cell r="H40">
            <v>97031</v>
          </cell>
          <cell r="I40">
            <v>98470</v>
          </cell>
          <cell r="J40">
            <v>98053.63</v>
          </cell>
          <cell r="K40">
            <v>99024.54</v>
          </cell>
        </row>
        <row r="41">
          <cell r="B41">
            <v>93489</v>
          </cell>
          <cell r="C41">
            <v>95586</v>
          </cell>
          <cell r="D41">
            <v>95709</v>
          </cell>
          <cell r="E41">
            <v>97463</v>
          </cell>
          <cell r="F41">
            <v>96090</v>
          </cell>
          <cell r="G41">
            <v>98139</v>
          </cell>
          <cell r="H41">
            <v>96896</v>
          </cell>
          <cell r="I41">
            <v>98407</v>
          </cell>
          <cell r="J41">
            <v>97980.87</v>
          </cell>
          <cell r="K41">
            <v>98988.3</v>
          </cell>
        </row>
        <row r="42">
          <cell r="B42">
            <v>93302</v>
          </cell>
          <cell r="C42">
            <v>95473</v>
          </cell>
          <cell r="D42">
            <v>95565</v>
          </cell>
          <cell r="E42">
            <v>97375</v>
          </cell>
          <cell r="F42">
            <v>95943</v>
          </cell>
          <cell r="G42">
            <v>98068</v>
          </cell>
          <cell r="H42">
            <v>96757</v>
          </cell>
          <cell r="I42">
            <v>98342</v>
          </cell>
          <cell r="J42">
            <v>97906.8</v>
          </cell>
          <cell r="K42">
            <v>98948.9</v>
          </cell>
        </row>
        <row r="43">
          <cell r="B43">
            <v>93096</v>
          </cell>
          <cell r="C43">
            <v>95351</v>
          </cell>
          <cell r="D43">
            <v>95403</v>
          </cell>
          <cell r="E43">
            <v>97282</v>
          </cell>
          <cell r="F43">
            <v>95789</v>
          </cell>
          <cell r="G43">
            <v>97992</v>
          </cell>
          <cell r="H43">
            <v>96615</v>
          </cell>
          <cell r="I43">
            <v>98272</v>
          </cell>
          <cell r="J43">
            <v>97829.55</v>
          </cell>
          <cell r="K43">
            <v>98905.86</v>
          </cell>
        </row>
        <row r="44">
          <cell r="B44">
            <v>92870</v>
          </cell>
          <cell r="C44">
            <v>95219</v>
          </cell>
          <cell r="D44">
            <v>95224</v>
          </cell>
          <cell r="E44">
            <v>97180</v>
          </cell>
          <cell r="F44">
            <v>95631</v>
          </cell>
          <cell r="G44">
            <v>97910</v>
          </cell>
          <cell r="H44">
            <v>96465</v>
          </cell>
          <cell r="I44">
            <v>98197</v>
          </cell>
          <cell r="J44">
            <v>97746.79</v>
          </cell>
          <cell r="K44">
            <v>98859.08</v>
          </cell>
        </row>
        <row r="45">
          <cell r="B45">
            <v>92621</v>
          </cell>
          <cell r="C45">
            <v>95077</v>
          </cell>
          <cell r="D45">
            <v>95025</v>
          </cell>
          <cell r="E45">
            <v>97068</v>
          </cell>
          <cell r="F45">
            <v>95464</v>
          </cell>
          <cell r="G45">
            <v>97823</v>
          </cell>
          <cell r="H45">
            <v>96311</v>
          </cell>
          <cell r="I45">
            <v>98115</v>
          </cell>
          <cell r="J45">
            <v>97657.55</v>
          </cell>
          <cell r="K45">
            <v>98808.17</v>
          </cell>
        </row>
        <row r="46">
          <cell r="B46">
            <v>92347</v>
          </cell>
          <cell r="C46">
            <v>94924</v>
          </cell>
          <cell r="D46">
            <v>94807</v>
          </cell>
          <cell r="E46">
            <v>96949</v>
          </cell>
          <cell r="F46">
            <v>95284</v>
          </cell>
          <cell r="G46">
            <v>97728</v>
          </cell>
          <cell r="H46">
            <v>96148</v>
          </cell>
          <cell r="I46">
            <v>98027</v>
          </cell>
          <cell r="J46">
            <v>97561.06</v>
          </cell>
          <cell r="K46">
            <v>98752.44</v>
          </cell>
        </row>
        <row r="47">
          <cell r="B47">
            <v>92043</v>
          </cell>
          <cell r="C47">
            <v>94758</v>
          </cell>
          <cell r="D47">
            <v>94567</v>
          </cell>
          <cell r="E47">
            <v>96819</v>
          </cell>
          <cell r="F47">
            <v>95087</v>
          </cell>
          <cell r="G47">
            <v>97624</v>
          </cell>
          <cell r="H47">
            <v>95976</v>
          </cell>
          <cell r="I47">
            <v>97929</v>
          </cell>
          <cell r="J47">
            <v>97456.18</v>
          </cell>
          <cell r="K47">
            <v>98691.51</v>
          </cell>
        </row>
        <row r="48">
          <cell r="B48">
            <v>91705</v>
          </cell>
          <cell r="C48">
            <v>94577</v>
          </cell>
          <cell r="D48">
            <v>94303</v>
          </cell>
          <cell r="E48">
            <v>96675</v>
          </cell>
          <cell r="F48">
            <v>94873</v>
          </cell>
          <cell r="G48">
            <v>97510</v>
          </cell>
          <cell r="H48">
            <v>95793</v>
          </cell>
          <cell r="I48">
            <v>97823</v>
          </cell>
          <cell r="J48">
            <v>97341.57</v>
          </cell>
          <cell r="K48">
            <v>98624.79</v>
          </cell>
        </row>
        <row r="49">
          <cell r="B49">
            <v>91332</v>
          </cell>
          <cell r="C49">
            <v>94379</v>
          </cell>
          <cell r="D49">
            <v>94003</v>
          </cell>
          <cell r="E49">
            <v>96519</v>
          </cell>
          <cell r="F49">
            <v>94638</v>
          </cell>
          <cell r="G49">
            <v>97384</v>
          </cell>
          <cell r="H49">
            <v>95592</v>
          </cell>
          <cell r="I49">
            <v>97707</v>
          </cell>
          <cell r="J49">
            <v>97215.8</v>
          </cell>
          <cell r="K49">
            <v>98551.71</v>
          </cell>
        </row>
        <row r="50">
          <cell r="B50">
            <v>90921</v>
          </cell>
          <cell r="C50">
            <v>94161</v>
          </cell>
          <cell r="D50">
            <v>93662</v>
          </cell>
          <cell r="E50">
            <v>96339</v>
          </cell>
          <cell r="F50">
            <v>94383</v>
          </cell>
          <cell r="G50">
            <v>97245</v>
          </cell>
          <cell r="H50">
            <v>95364</v>
          </cell>
          <cell r="I50">
            <v>97575</v>
          </cell>
          <cell r="J50">
            <v>97076.98</v>
          </cell>
          <cell r="K50">
            <v>98471.49</v>
          </cell>
        </row>
        <row r="51">
          <cell r="B51">
            <v>90471</v>
          </cell>
          <cell r="C51">
            <v>93921</v>
          </cell>
          <cell r="D51">
            <v>93274</v>
          </cell>
          <cell r="E51">
            <v>96141</v>
          </cell>
          <cell r="F51">
            <v>94097</v>
          </cell>
          <cell r="G51">
            <v>97089</v>
          </cell>
          <cell r="H51">
            <v>95110</v>
          </cell>
          <cell r="I51">
            <v>97427</v>
          </cell>
          <cell r="J51">
            <v>96923.6</v>
          </cell>
          <cell r="K51">
            <v>98383.26</v>
          </cell>
        </row>
        <row r="52">
          <cell r="B52">
            <v>89982</v>
          </cell>
          <cell r="C52">
            <v>93655</v>
          </cell>
          <cell r="D52">
            <v>92837</v>
          </cell>
          <cell r="E52">
            <v>95923</v>
          </cell>
          <cell r="F52">
            <v>93772</v>
          </cell>
          <cell r="G52">
            <v>96915</v>
          </cell>
          <cell r="H52">
            <v>94826</v>
          </cell>
          <cell r="I52">
            <v>97260</v>
          </cell>
          <cell r="J52">
            <v>96758.73</v>
          </cell>
          <cell r="K52">
            <v>98289.4</v>
          </cell>
        </row>
        <row r="53">
          <cell r="B53">
            <v>89448</v>
          </cell>
          <cell r="C53">
            <v>93362</v>
          </cell>
          <cell r="D53">
            <v>92352</v>
          </cell>
          <cell r="E53">
            <v>95684</v>
          </cell>
          <cell r="F53">
            <v>93411</v>
          </cell>
          <cell r="G53">
            <v>96724</v>
          </cell>
          <cell r="H53">
            <v>94514</v>
          </cell>
          <cell r="I53">
            <v>97079</v>
          </cell>
          <cell r="J53">
            <v>96586.21</v>
          </cell>
          <cell r="K53">
            <v>98192.88</v>
          </cell>
        </row>
        <row r="54">
          <cell r="B54">
            <v>88867</v>
          </cell>
          <cell r="C54">
            <v>93039</v>
          </cell>
          <cell r="D54">
            <v>91822</v>
          </cell>
          <cell r="E54">
            <v>95425</v>
          </cell>
          <cell r="F54">
            <v>93016</v>
          </cell>
          <cell r="G54">
            <v>96518</v>
          </cell>
          <cell r="H54">
            <v>94175</v>
          </cell>
          <cell r="I54">
            <v>96886</v>
          </cell>
          <cell r="J54">
            <v>96406.37</v>
          </cell>
          <cell r="K54">
            <v>98094.29</v>
          </cell>
        </row>
        <row r="55">
          <cell r="B55">
            <v>88233</v>
          </cell>
          <cell r="C55">
            <v>92685</v>
          </cell>
          <cell r="D55">
            <v>91232</v>
          </cell>
          <cell r="E55">
            <v>95152</v>
          </cell>
          <cell r="F55">
            <v>92590</v>
          </cell>
          <cell r="G55">
            <v>96299</v>
          </cell>
          <cell r="H55">
            <v>93821</v>
          </cell>
          <cell r="I55">
            <v>96685</v>
          </cell>
          <cell r="J55">
            <v>96217.9</v>
          </cell>
          <cell r="K55">
            <v>97993.35</v>
          </cell>
        </row>
        <row r="56">
          <cell r="B56">
            <v>87539</v>
          </cell>
          <cell r="C56">
            <v>92300</v>
          </cell>
          <cell r="D56">
            <v>90574</v>
          </cell>
          <cell r="E56">
            <v>94849</v>
          </cell>
          <cell r="F56">
            <v>92130</v>
          </cell>
          <cell r="G56">
            <v>96062</v>
          </cell>
          <cell r="H56">
            <v>93436</v>
          </cell>
          <cell r="I56">
            <v>96467</v>
          </cell>
          <cell r="J56">
            <v>96019.02</v>
          </cell>
          <cell r="K56">
            <v>97889.97</v>
          </cell>
        </row>
        <row r="57">
          <cell r="B57">
            <v>86781</v>
          </cell>
          <cell r="C57">
            <v>91884</v>
          </cell>
          <cell r="D57">
            <v>89841</v>
          </cell>
          <cell r="E57">
            <v>94519</v>
          </cell>
          <cell r="F57">
            <v>91625</v>
          </cell>
          <cell r="G57">
            <v>95803</v>
          </cell>
          <cell r="H57">
            <v>93009</v>
          </cell>
          <cell r="I57">
            <v>96232</v>
          </cell>
          <cell r="J57">
            <v>95807.87</v>
          </cell>
          <cell r="K57">
            <v>97783.86</v>
          </cell>
        </row>
        <row r="58">
          <cell r="B58">
            <v>85956</v>
          </cell>
          <cell r="C58">
            <v>91436</v>
          </cell>
          <cell r="D58">
            <v>89032</v>
          </cell>
          <cell r="E58">
            <v>94151</v>
          </cell>
          <cell r="F58">
            <v>91059</v>
          </cell>
          <cell r="G58">
            <v>95516</v>
          </cell>
          <cell r="H58">
            <v>92523</v>
          </cell>
          <cell r="I58">
            <v>95968</v>
          </cell>
          <cell r="J58">
            <v>95582.05</v>
          </cell>
          <cell r="K58">
            <v>97674.54</v>
          </cell>
        </row>
        <row r="59">
          <cell r="B59">
            <v>85059</v>
          </cell>
          <cell r="C59">
            <v>90953</v>
          </cell>
          <cell r="D59">
            <v>88141</v>
          </cell>
          <cell r="E59">
            <v>93745</v>
          </cell>
          <cell r="F59">
            <v>90431</v>
          </cell>
          <cell r="G59">
            <v>95203</v>
          </cell>
          <cell r="H59">
            <v>91985</v>
          </cell>
          <cell r="I59">
            <v>95678</v>
          </cell>
          <cell r="J59">
            <v>95338.89</v>
          </cell>
          <cell r="K59">
            <v>97561.82</v>
          </cell>
        </row>
        <row r="60">
          <cell r="B60">
            <v>84091</v>
          </cell>
          <cell r="C60">
            <v>90433</v>
          </cell>
          <cell r="D60">
            <v>87165</v>
          </cell>
          <cell r="E60">
            <v>93306</v>
          </cell>
          <cell r="F60">
            <v>89728</v>
          </cell>
          <cell r="G60">
            <v>94863</v>
          </cell>
          <cell r="H60">
            <v>91372</v>
          </cell>
          <cell r="I60">
            <v>95353</v>
          </cell>
          <cell r="J60">
            <v>95072.320000000007</v>
          </cell>
          <cell r="K60">
            <v>97445.04</v>
          </cell>
        </row>
        <row r="61">
          <cell r="B61">
            <v>83046</v>
          </cell>
          <cell r="C61">
            <v>89871</v>
          </cell>
          <cell r="D61">
            <v>86095</v>
          </cell>
          <cell r="E61">
            <v>92830</v>
          </cell>
          <cell r="F61">
            <v>88949</v>
          </cell>
          <cell r="G61">
            <v>94491</v>
          </cell>
          <cell r="H61">
            <v>90707</v>
          </cell>
          <cell r="I61">
            <v>95006</v>
          </cell>
          <cell r="J61">
            <v>94778.17</v>
          </cell>
          <cell r="K61">
            <v>97323.92</v>
          </cell>
        </row>
        <row r="62">
          <cell r="B62">
            <v>81917</v>
          </cell>
          <cell r="C62">
            <v>89263</v>
          </cell>
          <cell r="D62">
            <v>84940</v>
          </cell>
          <cell r="E62">
            <v>92311</v>
          </cell>
          <cell r="F62">
            <v>88088</v>
          </cell>
          <cell r="G62">
            <v>94081</v>
          </cell>
          <cell r="H62">
            <v>89988</v>
          </cell>
          <cell r="I62">
            <v>94635</v>
          </cell>
          <cell r="J62">
            <v>94455.07</v>
          </cell>
          <cell r="K62">
            <v>97197.5</v>
          </cell>
        </row>
        <row r="63">
          <cell r="B63">
            <v>80699</v>
          </cell>
          <cell r="C63">
            <v>88603</v>
          </cell>
          <cell r="D63">
            <v>83705</v>
          </cell>
          <cell r="E63">
            <v>91752</v>
          </cell>
          <cell r="F63">
            <v>87136</v>
          </cell>
          <cell r="G63">
            <v>93630</v>
          </cell>
          <cell r="H63">
            <v>89210</v>
          </cell>
          <cell r="I63">
            <v>94244</v>
          </cell>
          <cell r="J63">
            <v>94103.89</v>
          </cell>
          <cell r="K63">
            <v>97064.73</v>
          </cell>
        </row>
        <row r="64">
          <cell r="B64">
            <v>79380</v>
          </cell>
          <cell r="C64">
            <v>87886</v>
          </cell>
          <cell r="D64">
            <v>82345</v>
          </cell>
          <cell r="E64">
            <v>91127</v>
          </cell>
          <cell r="F64">
            <v>86085</v>
          </cell>
          <cell r="G64">
            <v>93137</v>
          </cell>
          <cell r="H64">
            <v>88369</v>
          </cell>
          <cell r="I64">
            <v>93828</v>
          </cell>
          <cell r="J64">
            <v>93728.7</v>
          </cell>
          <cell r="K64">
            <v>96925.05</v>
          </cell>
        </row>
        <row r="65">
          <cell r="B65">
            <v>77954</v>
          </cell>
          <cell r="C65">
            <v>87105</v>
          </cell>
          <cell r="D65">
            <v>80899</v>
          </cell>
          <cell r="E65">
            <v>90441</v>
          </cell>
          <cell r="F65">
            <v>84931</v>
          </cell>
          <cell r="G65">
            <v>92602</v>
          </cell>
          <cell r="H65">
            <v>87448</v>
          </cell>
          <cell r="I65">
            <v>93378</v>
          </cell>
          <cell r="J65">
            <v>93320.7</v>
          </cell>
          <cell r="K65">
            <v>96774.91</v>
          </cell>
        </row>
        <row r="66">
          <cell r="B66">
            <v>76411</v>
          </cell>
          <cell r="C66">
            <v>86253</v>
          </cell>
          <cell r="D66">
            <v>79358</v>
          </cell>
          <cell r="E66">
            <v>89686</v>
          </cell>
          <cell r="F66">
            <v>83669</v>
          </cell>
          <cell r="G66">
            <v>92022</v>
          </cell>
          <cell r="H66">
            <v>86428</v>
          </cell>
          <cell r="I66">
            <v>92876</v>
          </cell>
          <cell r="J66">
            <v>92873.04</v>
          </cell>
          <cell r="K66">
            <v>96612.91</v>
          </cell>
        </row>
        <row r="67">
          <cell r="B67">
            <v>74744</v>
          </cell>
          <cell r="C67">
            <v>85321</v>
          </cell>
          <cell r="D67">
            <v>77730</v>
          </cell>
          <cell r="E67">
            <v>88866</v>
          </cell>
          <cell r="F67">
            <v>82295</v>
          </cell>
          <cell r="G67">
            <v>91387</v>
          </cell>
          <cell r="H67">
            <v>85297</v>
          </cell>
          <cell r="I67">
            <v>92312</v>
          </cell>
          <cell r="J67">
            <v>92380.44</v>
          </cell>
          <cell r="K67">
            <v>96437.07</v>
          </cell>
        </row>
        <row r="68">
          <cell r="B68">
            <v>72954</v>
          </cell>
          <cell r="C68">
            <v>84304</v>
          </cell>
          <cell r="D68">
            <v>76018</v>
          </cell>
          <cell r="E68">
            <v>87973</v>
          </cell>
          <cell r="F68">
            <v>80804</v>
          </cell>
          <cell r="G68">
            <v>90688</v>
          </cell>
          <cell r="H68">
            <v>84045</v>
          </cell>
          <cell r="I68">
            <v>91686</v>
          </cell>
          <cell r="J68">
            <v>91836.23</v>
          </cell>
          <cell r="K68">
            <v>96244.87</v>
          </cell>
        </row>
        <row r="69">
          <cell r="B69">
            <v>71038</v>
          </cell>
          <cell r="C69">
            <v>83195</v>
          </cell>
          <cell r="D69">
            <v>74195</v>
          </cell>
          <cell r="E69">
            <v>87009</v>
          </cell>
          <cell r="F69">
            <v>79189</v>
          </cell>
          <cell r="G69">
            <v>89917</v>
          </cell>
          <cell r="H69">
            <v>82680</v>
          </cell>
          <cell r="I69">
            <v>91006</v>
          </cell>
          <cell r="J69">
            <v>91233.78</v>
          </cell>
          <cell r="K69">
            <v>96033.32</v>
          </cell>
        </row>
        <row r="70">
          <cell r="B70">
            <v>69000</v>
          </cell>
          <cell r="C70">
            <v>81986</v>
          </cell>
          <cell r="D70">
            <v>72224</v>
          </cell>
          <cell r="E70">
            <v>85958</v>
          </cell>
          <cell r="F70">
            <v>77444</v>
          </cell>
          <cell r="G70">
            <v>89067</v>
          </cell>
          <cell r="H70">
            <v>81171</v>
          </cell>
          <cell r="I70">
            <v>90258</v>
          </cell>
          <cell r="J70">
            <v>90565.77</v>
          </cell>
          <cell r="K70">
            <v>95799.09</v>
          </cell>
        </row>
        <row r="71">
          <cell r="B71">
            <v>66845</v>
          </cell>
          <cell r="C71">
            <v>80667</v>
          </cell>
          <cell r="D71">
            <v>70130</v>
          </cell>
          <cell r="E71">
            <v>84802</v>
          </cell>
          <cell r="F71">
            <v>75570</v>
          </cell>
          <cell r="G71">
            <v>88135</v>
          </cell>
          <cell r="H71">
            <v>79525</v>
          </cell>
          <cell r="I71">
            <v>89441</v>
          </cell>
          <cell r="J71">
            <v>89824.04</v>
          </cell>
          <cell r="K71">
            <v>95538.23</v>
          </cell>
        </row>
        <row r="72">
          <cell r="B72">
            <v>64577</v>
          </cell>
          <cell r="C72">
            <v>79229</v>
          </cell>
          <cell r="D72">
            <v>67904</v>
          </cell>
          <cell r="E72">
            <v>83535</v>
          </cell>
          <cell r="F72">
            <v>73584</v>
          </cell>
          <cell r="G72">
            <v>87115</v>
          </cell>
          <cell r="H72">
            <v>77753</v>
          </cell>
          <cell r="I72">
            <v>88547</v>
          </cell>
          <cell r="J72">
            <v>88998.56</v>
          </cell>
          <cell r="K72">
            <v>95248.18</v>
          </cell>
        </row>
        <row r="73">
          <cell r="B73">
            <v>62197</v>
          </cell>
          <cell r="C73">
            <v>77656</v>
          </cell>
          <cell r="D73">
            <v>65558</v>
          </cell>
          <cell r="E73">
            <v>82152</v>
          </cell>
          <cell r="F73">
            <v>71480</v>
          </cell>
          <cell r="G73">
            <v>85983</v>
          </cell>
          <cell r="H73">
            <v>75822</v>
          </cell>
          <cell r="I73">
            <v>87553</v>
          </cell>
          <cell r="J73">
            <v>88077.16</v>
          </cell>
          <cell r="K73">
            <v>94924.43</v>
          </cell>
        </row>
        <row r="74">
          <cell r="B74">
            <v>59690</v>
          </cell>
          <cell r="C74">
            <v>75923</v>
          </cell>
          <cell r="D74">
            <v>63075</v>
          </cell>
          <cell r="E74">
            <v>80629</v>
          </cell>
          <cell r="F74">
            <v>69262</v>
          </cell>
          <cell r="G74">
            <v>84728</v>
          </cell>
          <cell r="H74">
            <v>73737</v>
          </cell>
          <cell r="I74">
            <v>86471</v>
          </cell>
          <cell r="J74">
            <v>87046.39</v>
          </cell>
          <cell r="K74">
            <v>94560.58</v>
          </cell>
        </row>
        <row r="75">
          <cell r="B75">
            <v>57046</v>
          </cell>
          <cell r="C75">
            <v>74007</v>
          </cell>
          <cell r="D75">
            <v>60417</v>
          </cell>
          <cell r="E75">
            <v>78927</v>
          </cell>
          <cell r="F75">
            <v>66891</v>
          </cell>
          <cell r="G75">
            <v>83331</v>
          </cell>
          <cell r="H75">
            <v>71485</v>
          </cell>
          <cell r="I75">
            <v>85271</v>
          </cell>
          <cell r="J75">
            <v>85891.28</v>
          </cell>
          <cell r="K75">
            <v>94148.01</v>
          </cell>
        </row>
        <row r="76">
          <cell r="B76">
            <v>54247</v>
          </cell>
          <cell r="C76">
            <v>71874</v>
          </cell>
          <cell r="D76">
            <v>57600</v>
          </cell>
          <cell r="E76">
            <v>77036</v>
          </cell>
          <cell r="F76">
            <v>64417</v>
          </cell>
          <cell r="G76">
            <v>81800</v>
          </cell>
          <cell r="H76">
            <v>69051</v>
          </cell>
          <cell r="I76">
            <v>83947</v>
          </cell>
          <cell r="J76">
            <v>84595.35</v>
          </cell>
          <cell r="K76">
            <v>93676.23</v>
          </cell>
        </row>
        <row r="77">
          <cell r="B77">
            <v>51294</v>
          </cell>
          <cell r="C77">
            <v>69503</v>
          </cell>
          <cell r="D77">
            <v>54618</v>
          </cell>
          <cell r="E77">
            <v>74937</v>
          </cell>
          <cell r="F77">
            <v>61821</v>
          </cell>
          <cell r="G77">
            <v>80129</v>
          </cell>
          <cell r="H77">
            <v>66484</v>
          </cell>
          <cell r="I77">
            <v>82469</v>
          </cell>
          <cell r="J77">
            <v>83139.89</v>
          </cell>
          <cell r="K77">
            <v>93132.81</v>
          </cell>
        </row>
        <row r="78">
          <cell r="B78">
            <v>48218</v>
          </cell>
          <cell r="C78">
            <v>66896</v>
          </cell>
          <cell r="D78">
            <v>51496</v>
          </cell>
          <cell r="E78">
            <v>72624</v>
          </cell>
          <cell r="F78">
            <v>59116</v>
          </cell>
          <cell r="G78">
            <v>78310</v>
          </cell>
          <cell r="H78">
            <v>63813</v>
          </cell>
          <cell r="I78">
            <v>80836</v>
          </cell>
          <cell r="J78">
            <v>81504.61</v>
          </cell>
          <cell r="K78">
            <v>92502.77</v>
          </cell>
        </row>
        <row r="79">
          <cell r="B79">
            <v>45050</v>
          </cell>
          <cell r="C79">
            <v>64052</v>
          </cell>
          <cell r="D79">
            <v>48260</v>
          </cell>
          <cell r="E79">
            <v>70086</v>
          </cell>
          <cell r="F79">
            <v>56286</v>
          </cell>
          <cell r="G79">
            <v>76310</v>
          </cell>
          <cell r="H79">
            <v>60993</v>
          </cell>
          <cell r="I79">
            <v>79019</v>
          </cell>
          <cell r="J79">
            <v>79668.149999999994</v>
          </cell>
          <cell r="K79">
            <v>91768.11</v>
          </cell>
        </row>
        <row r="80">
          <cell r="B80">
            <v>41828</v>
          </cell>
          <cell r="C80">
            <v>60986</v>
          </cell>
          <cell r="D80">
            <v>44936</v>
          </cell>
          <cell r="E80">
            <v>67323</v>
          </cell>
          <cell r="F80">
            <v>53324</v>
          </cell>
          <cell r="G80">
            <v>74107</v>
          </cell>
          <cell r="H80">
            <v>58044</v>
          </cell>
          <cell r="I80">
            <v>77004</v>
          </cell>
          <cell r="J80">
            <v>77603.789999999994</v>
          </cell>
          <cell r="K80">
            <v>90907.33</v>
          </cell>
        </row>
        <row r="81">
          <cell r="B81">
            <v>38584</v>
          </cell>
          <cell r="C81">
            <v>57704</v>
          </cell>
          <cell r="D81">
            <v>41508</v>
          </cell>
          <cell r="E81">
            <v>64303</v>
          </cell>
          <cell r="F81">
            <v>50223</v>
          </cell>
          <cell r="G81">
            <v>71678</v>
          </cell>
          <cell r="H81">
            <v>55004</v>
          </cell>
          <cell r="I81">
            <v>74823</v>
          </cell>
          <cell r="J81">
            <v>75290.03</v>
          </cell>
          <cell r="K81">
            <v>89894.17</v>
          </cell>
        </row>
        <row r="82">
          <cell r="B82">
            <v>35347</v>
          </cell>
          <cell r="C82">
            <v>54215</v>
          </cell>
          <cell r="D82">
            <v>38048</v>
          </cell>
          <cell r="E82">
            <v>61041</v>
          </cell>
          <cell r="F82">
            <v>47042</v>
          </cell>
          <cell r="G82">
            <v>69015</v>
          </cell>
          <cell r="H82">
            <v>51934</v>
          </cell>
          <cell r="I82">
            <v>72518</v>
          </cell>
          <cell r="J82">
            <v>72715.11</v>
          </cell>
          <cell r="K82">
            <v>88699.12</v>
          </cell>
        </row>
        <row r="83">
          <cell r="B83">
            <v>32144</v>
          </cell>
          <cell r="C83">
            <v>50546</v>
          </cell>
          <cell r="D83">
            <v>34595</v>
          </cell>
          <cell r="E83">
            <v>57554</v>
          </cell>
          <cell r="F83">
            <v>43774</v>
          </cell>
          <cell r="G83">
            <v>66115</v>
          </cell>
          <cell r="H83">
            <v>48768</v>
          </cell>
          <cell r="I83">
            <v>70033</v>
          </cell>
          <cell r="J83">
            <v>69873.039999999994</v>
          </cell>
          <cell r="K83">
            <v>87289.87</v>
          </cell>
        </row>
        <row r="84">
          <cell r="B84">
            <v>28998</v>
          </cell>
          <cell r="C84">
            <v>46726</v>
          </cell>
          <cell r="D84">
            <v>31178</v>
          </cell>
          <cell r="E84">
            <v>53872</v>
          </cell>
          <cell r="F84">
            <v>40417</v>
          </cell>
          <cell r="G84">
            <v>62959</v>
          </cell>
          <cell r="H84">
            <v>45403</v>
          </cell>
          <cell r="I84">
            <v>67249</v>
          </cell>
          <cell r="J84">
            <v>66765.16</v>
          </cell>
          <cell r="K84">
            <v>85631.54</v>
          </cell>
        </row>
        <row r="85">
          <cell r="B85">
            <v>25931</v>
          </cell>
          <cell r="C85">
            <v>42799</v>
          </cell>
          <cell r="D85">
            <v>27824</v>
          </cell>
          <cell r="E85">
            <v>50026</v>
          </cell>
          <cell r="F85">
            <v>36988</v>
          </cell>
          <cell r="G85">
            <v>59544</v>
          </cell>
          <cell r="H85">
            <v>41715</v>
          </cell>
          <cell r="I85">
            <v>63982</v>
          </cell>
          <cell r="J85">
            <v>63386.58</v>
          </cell>
          <cell r="K85">
            <v>83685.48</v>
          </cell>
        </row>
        <row r="86">
          <cell r="B86">
            <v>22960</v>
          </cell>
          <cell r="C86">
            <v>38795</v>
          </cell>
          <cell r="D86">
            <v>24550</v>
          </cell>
          <cell r="E86">
            <v>46049</v>
          </cell>
          <cell r="F86">
            <v>33480</v>
          </cell>
          <cell r="G86">
            <v>55838</v>
          </cell>
          <cell r="H86">
            <v>37831</v>
          </cell>
          <cell r="I86">
            <v>60266</v>
          </cell>
          <cell r="J86">
            <v>59729.49</v>
          </cell>
          <cell r="K86">
            <v>81401.95</v>
          </cell>
        </row>
        <row r="87">
          <cell r="B87">
            <v>20089</v>
          </cell>
          <cell r="C87">
            <v>34764</v>
          </cell>
          <cell r="D87">
            <v>21411</v>
          </cell>
          <cell r="E87">
            <v>41974</v>
          </cell>
          <cell r="F87">
            <v>29963</v>
          </cell>
          <cell r="G87">
            <v>51872</v>
          </cell>
          <cell r="H87">
            <v>33942</v>
          </cell>
          <cell r="I87">
            <v>56316</v>
          </cell>
          <cell r="J87">
            <v>55802.22</v>
          </cell>
          <cell r="K87">
            <v>78727.81</v>
          </cell>
        </row>
        <row r="88">
          <cell r="B88">
            <v>17335</v>
          </cell>
          <cell r="C88">
            <v>30766</v>
          </cell>
          <cell r="D88">
            <v>18438</v>
          </cell>
          <cell r="E88">
            <v>37848</v>
          </cell>
          <cell r="F88">
            <v>26488</v>
          </cell>
          <cell r="G88">
            <v>47677</v>
          </cell>
          <cell r="H88">
            <v>30212</v>
          </cell>
          <cell r="I88">
            <v>52243</v>
          </cell>
          <cell r="J88">
            <v>51623.02</v>
          </cell>
          <cell r="K88">
            <v>75608.850000000006</v>
          </cell>
        </row>
        <row r="89">
          <cell r="B89">
            <v>14725</v>
          </cell>
          <cell r="C89">
            <v>26864</v>
          </cell>
          <cell r="D89">
            <v>15661</v>
          </cell>
          <cell r="E89">
            <v>33722</v>
          </cell>
          <cell r="F89">
            <v>23107</v>
          </cell>
          <cell r="G89">
            <v>43322</v>
          </cell>
          <cell r="H89">
            <v>26734</v>
          </cell>
          <cell r="I89">
            <v>48186</v>
          </cell>
          <cell r="J89">
            <v>47221.23</v>
          </cell>
          <cell r="K89">
            <v>71995.960000000006</v>
          </cell>
        </row>
        <row r="90">
          <cell r="B90">
            <v>12291</v>
          </cell>
          <cell r="C90">
            <v>23123</v>
          </cell>
          <cell r="D90">
            <v>13105</v>
          </cell>
          <cell r="E90">
            <v>29650</v>
          </cell>
          <cell r="F90">
            <v>19860</v>
          </cell>
          <cell r="G90">
            <v>38854</v>
          </cell>
          <cell r="H90">
            <v>23394</v>
          </cell>
          <cell r="I90">
            <v>44049</v>
          </cell>
          <cell r="J90">
            <v>42632.51</v>
          </cell>
          <cell r="K90">
            <v>67855.11</v>
          </cell>
        </row>
        <row r="91">
          <cell r="B91">
            <v>10065</v>
          </cell>
          <cell r="C91">
            <v>19602</v>
          </cell>
          <cell r="D91">
            <v>10789</v>
          </cell>
          <cell r="E91">
            <v>25692</v>
          </cell>
          <cell r="F91">
            <v>16806</v>
          </cell>
          <cell r="G91">
            <v>34335</v>
          </cell>
          <cell r="H91">
            <v>20198</v>
          </cell>
          <cell r="I91">
            <v>39816</v>
          </cell>
          <cell r="J91">
            <v>37910.620000000003</v>
          </cell>
          <cell r="K91">
            <v>63171.95</v>
          </cell>
        </row>
        <row r="92">
          <cell r="B92">
            <v>8073</v>
          </cell>
          <cell r="C92">
            <v>16352</v>
          </cell>
          <cell r="D92">
            <v>8728</v>
          </cell>
          <cell r="E92">
            <v>21906</v>
          </cell>
          <cell r="F92">
            <v>14007</v>
          </cell>
          <cell r="G92">
            <v>29876</v>
          </cell>
          <cell r="H92">
            <v>17146</v>
          </cell>
          <cell r="I92">
            <v>35463</v>
          </cell>
          <cell r="J92">
            <v>33138.89</v>
          </cell>
          <cell r="K92">
            <v>57961.46</v>
          </cell>
        </row>
        <row r="93">
          <cell r="B93">
            <v>6333</v>
          </cell>
          <cell r="C93">
            <v>13413</v>
          </cell>
          <cell r="D93">
            <v>6927</v>
          </cell>
          <cell r="E93">
            <v>18348</v>
          </cell>
          <cell r="F93">
            <v>11491</v>
          </cell>
          <cell r="G93">
            <v>25567</v>
          </cell>
          <cell r="H93">
            <v>14330</v>
          </cell>
          <cell r="I93">
            <v>31144</v>
          </cell>
          <cell r="J93">
            <v>28427.200000000001</v>
          </cell>
          <cell r="K93">
            <v>52276.31</v>
          </cell>
        </row>
        <row r="94">
          <cell r="B94">
            <v>4852</v>
          </cell>
          <cell r="C94">
            <v>10810</v>
          </cell>
          <cell r="D94">
            <v>5384</v>
          </cell>
          <cell r="E94">
            <v>15068</v>
          </cell>
          <cell r="F94">
            <v>9271</v>
          </cell>
          <cell r="G94">
            <v>21484</v>
          </cell>
          <cell r="H94">
            <v>11765</v>
          </cell>
          <cell r="I94">
            <v>26895</v>
          </cell>
          <cell r="J94">
            <v>23902.3</v>
          </cell>
          <cell r="K94">
            <v>46215.55</v>
          </cell>
        </row>
        <row r="95">
          <cell r="B95">
            <v>3626</v>
          </cell>
          <cell r="C95">
            <v>8554</v>
          </cell>
          <cell r="D95">
            <v>4091</v>
          </cell>
          <cell r="E95">
            <v>12108</v>
          </cell>
          <cell r="F95">
            <v>7343</v>
          </cell>
          <cell r="G95">
            <v>17690</v>
          </cell>
          <cell r="H95">
            <v>9475</v>
          </cell>
          <cell r="I95">
            <v>22803</v>
          </cell>
          <cell r="J95">
            <v>19702.02</v>
          </cell>
          <cell r="K95">
            <v>39999.879999999997</v>
          </cell>
        </row>
        <row r="96">
          <cell r="B96">
            <v>2640</v>
          </cell>
          <cell r="C96">
            <v>6641</v>
          </cell>
          <cell r="D96">
            <v>3034</v>
          </cell>
          <cell r="E96">
            <v>9498</v>
          </cell>
          <cell r="F96">
            <v>5671</v>
          </cell>
          <cell r="G96">
            <v>14141</v>
          </cell>
          <cell r="H96">
            <v>7465</v>
          </cell>
          <cell r="I96">
            <v>18917</v>
          </cell>
          <cell r="J96">
            <v>15853.29</v>
          </cell>
          <cell r="K96">
            <v>33705.14</v>
          </cell>
        </row>
        <row r="97">
          <cell r="B97">
            <v>1871</v>
          </cell>
          <cell r="C97">
            <v>5056</v>
          </cell>
          <cell r="D97">
            <v>2191</v>
          </cell>
          <cell r="E97">
            <v>7256</v>
          </cell>
          <cell r="F97">
            <v>4284</v>
          </cell>
          <cell r="G97">
            <v>11010</v>
          </cell>
          <cell r="H97">
            <v>5765</v>
          </cell>
          <cell r="I97">
            <v>15385</v>
          </cell>
          <cell r="J97">
            <v>12440.68</v>
          </cell>
          <cell r="K97">
            <v>27619.07</v>
          </cell>
        </row>
        <row r="98">
          <cell r="B98">
            <v>1289</v>
          </cell>
          <cell r="C98">
            <v>3772</v>
          </cell>
          <cell r="D98">
            <v>1537</v>
          </cell>
          <cell r="E98">
            <v>5383</v>
          </cell>
          <cell r="F98">
            <v>3159</v>
          </cell>
          <cell r="G98">
            <v>8325</v>
          </cell>
          <cell r="H98">
            <v>4362</v>
          </cell>
          <cell r="I98">
            <v>12250</v>
          </cell>
          <cell r="J98">
            <v>9510.68</v>
          </cell>
          <cell r="K98">
            <v>21983.32</v>
          </cell>
        </row>
        <row r="99">
          <cell r="B99">
            <v>863</v>
          </cell>
          <cell r="C99">
            <v>2757</v>
          </cell>
          <cell r="D99">
            <v>1045</v>
          </cell>
          <cell r="E99">
            <v>3866</v>
          </cell>
          <cell r="F99">
            <v>2270</v>
          </cell>
          <cell r="G99">
            <v>6092</v>
          </cell>
          <cell r="H99">
            <v>3223</v>
          </cell>
          <cell r="I99">
            <v>9514</v>
          </cell>
          <cell r="J99">
            <v>7075.05</v>
          </cell>
          <cell r="K99">
            <v>16974.62</v>
          </cell>
        </row>
        <row r="100">
          <cell r="B100">
            <v>561</v>
          </cell>
          <cell r="C100">
            <v>1972</v>
          </cell>
          <cell r="D100">
            <v>686</v>
          </cell>
          <cell r="E100">
            <v>2679</v>
          </cell>
          <cell r="F100">
            <v>1586</v>
          </cell>
          <cell r="G100">
            <v>4299</v>
          </cell>
          <cell r="H100">
            <v>2311</v>
          </cell>
          <cell r="I100">
            <v>7172</v>
          </cell>
          <cell r="J100">
            <v>5115.54</v>
          </cell>
          <cell r="K100">
            <v>12698.17</v>
          </cell>
        </row>
        <row r="101">
          <cell r="B101">
            <v>354</v>
          </cell>
          <cell r="C101">
            <v>1381</v>
          </cell>
          <cell r="D101">
            <v>434</v>
          </cell>
          <cell r="E101">
            <v>1784</v>
          </cell>
          <cell r="F101">
            <v>1076</v>
          </cell>
          <cell r="G101">
            <v>2913</v>
          </cell>
          <cell r="H101">
            <v>1593</v>
          </cell>
          <cell r="I101">
            <v>5211</v>
          </cell>
          <cell r="J101">
            <v>3590.22</v>
          </cell>
          <cell r="K101">
            <v>9189.34</v>
          </cell>
        </row>
        <row r="102">
          <cell r="B102">
            <v>216</v>
          </cell>
          <cell r="C102">
            <v>946</v>
          </cell>
          <cell r="D102">
            <v>264</v>
          </cell>
          <cell r="E102">
            <v>1138</v>
          </cell>
          <cell r="F102">
            <v>706</v>
          </cell>
          <cell r="G102">
            <v>1886</v>
          </cell>
          <cell r="H102">
            <v>1060</v>
          </cell>
          <cell r="I102">
            <v>3659</v>
          </cell>
          <cell r="J102">
            <v>2442.5300000000002</v>
          </cell>
          <cell r="K102">
            <v>6423.14</v>
          </cell>
        </row>
        <row r="103">
          <cell r="B103">
            <v>128</v>
          </cell>
          <cell r="C103">
            <v>633</v>
          </cell>
          <cell r="D103">
            <v>154</v>
          </cell>
          <cell r="E103">
            <v>691</v>
          </cell>
          <cell r="F103">
            <v>447</v>
          </cell>
          <cell r="G103">
            <v>1162</v>
          </cell>
          <cell r="H103">
            <v>678</v>
          </cell>
          <cell r="I103">
            <v>2477</v>
          </cell>
          <cell r="J103">
            <v>1608.35</v>
          </cell>
          <cell r="K103">
            <v>4328.84</v>
          </cell>
        </row>
        <row r="104">
          <cell r="B104">
            <v>73</v>
          </cell>
          <cell r="C104">
            <v>414</v>
          </cell>
          <cell r="D104">
            <v>85</v>
          </cell>
          <cell r="E104">
            <v>398</v>
          </cell>
          <cell r="F104">
            <v>272</v>
          </cell>
          <cell r="G104">
            <v>676</v>
          </cell>
          <cell r="H104">
            <v>417</v>
          </cell>
          <cell r="I104">
            <v>1612</v>
          </cell>
          <cell r="J104">
            <v>1023.47</v>
          </cell>
          <cell r="K104">
            <v>2807.85</v>
          </cell>
        </row>
        <row r="105">
          <cell r="B105">
            <v>41</v>
          </cell>
          <cell r="C105">
            <v>265</v>
          </cell>
          <cell r="D105">
            <v>45</v>
          </cell>
          <cell r="E105">
            <v>216</v>
          </cell>
          <cell r="F105">
            <v>159</v>
          </cell>
          <cell r="G105">
            <v>370</v>
          </cell>
          <cell r="H105">
            <v>245</v>
          </cell>
          <cell r="I105">
            <v>1005</v>
          </cell>
          <cell r="J105">
            <v>628.27</v>
          </cell>
          <cell r="K105">
            <v>1749.37</v>
          </cell>
        </row>
        <row r="106">
          <cell r="B106">
            <v>22</v>
          </cell>
          <cell r="C106">
            <v>166</v>
          </cell>
          <cell r="D106">
            <v>22</v>
          </cell>
          <cell r="E106">
            <v>110</v>
          </cell>
          <cell r="F106">
            <v>89</v>
          </cell>
          <cell r="G106">
            <v>189</v>
          </cell>
          <cell r="H106">
            <v>137</v>
          </cell>
          <cell r="I106">
            <v>600</v>
          </cell>
          <cell r="J106">
            <v>373.43</v>
          </cell>
          <cell r="K106">
            <v>1049.1300000000001</v>
          </cell>
        </row>
        <row r="107">
          <cell r="B107">
            <v>11</v>
          </cell>
          <cell r="C107">
            <v>101</v>
          </cell>
          <cell r="D107">
            <v>11</v>
          </cell>
          <cell r="E107">
            <v>52</v>
          </cell>
          <cell r="F107">
            <v>47</v>
          </cell>
          <cell r="G107">
            <v>89</v>
          </cell>
          <cell r="H107">
            <v>72</v>
          </cell>
          <cell r="I107">
            <v>342</v>
          </cell>
          <cell r="J107">
            <v>214.68</v>
          </cell>
          <cell r="K107">
            <v>604.73</v>
          </cell>
        </row>
        <row r="108">
          <cell r="B108">
            <v>6</v>
          </cell>
          <cell r="C108">
            <v>60</v>
          </cell>
          <cell r="D108">
            <v>5</v>
          </cell>
          <cell r="E108">
            <v>23</v>
          </cell>
          <cell r="F108">
            <v>24</v>
          </cell>
          <cell r="G108">
            <v>39</v>
          </cell>
          <cell r="H108">
            <v>36</v>
          </cell>
          <cell r="I108">
            <v>186</v>
          </cell>
          <cell r="J108">
            <v>119.24</v>
          </cell>
          <cell r="K108">
            <v>334.48</v>
          </cell>
        </row>
        <row r="109">
          <cell r="B109">
            <v>3</v>
          </cell>
          <cell r="C109">
            <v>35</v>
          </cell>
          <cell r="D109">
            <v>0</v>
          </cell>
          <cell r="E109">
            <v>0</v>
          </cell>
          <cell r="F109">
            <v>11</v>
          </cell>
          <cell r="G109">
            <v>15</v>
          </cell>
          <cell r="H109">
            <v>17</v>
          </cell>
          <cell r="I109">
            <v>96</v>
          </cell>
          <cell r="J109">
            <v>63.91</v>
          </cell>
          <cell r="K109">
            <v>177.2</v>
          </cell>
        </row>
        <row r="110">
          <cell r="B110">
            <v>1</v>
          </cell>
          <cell r="C110">
            <v>20</v>
          </cell>
          <cell r="D110">
            <v>0</v>
          </cell>
          <cell r="E110">
            <v>0</v>
          </cell>
          <cell r="F110">
            <v>5</v>
          </cell>
          <cell r="G110">
            <v>5</v>
          </cell>
          <cell r="H110">
            <v>7</v>
          </cell>
          <cell r="I110">
            <v>47</v>
          </cell>
          <cell r="J110">
            <v>33.01</v>
          </cell>
          <cell r="K110">
            <v>89.75</v>
          </cell>
        </row>
        <row r="111">
          <cell r="B111">
            <v>0</v>
          </cell>
          <cell r="C111">
            <v>11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3</v>
          </cell>
          <cell r="I111">
            <v>22</v>
          </cell>
          <cell r="J111">
            <v>0</v>
          </cell>
          <cell r="K111">
            <v>0</v>
          </cell>
        </row>
        <row r="112">
          <cell r="B112">
            <v>0</v>
          </cell>
          <cell r="C112">
            <v>6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1</v>
          </cell>
          <cell r="I112">
            <v>9</v>
          </cell>
          <cell r="J112">
            <v>0</v>
          </cell>
          <cell r="K112">
            <v>0</v>
          </cell>
        </row>
        <row r="113">
          <cell r="B113">
            <v>0</v>
          </cell>
          <cell r="C113">
            <v>3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4</v>
          </cell>
          <cell r="J113">
            <v>0</v>
          </cell>
          <cell r="K113">
            <v>0</v>
          </cell>
        </row>
        <row r="114">
          <cell r="B114">
            <v>0</v>
          </cell>
          <cell r="C114">
            <v>2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1</v>
          </cell>
          <cell r="J114">
            <v>0</v>
          </cell>
          <cell r="K114">
            <v>0</v>
          </cell>
        </row>
        <row r="115">
          <cell r="B115">
            <v>0</v>
          </cell>
          <cell r="C115">
            <v>1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1</v>
          </cell>
          <cell r="J115">
            <v>0</v>
          </cell>
          <cell r="K115">
            <v>0</v>
          </cell>
        </row>
      </sheetData>
      <sheetData sheetId="1">
        <row r="4">
          <cell r="B4">
            <v>1</v>
          </cell>
          <cell r="C4">
            <v>0.03</v>
          </cell>
          <cell r="D4">
            <v>1</v>
          </cell>
        </row>
        <row r="11">
          <cell r="D11">
            <v>1</v>
          </cell>
          <cell r="E11">
            <v>28.751158316344281</v>
          </cell>
          <cell r="F11">
            <v>704.70643549861234</v>
          </cell>
          <cell r="H11">
            <v>0.1625876218540506</v>
          </cell>
          <cell r="I11">
            <v>8.2257281561905256</v>
          </cell>
        </row>
        <row r="12">
          <cell r="D12">
            <v>0.94097087378640776</v>
          </cell>
          <cell r="E12">
            <v>27.751158316344281</v>
          </cell>
          <cell r="F12">
            <v>675.95527718226799</v>
          </cell>
          <cell r="H12">
            <v>0.13268470923269135</v>
          </cell>
          <cell r="I12">
            <v>8.0631405343364762</v>
          </cell>
        </row>
        <row r="13">
          <cell r="D13">
            <v>0.9121500612687341</v>
          </cell>
          <cell r="E13">
            <v>26.810187442557879</v>
          </cell>
          <cell r="F13">
            <v>648.20411886592376</v>
          </cell>
          <cell r="H13">
            <v>0.13127081536899074</v>
          </cell>
          <cell r="I13">
            <v>7.9304558251037855</v>
          </cell>
        </row>
        <row r="14">
          <cell r="D14">
            <v>0.88472235059626059</v>
          </cell>
          <cell r="E14">
            <v>25.898037381289143</v>
          </cell>
          <cell r="F14">
            <v>621.39393142336598</v>
          </cell>
          <cell r="H14">
            <v>0.13041058220919871</v>
          </cell>
          <cell r="I14">
            <v>7.7991850097347948</v>
          </cell>
        </row>
        <row r="15">
          <cell r="D15">
            <v>0.85836733699134715</v>
          </cell>
          <cell r="E15">
            <v>25.01331503069288</v>
          </cell>
          <cell r="F15">
            <v>595.49589404207677</v>
          </cell>
          <cell r="H15">
            <v>0.1298241807575744</v>
          </cell>
          <cell r="I15">
            <v>7.6687744275255953</v>
          </cell>
        </row>
        <row r="16">
          <cell r="D16">
            <v>0.83286603349859811</v>
          </cell>
          <cell r="E16">
            <v>24.154947693701533</v>
          </cell>
          <cell r="F16">
            <v>570.48257901138402</v>
          </cell>
          <cell r="H16">
            <v>0.12932386766263165</v>
          </cell>
          <cell r="I16">
            <v>7.5389502467680218</v>
          </cell>
        </row>
        <row r="17">
          <cell r="D17">
            <v>0.80813880832945928</v>
          </cell>
          <cell r="E17">
            <v>23.322081660202929</v>
          </cell>
          <cell r="F17">
            <v>546.32763131768252</v>
          </cell>
          <cell r="H17">
            <v>0.12885487647888877</v>
          </cell>
          <cell r="I17">
            <v>7.4096263791053891</v>
          </cell>
        </row>
        <row r="18">
          <cell r="D18">
            <v>0.78418610811509759</v>
          </cell>
          <cell r="E18">
            <v>22.51394285187347</v>
          </cell>
          <cell r="F18">
            <v>523.00554965747972</v>
          </cell>
          <cell r="H18">
            <v>0.12844019980810364</v>
          </cell>
          <cell r="I18">
            <v>7.280771502626501</v>
          </cell>
        </row>
        <row r="19">
          <cell r="D19">
            <v>0.76097471369394776</v>
          </cell>
          <cell r="E19">
            <v>21.729756743758376</v>
          </cell>
          <cell r="F19">
            <v>500.49160680560647</v>
          </cell>
          <cell r="H19">
            <v>0.12806917746797605</v>
          </cell>
          <cell r="I19">
            <v>7.1523313028183972</v>
          </cell>
        </row>
        <row r="20">
          <cell r="D20">
            <v>0.7384655141150549</v>
          </cell>
          <cell r="E20">
            <v>20.968782030064428</v>
          </cell>
          <cell r="F20">
            <v>478.76185006184807</v>
          </cell>
          <cell r="H20">
            <v>0.12772428993842144</v>
          </cell>
          <cell r="I20">
            <v>7.0242621253504209</v>
          </cell>
        </row>
        <row r="21">
          <cell r="D21">
            <v>0.71664429037618493</v>
          </cell>
          <cell r="E21">
            <v>20.230316515949376</v>
          </cell>
          <cell r="F21">
            <v>457.79306803178366</v>
          </cell>
          <cell r="H21">
            <v>0.12741177049416483</v>
          </cell>
          <cell r="I21">
            <v>6.8965378354119986</v>
          </cell>
        </row>
        <row r="22">
          <cell r="D22">
            <v>0.69547496298162848</v>
          </cell>
          <cell r="E22">
            <v>19.513672225573195</v>
          </cell>
          <cell r="F22">
            <v>437.56275151583424</v>
          </cell>
          <cell r="H22">
            <v>0.1271155777707593</v>
          </cell>
          <cell r="I22">
            <v>6.7691260649178355</v>
          </cell>
        </row>
        <row r="23">
          <cell r="D23">
            <v>0.67491681731329234</v>
          </cell>
          <cell r="E23">
            <v>18.818197262591564</v>
          </cell>
          <cell r="F23">
            <v>418.04907929026103</v>
          </cell>
          <cell r="H23">
            <v>0.12681398442227629</v>
          </cell>
          <cell r="I23">
            <v>6.6420104871470746</v>
          </cell>
        </row>
        <row r="24">
          <cell r="D24">
            <v>0.65493899880543849</v>
          </cell>
          <cell r="E24">
            <v>18.143280445278275</v>
          </cell>
          <cell r="F24">
            <v>399.23088202766945</v>
          </cell>
          <cell r="H24">
            <v>0.12649393729247951</v>
          </cell>
          <cell r="I24">
            <v>6.5151965027247991</v>
          </cell>
        </row>
        <row r="25">
          <cell r="D25">
            <v>0.63549287966508949</v>
          </cell>
          <cell r="E25">
            <v>17.488341446472838</v>
          </cell>
          <cell r="F25">
            <v>381.08760158239113</v>
          </cell>
          <cell r="H25">
            <v>0.1261237113212211</v>
          </cell>
          <cell r="I25">
            <v>6.3887025654323191</v>
          </cell>
        </row>
        <row r="26">
          <cell r="D26">
            <v>0.61655974943033898</v>
          </cell>
          <cell r="E26">
            <v>16.852848566807747</v>
          </cell>
          <cell r="F26">
            <v>363.59926013591831</v>
          </cell>
          <cell r="H26">
            <v>0.12570008243593928</v>
          </cell>
          <cell r="I26">
            <v>6.2625788541110987</v>
          </cell>
        </row>
        <row r="27">
          <cell r="D27">
            <v>0.59810939659407358</v>
          </cell>
          <cell r="E27">
            <v>16.236288817377407</v>
          </cell>
          <cell r="F27">
            <v>346.74641156911059</v>
          </cell>
          <cell r="H27">
            <v>0.1252077805539554</v>
          </cell>
          <cell r="I27">
            <v>6.1368787716751578</v>
          </cell>
        </row>
        <row r="28">
          <cell r="D28">
            <v>0.58013816959163422</v>
          </cell>
          <cell r="E28">
            <v>15.638179420783329</v>
          </cell>
          <cell r="F28">
            <v>330.51012275173321</v>
          </cell>
          <cell r="H28">
            <v>0.12465721558823656</v>
          </cell>
          <cell r="I28">
            <v>6.0116709911212025</v>
          </cell>
        </row>
        <row r="29">
          <cell r="D29">
            <v>0.56264179885133259</v>
          </cell>
          <cell r="E29">
            <v>15.058041251191698</v>
          </cell>
          <cell r="F29">
            <v>314.87194333094988</v>
          </cell>
          <cell r="H29">
            <v>0.124058073088468</v>
          </cell>
          <cell r="I29">
            <v>5.8870137755329663</v>
          </cell>
        </row>
        <row r="30">
          <cell r="D30">
            <v>0.54563256187284548</v>
          </cell>
          <cell r="E30">
            <v>14.495399452340363</v>
          </cell>
          <cell r="F30">
            <v>299.81390207975818</v>
          </cell>
          <cell r="H30">
            <v>0.12343646131924299</v>
          </cell>
          <cell r="I30">
            <v>5.762955702444498</v>
          </cell>
        </row>
        <row r="31">
          <cell r="D31">
            <v>0.52911469773062914</v>
          </cell>
          <cell r="E31">
            <v>13.949766890467517</v>
          </cell>
          <cell r="F31">
            <v>285.31850262741779</v>
          </cell>
          <cell r="H31">
            <v>0.12281080771701244</v>
          </cell>
          <cell r="I31">
            <v>5.6395192411252557</v>
          </cell>
        </row>
        <row r="32">
          <cell r="D32">
            <v>0.51309615934795982</v>
          </cell>
          <cell r="E32">
            <v>13.420652192736888</v>
          </cell>
          <cell r="F32">
            <v>271.36873573695027</v>
          </cell>
          <cell r="H32">
            <v>0.12220337703523518</v>
          </cell>
          <cell r="I32">
            <v>5.5167084334082412</v>
          </cell>
        </row>
        <row r="33">
          <cell r="D33">
            <v>0.49756709141644823</v>
          </cell>
          <cell r="E33">
            <v>12.907556033388927</v>
          </cell>
          <cell r="F33">
            <v>257.94808354421338</v>
          </cell>
          <cell r="H33">
            <v>0.12161885743424666</v>
          </cell>
          <cell r="I33">
            <v>5.3945050563730073</v>
          </cell>
        </row>
        <row r="34">
          <cell r="D34">
            <v>0.48251241819462964</v>
          </cell>
          <cell r="E34">
            <v>12.409988941972479</v>
          </cell>
          <cell r="F34">
            <v>245.04052751082438</v>
          </cell>
          <cell r="H34">
            <v>0.12105642959348975</v>
          </cell>
          <cell r="I34">
            <v>5.2728861989387612</v>
          </cell>
        </row>
        <row r="35">
          <cell r="D35">
            <v>0.46791753133141462</v>
          </cell>
          <cell r="E35">
            <v>11.927476523777848</v>
          </cell>
          <cell r="F35">
            <v>232.6305385688519</v>
          </cell>
          <cell r="H35">
            <v>0.12051530248351627</v>
          </cell>
          <cell r="I35">
            <v>5.1518297693452704</v>
          </cell>
        </row>
        <row r="36">
          <cell r="D36">
            <v>0.45377305135550278</v>
          </cell>
          <cell r="E36">
            <v>11.459558992446436</v>
          </cell>
          <cell r="F36">
            <v>220.70306204507403</v>
          </cell>
          <cell r="H36">
            <v>0.11999948846871364</v>
          </cell>
          <cell r="I36">
            <v>5.0313144668617538</v>
          </cell>
        </row>
        <row r="37">
          <cell r="D37">
            <v>0.44005557023368952</v>
          </cell>
          <cell r="E37">
            <v>11.005785941090933</v>
          </cell>
          <cell r="F37">
            <v>209.2435030526276</v>
          </cell>
          <cell r="H37">
            <v>0.11949869816308009</v>
          </cell>
          <cell r="I37">
            <v>4.9113149783930394</v>
          </cell>
        </row>
        <row r="38">
          <cell r="D38">
            <v>0.42674771163182679</v>
          </cell>
          <cell r="E38">
            <v>10.565730370857244</v>
          </cell>
          <cell r="F38">
            <v>198.23771711153668</v>
          </cell>
          <cell r="H38">
            <v>0.11900799209229568</v>
          </cell>
          <cell r="I38">
            <v>4.7918162802299618</v>
          </cell>
        </row>
        <row r="39">
          <cell r="D39">
            <v>0.41383738220435407</v>
          </cell>
          <cell r="E39">
            <v>10.138982659225416</v>
          </cell>
          <cell r="F39">
            <v>187.67198674067947</v>
          </cell>
          <cell r="H39">
            <v>0.11852720766380817</v>
          </cell>
          <cell r="I39">
            <v>4.6728082881376656</v>
          </cell>
        </row>
        <row r="40">
          <cell r="D40">
            <v>0.40130859829204202</v>
          </cell>
          <cell r="E40">
            <v>9.7251452770210616</v>
          </cell>
          <cell r="F40">
            <v>177.53300408145407</v>
          </cell>
          <cell r="H40">
            <v>0.11805193973803066</v>
          </cell>
          <cell r="I40">
            <v>4.5542810804738592</v>
          </cell>
        </row>
        <row r="41">
          <cell r="D41">
            <v>0.38915445330353532</v>
          </cell>
          <cell r="E41">
            <v>9.3238366787290214</v>
          </cell>
          <cell r="F41">
            <v>167.80785880443298</v>
          </cell>
          <cell r="H41">
            <v>0.11758639469977766</v>
          </cell>
          <cell r="I41">
            <v>4.4362291407358265</v>
          </cell>
        </row>
        <row r="42">
          <cell r="D42">
            <v>0.37735587248786101</v>
          </cell>
          <cell r="E42">
            <v>8.9346822254254867</v>
          </cell>
          <cell r="F42">
            <v>158.48402212570394</v>
          </cell>
          <cell r="H42">
            <v>0.11712240961139084</v>
          </cell>
          <cell r="I42">
            <v>4.3186427460360495</v>
          </cell>
        </row>
        <row r="43">
          <cell r="D43">
            <v>0.36589503693419045</v>
          </cell>
          <cell r="E43">
            <v>8.5573263529376273</v>
          </cell>
          <cell r="F43">
            <v>149.54933990027848</v>
          </cell>
          <cell r="H43">
            <v>0.11665252180008509</v>
          </cell>
          <cell r="I43">
            <v>4.2015203364246601</v>
          </cell>
        </row>
        <row r="44">
          <cell r="D44">
            <v>0.35475907660275385</v>
          </cell>
          <cell r="E44">
            <v>8.1914313160034347</v>
          </cell>
          <cell r="F44">
            <v>140.99201354734086</v>
          </cell>
          <cell r="H44">
            <v>0.11617369846673176</v>
          </cell>
          <cell r="I44">
            <v>4.084867814624574</v>
          </cell>
        </row>
        <row r="45">
          <cell r="D45">
            <v>0.34393212734918621</v>
          </cell>
          <cell r="E45">
            <v>7.836672239400678</v>
          </cell>
          <cell r="F45">
            <v>132.80058223133739</v>
          </cell>
          <cell r="H45">
            <v>0.11567953785207921</v>
          </cell>
          <cell r="I45">
            <v>3.9686941161578426</v>
          </cell>
        </row>
        <row r="46">
          <cell r="D46">
            <v>0.33340293465393861</v>
          </cell>
          <cell r="E46">
            <v>7.492740112051492</v>
          </cell>
          <cell r="F46">
            <v>124.96390999193672</v>
          </cell>
          <cell r="H46">
            <v>0.11516778575923511</v>
          </cell>
          <cell r="I46">
            <v>3.8530145783057623</v>
          </cell>
        </row>
        <row r="47">
          <cell r="D47">
            <v>0.32315391898384227</v>
          </cell>
          <cell r="E47">
            <v>7.1593371773975534</v>
          </cell>
          <cell r="F47">
            <v>117.47116987988521</v>
          </cell>
          <cell r="H47">
            <v>0.11462953517614669</v>
          </cell>
          <cell r="I47">
            <v>3.7378467925465273</v>
          </cell>
        </row>
        <row r="48">
          <cell r="D48">
            <v>0.31317219792353973</v>
          </cell>
          <cell r="E48">
            <v>6.8361832584137119</v>
          </cell>
          <cell r="F48">
            <v>110.31183270248768</v>
          </cell>
          <cell r="H48">
            <v>0.11406006418333467</v>
          </cell>
          <cell r="I48">
            <v>3.6232172573703805</v>
          </cell>
        </row>
        <row r="49">
          <cell r="D49">
            <v>0.30344250469072481</v>
          </cell>
          <cell r="E49">
            <v>6.5230110604901723</v>
          </cell>
          <cell r="F49">
            <v>103.47564944407397</v>
          </cell>
          <cell r="H49">
            <v>0.11345189127838978</v>
          </cell>
          <cell r="I49">
            <v>3.5091571931870464</v>
          </cell>
        </row>
        <row r="50">
          <cell r="D50">
            <v>0.29395392118138669</v>
          </cell>
          <cell r="E50">
            <v>6.2195685557994471</v>
          </cell>
          <cell r="F50">
            <v>96.952638383583789</v>
          </cell>
          <cell r="H50">
            <v>0.11280143897363593</v>
          </cell>
          <cell r="I50">
            <v>3.3957053019086572</v>
          </cell>
        </row>
        <row r="51">
          <cell r="D51">
            <v>0.28469933802663439</v>
          </cell>
          <cell r="E51">
            <v>5.9256146346180598</v>
          </cell>
          <cell r="F51">
            <v>90.733069827784334</v>
          </cell>
          <cell r="H51">
            <v>0.11210862051348711</v>
          </cell>
          <cell r="I51">
            <v>3.2829038629350209</v>
          </cell>
        </row>
        <row r="52">
          <cell r="D52">
            <v>0.27566603057583267</v>
          </cell>
          <cell r="E52">
            <v>5.6409152965914258</v>
          </cell>
          <cell r="F52">
            <v>84.807455193166277</v>
          </cell>
          <cell r="H52">
            <v>0.11136752679161646</v>
          </cell>
          <cell r="I52">
            <v>3.170795242421534</v>
          </cell>
        </row>
        <row r="53">
          <cell r="D53">
            <v>0.26684517461531471</v>
          </cell>
          <cell r="E53">
            <v>5.3652492660155922</v>
          </cell>
          <cell r="F53">
            <v>79.166539896574847</v>
          </cell>
          <cell r="H53">
            <v>0.11057577851777328</v>
          </cell>
          <cell r="I53">
            <v>3.0594277156299174</v>
          </cell>
        </row>
        <row r="54">
          <cell r="D54">
            <v>0.25822013453811887</v>
          </cell>
          <cell r="E54">
            <v>5.0984040914002771</v>
          </cell>
          <cell r="F54">
            <v>73.801290630559265</v>
          </cell>
          <cell r="H54">
            <v>0.10972292799247979</v>
          </cell>
          <cell r="I54">
            <v>2.9488519371121442</v>
          </cell>
        </row>
        <row r="55">
          <cell r="D55">
            <v>0.24977854312097264</v>
          </cell>
          <cell r="E55">
            <v>4.8401839568621563</v>
          </cell>
          <cell r="F55">
            <v>68.702886539158996</v>
          </cell>
          <cell r="H55">
            <v>0.10880231136770593</v>
          </cell>
          <cell r="I55">
            <v>2.8391290091196639</v>
          </cell>
        </row>
        <row r="56">
          <cell r="D56">
            <v>0.24151708385663265</v>
          </cell>
          <cell r="E56">
            <v>4.590405413741184</v>
          </cell>
          <cell r="F56">
            <v>63.862702582296869</v>
          </cell>
          <cell r="H56">
            <v>0.10781595530106419</v>
          </cell>
          <cell r="I56">
            <v>2.7303266977519582</v>
          </cell>
        </row>
        <row r="57">
          <cell r="D57">
            <v>0.23342741855627219</v>
          </cell>
          <cell r="E57">
            <v>4.3488883298845531</v>
          </cell>
          <cell r="F57">
            <v>59.272297168555689</v>
          </cell>
          <cell r="H57">
            <v>0.10676076817128527</v>
          </cell>
          <cell r="I57">
            <v>2.6225107424508938</v>
          </cell>
        </row>
        <row r="58">
          <cell r="D58">
            <v>0.22550689726272025</v>
          </cell>
          <cell r="E58">
            <v>4.1154609113282801</v>
          </cell>
          <cell r="F58">
            <v>54.923408838671129</v>
          </cell>
          <cell r="H58">
            <v>0.10563910372888688</v>
          </cell>
          <cell r="I58">
            <v>2.5157499742796086</v>
          </cell>
        </row>
        <row r="59">
          <cell r="D59">
            <v>0.21775536106988413</v>
          </cell>
          <cell r="E59">
            <v>3.8899540140655597</v>
          </cell>
          <cell r="F59">
            <v>50.807947927342845</v>
          </cell>
          <cell r="H59">
            <v>0.1044557295922465</v>
          </cell>
          <cell r="I59">
            <v>2.4101108705507217</v>
          </cell>
        </row>
        <row r="60">
          <cell r="D60">
            <v>0.21015833735224931</v>
          </cell>
          <cell r="E60">
            <v>3.672198652995676</v>
          </cell>
          <cell r="F60">
            <v>46.917993913277293</v>
          </cell>
          <cell r="H60">
            <v>0.10320109503198693</v>
          </cell>
          <cell r="I60">
            <v>2.3056551409584753</v>
          </cell>
        </row>
        <row r="61">
          <cell r="D61">
            <v>0.20271191859676066</v>
          </cell>
          <cell r="E61">
            <v>3.462040315643427</v>
          </cell>
          <cell r="F61">
            <v>43.245795260281618</v>
          </cell>
          <cell r="H61">
            <v>0.10187579289840845</v>
          </cell>
          <cell r="I61">
            <v>2.2024540459264887</v>
          </cell>
        </row>
        <row r="62">
          <cell r="D62">
            <v>0.19540361136979964</v>
          </cell>
          <cell r="E62">
            <v>3.2593283970466658</v>
          </cell>
          <cell r="F62">
            <v>39.783754944638197</v>
          </cell>
          <cell r="H62">
            <v>0.100471716310188</v>
          </cell>
          <cell r="I62">
            <v>2.1005782530280794</v>
          </cell>
        </row>
        <row r="63">
          <cell r="D63">
            <v>0.18822005521458454</v>
          </cell>
          <cell r="E63">
            <v>3.0639247856768668</v>
          </cell>
          <cell r="F63">
            <v>36.524426547591524</v>
          </cell>
          <cell r="H63">
            <v>9.8979527476423385E-2</v>
          </cell>
          <cell r="I63">
            <v>2.0001065367178912</v>
          </cell>
        </row>
        <row r="64">
          <cell r="D64">
            <v>0.18115559047442448</v>
          </cell>
          <cell r="E64">
            <v>2.8757047304622825</v>
          </cell>
          <cell r="F64">
            <v>33.460501761914657</v>
          </cell>
          <cell r="H64">
            <v>9.7397200266785167E-2</v>
          </cell>
          <cell r="I64">
            <v>1.9011270092414683</v>
          </cell>
        </row>
        <row r="65">
          <cell r="D65">
            <v>0.17420718501890797</v>
          </cell>
          <cell r="E65">
            <v>2.6945491399878572</v>
          </cell>
          <cell r="F65">
            <v>30.584797031452343</v>
          </cell>
          <cell r="H65">
            <v>9.5725171232853873E-2</v>
          </cell>
          <cell r="I65">
            <v>1.8037298089746832</v>
          </cell>
        </row>
        <row r="66">
          <cell r="D66">
            <v>0.16736818781660803</v>
          </cell>
          <cell r="E66">
            <v>2.5203419549689494</v>
          </cell>
          <cell r="F66">
            <v>27.890247891464483</v>
          </cell>
          <cell r="H66">
            <v>9.3960169710716329E-2</v>
          </cell>
          <cell r="I66">
            <v>1.7080046377418292</v>
          </cell>
        </row>
        <row r="67">
          <cell r="D67">
            <v>0.16064415689630843</v>
          </cell>
          <cell r="E67">
            <v>2.3529737671523412</v>
          </cell>
          <cell r="F67">
            <v>25.369905936495535</v>
          </cell>
          <cell r="H67">
            <v>9.2110940377308159E-2</v>
          </cell>
          <cell r="I67">
            <v>1.614044468031113</v>
          </cell>
        </row>
        <row r="68">
          <cell r="D68">
            <v>0.15402701919904416</v>
          </cell>
          <cell r="E68">
            <v>2.1923296102560332</v>
          </cell>
          <cell r="F68">
            <v>23.016932169343193</v>
          </cell>
          <cell r="H68">
            <v>9.0172758706149964E-2</v>
          </cell>
          <cell r="I68">
            <v>1.5219335276538046</v>
          </cell>
        </row>
        <row r="69">
          <cell r="D69">
            <v>0.1475078068994877</v>
          </cell>
          <cell r="E69">
            <v>2.0383025910569894</v>
          </cell>
          <cell r="F69">
            <v>20.824602559087158</v>
          </cell>
          <cell r="H69">
            <v>8.8139770266759843E-2</v>
          </cell>
          <cell r="I69">
            <v>1.4317607689476546</v>
          </cell>
        </row>
        <row r="70">
          <cell r="D70">
            <v>0.14108209350171938</v>
          </cell>
          <cell r="E70">
            <v>1.8907947841575017</v>
          </cell>
          <cell r="F70">
            <v>18.786299968030175</v>
          </cell>
          <cell r="H70">
            <v>8.6010400759267885E-2</v>
          </cell>
          <cell r="I70">
            <v>1.3436209986808947</v>
          </cell>
        </row>
        <row r="71">
          <cell r="D71">
            <v>0.13473412685503236</v>
          </cell>
          <cell r="E71">
            <v>1.7497126906557825</v>
          </cell>
          <cell r="F71">
            <v>16.895505183872672</v>
          </cell>
          <cell r="H71">
            <v>8.3771621301951316E-2</v>
          </cell>
          <cell r="I71">
            <v>1.2576105979216265</v>
          </cell>
        </row>
        <row r="72">
          <cell r="D72">
            <v>0.12845993494310512</v>
          </cell>
          <cell r="E72">
            <v>1.6149785638007499</v>
          </cell>
          <cell r="F72">
            <v>15.145792493216899</v>
          </cell>
          <cell r="H72">
            <v>8.1421724346966762E-2</v>
          </cell>
          <cell r="I72">
            <v>1.1738389766196755</v>
          </cell>
        </row>
        <row r="73">
          <cell r="D73">
            <v>0.12224974211748982</v>
          </cell>
          <cell r="E73">
            <v>1.4865186288576449</v>
          </cell>
          <cell r="F73">
            <v>13.530813929416148</v>
          </cell>
          <cell r="H73">
            <v>7.8953083024548704E-2</v>
          </cell>
          <cell r="I73">
            <v>1.0924172522727091</v>
          </cell>
        </row>
        <row r="74">
          <cell r="D74">
            <v>0.11609972189016217</v>
          </cell>
          <cell r="E74">
            <v>1.3642688867401551</v>
          </cell>
          <cell r="F74">
            <v>12.044295300558506</v>
          </cell>
          <cell r="H74">
            <v>7.6363734897730476E-2</v>
          </cell>
          <cell r="I74">
            <v>1.0134641692481601</v>
          </cell>
        </row>
        <row r="75">
          <cell r="D75">
            <v>0.1100187554201174</v>
          </cell>
          <cell r="E75">
            <v>1.2481691648499931</v>
          </cell>
          <cell r="F75">
            <v>10.68002641381835</v>
          </cell>
          <cell r="H75">
            <v>7.3664313725457398E-2</v>
          </cell>
          <cell r="I75">
            <v>0.93710043435042967</v>
          </cell>
        </row>
        <row r="76">
          <cell r="D76">
            <v>0.10400904769535985</v>
          </cell>
          <cell r="E76">
            <v>1.1381504094298753</v>
          </cell>
          <cell r="F76">
            <v>9.4318572489683561</v>
          </cell>
          <cell r="H76">
            <v>7.0859035770217821E-2</v>
          </cell>
          <cell r="I76">
            <v>0.86343612062497244</v>
          </cell>
        </row>
        <row r="77">
          <cell r="D77">
            <v>9.8082665601643387E-2</v>
          </cell>
          <cell r="E77">
            <v>1.0341413617345157</v>
          </cell>
          <cell r="F77">
            <v>8.2937068395384781</v>
          </cell>
          <cell r="H77">
            <v>6.7962043415201151E-2</v>
          </cell>
          <cell r="I77">
            <v>0.79257708485475453</v>
          </cell>
        </row>
        <row r="78">
          <cell r="D78">
            <v>9.2251805011141857E-2</v>
          </cell>
          <cell r="E78">
            <v>0.93605869613287229</v>
          </cell>
          <cell r="F78">
            <v>7.2595654778039664</v>
          </cell>
          <cell r="H78">
            <v>6.4987959492708691E-2</v>
          </cell>
          <cell r="I78">
            <v>0.72461504143955335</v>
          </cell>
        </row>
        <row r="79">
          <cell r="D79">
            <v>8.6525991693644375E-2</v>
          </cell>
          <cell r="E79">
            <v>0.84380689112173046</v>
          </cell>
          <cell r="F79">
            <v>6.3235067816710933</v>
          </cell>
          <cell r="H79">
            <v>6.1949091952234782E-2</v>
          </cell>
          <cell r="I79">
            <v>0.65962708194684461</v>
          </cell>
        </row>
        <row r="80">
          <cell r="D80">
            <v>8.090976370903645E-2</v>
          </cell>
          <cell r="E80">
            <v>0.75728089942808607</v>
          </cell>
          <cell r="F80">
            <v>5.4796998905493641</v>
          </cell>
          <cell r="H80">
            <v>5.8853038482975718E-2</v>
          </cell>
          <cell r="I80">
            <v>0.59767798999460986</v>
          </cell>
        </row>
        <row r="81">
          <cell r="D81">
            <v>7.5386893848443437E-2</v>
          </cell>
          <cell r="E81">
            <v>0.67637113571904972</v>
          </cell>
          <cell r="F81">
            <v>4.7224189911212768</v>
          </cell>
          <cell r="H81">
            <v>5.5686763681869193E-2</v>
          </cell>
          <cell r="I81">
            <v>0.53882495151163412</v>
          </cell>
        </row>
        <row r="82">
          <cell r="D82">
            <v>6.9949118121269013E-2</v>
          </cell>
          <cell r="E82">
            <v>0.60098424187060628</v>
          </cell>
          <cell r="F82">
            <v>4.046047855402227</v>
          </cell>
          <cell r="H82">
            <v>5.2444722726979531E-2</v>
          </cell>
          <cell r="I82">
            <v>0.48313818782976498</v>
          </cell>
        </row>
        <row r="83">
          <cell r="D83">
            <v>6.4579629158490054E-2</v>
          </cell>
          <cell r="E83">
            <v>0.53103512374933726</v>
          </cell>
          <cell r="F83">
            <v>3.4450636135316217</v>
          </cell>
          <cell r="H83">
            <v>4.9112586719188993E-2</v>
          </cell>
          <cell r="I83">
            <v>0.43069346510278556</v>
          </cell>
        </row>
        <row r="84">
          <cell r="D84">
            <v>5.9285592421568091E-2</v>
          </cell>
          <cell r="E84">
            <v>0.46645549459084723</v>
          </cell>
          <cell r="F84">
            <v>2.9140284897822841</v>
          </cell>
          <cell r="H84">
            <v>4.5699510054844412E-2</v>
          </cell>
          <cell r="I84">
            <v>0.3815808783835965</v>
          </cell>
        </row>
        <row r="85">
          <cell r="D85">
            <v>5.4107138240646079E-2</v>
          </cell>
          <cell r="E85">
            <v>0.40716990216927917</v>
          </cell>
          <cell r="F85">
            <v>2.4475729951914365</v>
          </cell>
          <cell r="H85">
            <v>4.2247820701735057E-2</v>
          </cell>
          <cell r="I85">
            <v>0.33588136832875209</v>
          </cell>
        </row>
        <row r="86">
          <cell r="D86">
            <v>4.907981786886792E-2</v>
          </cell>
          <cell r="E86">
            <v>0.35306276392863312</v>
          </cell>
          <cell r="F86">
            <v>2.0404030930221575</v>
          </cell>
          <cell r="H86">
            <v>3.8796436395218438E-2</v>
          </cell>
          <cell r="I86">
            <v>0.29363354762701699</v>
          </cell>
        </row>
        <row r="87">
          <cell r="D87">
            <v>4.4242333153432699E-2</v>
          </cell>
          <cell r="E87">
            <v>0.30398294605976517</v>
          </cell>
          <cell r="F87">
            <v>1.6873403290935247</v>
          </cell>
          <cell r="H87">
            <v>3.5388460938099754E-2</v>
          </cell>
          <cell r="I87">
            <v>0.25483711123179859</v>
          </cell>
        </row>
        <row r="88">
          <cell r="D88">
            <v>3.962241538375947E-2</v>
          </cell>
          <cell r="E88">
            <v>0.25974061290633244</v>
          </cell>
          <cell r="F88">
            <v>1.3833573830337595</v>
          </cell>
          <cell r="H88">
            <v>3.2057154813672127E-2</v>
          </cell>
          <cell r="I88">
            <v>0.2194486502936987</v>
          </cell>
        </row>
        <row r="89">
          <cell r="D89">
            <v>3.5241065680672139E-2</v>
          </cell>
          <cell r="E89">
            <v>0.22011819752257311</v>
          </cell>
          <cell r="F89">
            <v>1.1236167701274271</v>
          </cell>
          <cell r="H89">
            <v>2.8829856044092349E-2</v>
          </cell>
          <cell r="I89">
            <v>0.18739149548002654</v>
          </cell>
        </row>
        <row r="90">
          <cell r="D90">
            <v>3.1114237877386097E-2</v>
          </cell>
          <cell r="E90">
            <v>0.18487713184190097</v>
          </cell>
          <cell r="F90">
            <v>0.90349857260485378</v>
          </cell>
          <cell r="H90">
            <v>2.5729467047039468E-2</v>
          </cell>
          <cell r="I90">
            <v>0.15856163943593421</v>
          </cell>
        </row>
        <row r="91">
          <cell r="D91">
            <v>2.7251478479380475E-2</v>
          </cell>
          <cell r="E91">
            <v>0.15376289396451484</v>
          </cell>
          <cell r="F91">
            <v>0.71862144076295287</v>
          </cell>
          <cell r="H91">
            <v>2.2772947587210143E-2</v>
          </cell>
          <cell r="I91">
            <v>0.1328321723888948</v>
          </cell>
        </row>
        <row r="92">
          <cell r="D92">
            <v>2.3659418374645691E-2</v>
          </cell>
          <cell r="E92">
            <v>0.12651141548513437</v>
          </cell>
          <cell r="F92">
            <v>0.56485854679843794</v>
          </cell>
          <cell r="H92">
            <v>1.9974619865369934E-2</v>
          </cell>
          <cell r="I92">
            <v>0.11005922480168469</v>
          </cell>
        </row>
        <row r="93">
          <cell r="D93">
            <v>2.0338525200442888E-2</v>
          </cell>
          <cell r="E93">
            <v>0.10285199711048863</v>
          </cell>
          <cell r="F93">
            <v>0.4383471313133035</v>
          </cell>
          <cell r="H93">
            <v>1.734283596421507E-2</v>
          </cell>
          <cell r="I93">
            <v>9.0084604936314761E-2</v>
          </cell>
        </row>
        <row r="94">
          <cell r="D94">
            <v>1.7277013326329339E-2</v>
          </cell>
          <cell r="E94">
            <v>8.2513471910045752E-2</v>
          </cell>
          <cell r="F94">
            <v>0.33549513420281485</v>
          </cell>
          <cell r="H94">
            <v>1.4873708319240626E-2</v>
          </cell>
          <cell r="I94">
            <v>7.2741768972099691E-2</v>
          </cell>
        </row>
        <row r="95">
          <cell r="D95">
            <v>1.447428003693849E-2</v>
          </cell>
          <cell r="E95">
            <v>6.523645858371642E-2</v>
          </cell>
          <cell r="F95">
            <v>0.25298166229276903</v>
          </cell>
          <cell r="H95">
            <v>1.2574189010228304E-2</v>
          </cell>
          <cell r="I95">
            <v>5.7868060652859057E-2</v>
          </cell>
        </row>
        <row r="96">
          <cell r="D96">
            <v>1.193689032200522E-2</v>
          </cell>
          <cell r="E96">
            <v>5.0762178546777913E-2</v>
          </cell>
          <cell r="F96">
            <v>0.18774520370905268</v>
          </cell>
          <cell r="H96">
            <v>1.0458380267244695E-2</v>
          </cell>
          <cell r="I96">
            <v>4.5293871642630754E-2</v>
          </cell>
        </row>
        <row r="97">
          <cell r="D97">
            <v>9.6735502957302089E-3</v>
          </cell>
          <cell r="E97">
            <v>3.88252882247727E-2</v>
          </cell>
          <cell r="F97">
            <v>0.13698302516227479</v>
          </cell>
          <cell r="H97">
            <v>8.5427166581154672E-3</v>
          </cell>
          <cell r="I97">
            <v>3.4835491375386059E-2</v>
          </cell>
        </row>
        <row r="98">
          <cell r="D98">
            <v>7.6908657393581492E-3</v>
          </cell>
          <cell r="E98">
            <v>2.9151737929042496E-2</v>
          </cell>
          <cell r="F98">
            <v>9.8157736937502113E-2</v>
          </cell>
          <cell r="H98">
            <v>6.8417859938520575E-3</v>
          </cell>
          <cell r="I98">
            <v>2.6292774717270588E-2</v>
          </cell>
        </row>
        <row r="99">
          <cell r="D99">
            <v>5.9890670943564261E-3</v>
          </cell>
          <cell r="E99">
            <v>2.1460872189684347E-2</v>
          </cell>
          <cell r="F99">
            <v>6.9005999008459606E-2</v>
          </cell>
          <cell r="H99">
            <v>5.3639931470840646E-3</v>
          </cell>
          <cell r="I99">
            <v>1.9450988723418532E-2</v>
          </cell>
        </row>
        <row r="100">
          <cell r="D100">
            <v>4.5613824709428456E-3</v>
          </cell>
          <cell r="E100">
            <v>1.5471805095327916E-2</v>
          </cell>
          <cell r="F100">
            <v>4.7545126818775256E-2</v>
          </cell>
          <cell r="H100">
            <v>4.1107473710789251E-3</v>
          </cell>
          <cell r="I100">
            <v>1.4086995576334463E-2</v>
          </cell>
        </row>
        <row r="101">
          <cell r="D101">
            <v>3.392896164031324E-3</v>
          </cell>
          <cell r="E101">
            <v>1.0910422624385069E-2</v>
          </cell>
          <cell r="F101">
            <v>3.2073321723447339E-2</v>
          </cell>
          <cell r="H101">
            <v>3.0751168642919537E-3</v>
          </cell>
          <cell r="I101">
            <v>9.9762482052555383E-3</v>
          </cell>
        </row>
        <row r="102">
          <cell r="D102">
            <v>2.4617296222111556E-3</v>
          </cell>
          <cell r="E102">
            <v>7.5175264603537456E-3</v>
          </cell>
          <cell r="F102">
            <v>2.1162899099062271E-2</v>
          </cell>
          <cell r="H102">
            <v>2.2427725408416294E-3</v>
          </cell>
          <cell r="I102">
            <v>6.9011313409635825E-3</v>
          </cell>
        </row>
        <row r="103">
          <cell r="D103">
            <v>1.7401202219775864E-3</v>
          </cell>
          <cell r="E103">
            <v>5.0557968381425905E-3</v>
          </cell>
          <cell r="F103">
            <v>1.3645372638708519E-2</v>
          </cell>
          <cell r="H103">
            <v>1.5928640033909091E-3</v>
          </cell>
          <cell r="I103">
            <v>4.6583588001219535E-3</v>
          </cell>
        </row>
        <row r="104">
          <cell r="D104">
            <v>1.1973245569726629E-3</v>
          </cell>
          <cell r="E104">
            <v>3.3156766161650058E-3</v>
          </cell>
          <cell r="F104">
            <v>8.5895758005659316E-3</v>
          </cell>
          <cell r="H104">
            <v>1.1007514516474684E-3</v>
          </cell>
          <cell r="I104">
            <v>3.0654947967310464E-3</v>
          </cell>
        </row>
        <row r="105">
          <cell r="D105">
            <v>8.0085482242389574E-4</v>
          </cell>
          <cell r="E105">
            <v>2.1183520591923429E-3</v>
          </cell>
          <cell r="F105">
            <v>5.2738991844009236E-3</v>
          </cell>
          <cell r="H105">
            <v>7.3915524788431281E-4</v>
          </cell>
          <cell r="I105">
            <v>1.9647433450835773E-3</v>
          </cell>
        </row>
        <row r="106">
          <cell r="D106">
            <v>5.2056438102225861E-4</v>
          </cell>
          <cell r="E106">
            <v>1.3174972367684466E-3</v>
          </cell>
          <cell r="F106">
            <v>3.1555471252085825E-3</v>
          </cell>
          <cell r="H106">
            <v>4.8219067509696413E-4</v>
          </cell>
          <cell r="I106">
            <v>1.2255880971992646E-3</v>
          </cell>
        </row>
        <row r="107">
          <cell r="D107">
            <v>3.2854078429669264E-4</v>
          </cell>
          <cell r="E107">
            <v>7.9693285574618797E-4</v>
          </cell>
          <cell r="F107">
            <v>1.8380498884401361E-3</v>
          </cell>
          <cell r="H107">
            <v>3.0532914772156102E-4</v>
          </cell>
          <cell r="I107">
            <v>7.4339742210230073E-4</v>
          </cell>
        </row>
        <row r="108">
          <cell r="D108">
            <v>2.0127621902813833E-4</v>
          </cell>
          <cell r="E108">
            <v>4.6839207144949539E-4</v>
          </cell>
          <cell r="F108">
            <v>1.0411170326939481E-3</v>
          </cell>
          <cell r="H108">
            <v>1.8763373151019192E-4</v>
          </cell>
          <cell r="I108">
            <v>4.3806827438073971E-4</v>
          </cell>
        </row>
        <row r="109">
          <cell r="D109">
            <v>1.1923554196170778E-4</v>
          </cell>
          <cell r="E109">
            <v>2.6711585242135709E-4</v>
          </cell>
          <cell r="F109">
            <v>5.7272496124445246E-4</v>
          </cell>
          <cell r="H109">
            <v>1.1145546859021194E-4</v>
          </cell>
          <cell r="I109">
            <v>2.5043454287054779E-4</v>
          </cell>
        </row>
        <row r="110">
          <cell r="D110">
            <v>6.8600096058515797E-5</v>
          </cell>
          <cell r="E110">
            <v>1.4788031045964923E-4</v>
          </cell>
          <cell r="F110">
            <v>3.0560910882309543E-4</v>
          </cell>
          <cell r="H110">
            <v>6.4292902549982329E-5</v>
          </cell>
          <cell r="I110">
            <v>1.389790742803358E-4</v>
          </cell>
        </row>
        <row r="111">
          <cell r="D111">
            <v>3.7983973090652705E-5</v>
          </cell>
          <cell r="E111">
            <v>7.9280214401133457E-5</v>
          </cell>
          <cell r="F111">
            <v>1.5772879836344625E-4</v>
          </cell>
          <cell r="H111">
            <v>3.5674840632367275E-5</v>
          </cell>
          <cell r="I111">
            <v>7.4686171730353472E-5</v>
          </cell>
        </row>
        <row r="112">
          <cell r="D112">
            <v>2.0712101299597834E-5</v>
          </cell>
          <cell r="E112">
            <v>4.1296241310480752E-5</v>
          </cell>
          <cell r="F112">
            <v>7.8448583962312796E-5</v>
          </cell>
          <cell r="H112">
            <v>1.9509298154632371E-5</v>
          </cell>
          <cell r="I112">
            <v>3.9011331097986189E-5</v>
          </cell>
        </row>
        <row r="113">
          <cell r="D113">
            <v>1.0790107236352177E-5</v>
          </cell>
          <cell r="E113">
            <v>2.0584140010882914E-5</v>
          </cell>
          <cell r="F113">
            <v>3.7152342651832038E-5</v>
          </cell>
          <cell r="H113">
            <v>1.019056917778277E-5</v>
          </cell>
          <cell r="I113">
            <v>1.9502032943353822E-5</v>
          </cell>
        </row>
        <row r="114">
          <cell r="D114">
            <v>5.2379161341515407E-6</v>
          </cell>
          <cell r="E114">
            <v>9.7940327745307375E-6</v>
          </cell>
          <cell r="F114">
            <v>1.656820264094912E-5</v>
          </cell>
          <cell r="H114">
            <v>4.9526530436312285E-6</v>
          </cell>
          <cell r="I114">
            <v>9.3114637655710555E-6</v>
          </cell>
        </row>
        <row r="115">
          <cell r="D115">
            <v>2.7738302563909316E-6</v>
          </cell>
          <cell r="E115">
            <v>4.5561166403791977E-6</v>
          </cell>
          <cell r="F115">
            <v>6.7741698664183843E-6</v>
          </cell>
          <cell r="H115">
            <v>2.641127829972119E-6</v>
          </cell>
          <cell r="I115">
            <v>4.3588107219398253E-6</v>
          </cell>
        </row>
        <row r="116">
          <cell r="D116">
            <v>1.3465195419373451E-6</v>
          </cell>
          <cell r="E116">
            <v>1.7822863839882656E-6</v>
          </cell>
          <cell r="F116">
            <v>2.2180532260391862E-6</v>
          </cell>
          <cell r="H116">
            <v>1.2946082880347739E-6</v>
          </cell>
          <cell r="I116">
            <v>1.7176828919677067E-6</v>
          </cell>
        </row>
        <row r="117">
          <cell r="D117">
            <v>4.3576684205092068E-7</v>
          </cell>
          <cell r="E117">
            <v>4.3576684205092068E-7</v>
          </cell>
          <cell r="F117">
            <v>4.3576684205092068E-7</v>
          </cell>
          <cell r="H117">
            <v>4.2307460393293274E-7</v>
          </cell>
          <cell r="I117">
            <v>4.2307460393293274E-7</v>
          </cell>
        </row>
        <row r="118">
          <cell r="D118">
            <v>0</v>
          </cell>
          <cell r="E118">
            <v>0</v>
          </cell>
          <cell r="F118">
            <v>0</v>
          </cell>
          <cell r="H118">
            <v>0</v>
          </cell>
          <cell r="I118">
            <v>0</v>
          </cell>
        </row>
        <row r="119">
          <cell r="D119">
            <v>0</v>
          </cell>
          <cell r="E119">
            <v>0</v>
          </cell>
          <cell r="F119">
            <v>0</v>
          </cell>
          <cell r="H119">
            <v>0</v>
          </cell>
          <cell r="I119">
            <v>0</v>
          </cell>
        </row>
        <row r="120">
          <cell r="D120">
            <v>0</v>
          </cell>
          <cell r="E120">
            <v>0</v>
          </cell>
          <cell r="F120">
            <v>0</v>
          </cell>
          <cell r="H120">
            <v>0</v>
          </cell>
          <cell r="I120">
            <v>0</v>
          </cell>
        </row>
        <row r="121">
          <cell r="D121">
            <v>0</v>
          </cell>
          <cell r="E121">
            <v>0</v>
          </cell>
          <cell r="F121">
            <v>0</v>
          </cell>
          <cell r="H121">
            <v>0</v>
          </cell>
          <cell r="I121">
            <v>0</v>
          </cell>
        </row>
        <row r="122">
          <cell r="D122">
            <v>0</v>
          </cell>
          <cell r="E122">
            <v>0</v>
          </cell>
          <cell r="F122">
            <v>0</v>
          </cell>
          <cell r="H122">
            <v>0</v>
          </cell>
          <cell r="I122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oglio11"/>
  <dimension ref="B2:D10"/>
  <sheetViews>
    <sheetView workbookViewId="0">
      <selection activeCell="C11" sqref="C11"/>
    </sheetView>
  </sheetViews>
  <sheetFormatPr defaultRowHeight="12.75"/>
  <sheetData>
    <row r="2" spans="2:4" ht="15">
      <c r="B2" s="1"/>
      <c r="C2" s="4" t="s">
        <v>5</v>
      </c>
      <c r="D2" s="1"/>
    </row>
    <row r="3" spans="2:4" ht="15">
      <c r="C3" s="4"/>
    </row>
    <row r="4" spans="2:4" ht="15">
      <c r="C4" s="4" t="s">
        <v>6</v>
      </c>
    </row>
    <row r="5" spans="2:4" ht="15.75">
      <c r="C5" s="5"/>
    </row>
    <row r="6" spans="2:4" ht="15">
      <c r="C6" s="4"/>
    </row>
    <row r="7" spans="2:4" ht="15.75">
      <c r="C7" s="5"/>
    </row>
    <row r="8" spans="2:4" ht="15.75">
      <c r="C8" s="5" t="s">
        <v>4</v>
      </c>
    </row>
    <row r="9" spans="2:4" ht="15">
      <c r="C9" s="4"/>
    </row>
    <row r="10" spans="2:4" ht="15">
      <c r="C10" s="4" t="s">
        <v>11</v>
      </c>
    </row>
  </sheetData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4"/>
  <sheetViews>
    <sheetView tabSelected="1" topLeftCell="B6" zoomScale="150" zoomScaleNormal="150" workbookViewId="0">
      <selection activeCell="H10" sqref="H10"/>
    </sheetView>
  </sheetViews>
  <sheetFormatPr defaultRowHeight="12.75"/>
  <cols>
    <col min="1" max="1" width="12.5703125" style="31" customWidth="1"/>
    <col min="2" max="2" width="12.85546875" style="31" bestFit="1" customWidth="1"/>
    <col min="3" max="3" width="13.42578125" style="31" customWidth="1"/>
    <col min="4" max="4" width="9.85546875" style="31" customWidth="1"/>
    <col min="5" max="5" width="12.5703125" style="31" bestFit="1" customWidth="1"/>
    <col min="6" max="7" width="12.7109375" style="31" customWidth="1"/>
    <col min="8" max="8" width="12" style="31" customWidth="1"/>
    <col min="9" max="9" width="13.5703125" style="31" customWidth="1"/>
    <col min="10" max="10" width="9.5703125" style="31" bestFit="1" customWidth="1"/>
    <col min="11" max="13" width="9.140625" style="31"/>
    <col min="14" max="14" width="16.85546875" style="31" customWidth="1"/>
    <col min="15" max="16384" width="9.140625" style="31"/>
  </cols>
  <sheetData>
    <row r="1" spans="1:11">
      <c r="A1" s="29" t="s">
        <v>27</v>
      </c>
      <c r="B1" s="30"/>
      <c r="C1" s="30"/>
      <c r="D1" s="30"/>
      <c r="E1" s="30"/>
      <c r="F1" s="30"/>
      <c r="G1" s="30"/>
    </row>
    <row r="3" spans="1:11" s="34" customFormat="1" ht="78" customHeight="1">
      <c r="A3" s="59" t="s">
        <v>45</v>
      </c>
      <c r="B3" s="60"/>
      <c r="C3" s="60"/>
      <c r="D3" s="60"/>
      <c r="E3" s="60"/>
      <c r="F3" s="60"/>
      <c r="G3" s="60"/>
      <c r="H3" s="60"/>
      <c r="I3" s="60"/>
      <c r="J3" s="60"/>
      <c r="K3" s="60"/>
    </row>
    <row r="7" spans="1:11">
      <c r="A7" s="31" t="s">
        <v>29</v>
      </c>
      <c r="F7" s="16" t="s">
        <v>26</v>
      </c>
      <c r="G7" s="17"/>
      <c r="H7" s="17"/>
      <c r="I7" s="17"/>
      <c r="J7" s="17"/>
    </row>
    <row r="8" spans="1:11">
      <c r="A8" s="40" t="s">
        <v>30</v>
      </c>
      <c r="B8" s="40" t="s">
        <v>48</v>
      </c>
      <c r="C8" s="61"/>
      <c r="F8"/>
      <c r="G8"/>
      <c r="H8"/>
      <c r="I8"/>
      <c r="J8" s="14"/>
    </row>
    <row r="9" spans="1:11" ht="19.5">
      <c r="A9" s="40" t="s">
        <v>8</v>
      </c>
      <c r="B9" s="40">
        <v>25</v>
      </c>
      <c r="F9" s="24" t="s">
        <v>21</v>
      </c>
      <c r="G9" s="24" t="s">
        <v>22</v>
      </c>
      <c r="H9" s="26" t="s">
        <v>23</v>
      </c>
      <c r="I9" s="27" t="s">
        <v>24</v>
      </c>
      <c r="J9" s="27" t="s">
        <v>25</v>
      </c>
    </row>
    <row r="10" spans="1:11">
      <c r="A10" s="41" t="s">
        <v>14</v>
      </c>
      <c r="B10" s="40">
        <v>25</v>
      </c>
      <c r="F10" s="25">
        <v>20</v>
      </c>
      <c r="G10" s="52">
        <f>(1+$B$15)^(-F10)</f>
        <v>0.55367575418633497</v>
      </c>
      <c r="H10" s="49">
        <f>Tavole_lx!B52/Tavole_lx!$B$32</f>
        <v>0.98688170861248325</v>
      </c>
      <c r="I10" s="49">
        <f>G10*H10</f>
        <v>0.54641247430871553</v>
      </c>
      <c r="J10" s="28"/>
    </row>
    <row r="11" spans="1:11">
      <c r="A11" s="41" t="s">
        <v>36</v>
      </c>
      <c r="B11" s="47">
        <v>20</v>
      </c>
      <c r="F11" s="25">
        <f t="shared" ref="F11:F34" si="0">F10+1</f>
        <v>21</v>
      </c>
      <c r="G11" s="52">
        <f t="shared" ref="G11:G34" si="1">(1+$B$15)^(-F11)</f>
        <v>0.5375492759090631</v>
      </c>
      <c r="H11" s="49">
        <f>Tavole_lx!B53/Tavole_lx!$B$32</f>
        <v>0.98597646342342593</v>
      </c>
      <c r="I11" s="49">
        <f t="shared" ref="I11:I34" si="2">G11*H11</f>
        <v>0.53001093397664145</v>
      </c>
      <c r="J11" s="28"/>
    </row>
    <row r="12" spans="1:11">
      <c r="A12" s="41" t="s">
        <v>49</v>
      </c>
      <c r="B12" s="43">
        <v>90000</v>
      </c>
      <c r="F12" s="25">
        <f t="shared" si="0"/>
        <v>22</v>
      </c>
      <c r="G12" s="52">
        <f t="shared" si="1"/>
        <v>0.52189250088258554</v>
      </c>
      <c r="H12" s="49">
        <f>Tavole_lx!B54/Tavole_lx!$B$32</f>
        <v>0.98502574423344802</v>
      </c>
      <c r="I12" s="49">
        <f t="shared" si="2"/>
        <v>0.51407754909172421</v>
      </c>
      <c r="J12" s="28"/>
    </row>
    <row r="13" spans="1:11">
      <c r="A13" s="41"/>
      <c r="B13" s="41"/>
      <c r="F13" s="25">
        <f t="shared" si="0"/>
        <v>23</v>
      </c>
      <c r="G13" s="52">
        <f t="shared" si="1"/>
        <v>0.50669174842969467</v>
      </c>
      <c r="H13" s="49">
        <f>Tavole_lx!B55/Tavole_lx!$B$32</f>
        <v>0.98400716694453527</v>
      </c>
      <c r="I13" s="49">
        <f t="shared" si="2"/>
        <v>0.49858831188647701</v>
      </c>
      <c r="J13" s="28"/>
    </row>
    <row r="14" spans="1:11">
      <c r="A14" s="44" t="s">
        <v>32</v>
      </c>
      <c r="B14" s="40"/>
      <c r="C14" s="35"/>
      <c r="F14" s="25">
        <f t="shared" si="0"/>
        <v>24</v>
      </c>
      <c r="G14" s="52">
        <f t="shared" si="1"/>
        <v>0.49193373633950943</v>
      </c>
      <c r="H14" s="49">
        <f>Tavole_lx!B56/Tavole_lx!$B$32</f>
        <v>0.98291659755660421</v>
      </c>
      <c r="I14" s="49">
        <f t="shared" si="2"/>
        <v>0.48352983434613822</v>
      </c>
      <c r="J14" s="28"/>
    </row>
    <row r="15" spans="1:11">
      <c r="A15" s="40" t="s">
        <v>33</v>
      </c>
      <c r="B15" s="45">
        <f>Opz_Bfin</f>
        <v>0.03</v>
      </c>
      <c r="C15" s="36"/>
      <c r="F15" s="25">
        <f t="shared" si="0"/>
        <v>25</v>
      </c>
      <c r="G15" s="52">
        <f t="shared" si="1"/>
        <v>0.47760556926165965</v>
      </c>
      <c r="H15" s="49">
        <f>Tavole_lx!B57/Tavole_lx!$B$32</f>
        <v>0.98175070870373393</v>
      </c>
      <c r="I15" s="49">
        <f t="shared" si="2"/>
        <v>0.46888960610348462</v>
      </c>
      <c r="J15" s="28"/>
    </row>
    <row r="16" spans="1:11">
      <c r="A16" s="40" t="s">
        <v>34</v>
      </c>
      <c r="B16" s="46" t="s">
        <v>7</v>
      </c>
      <c r="C16" s="36"/>
      <c r="F16" s="25">
        <f t="shared" si="0"/>
        <v>26</v>
      </c>
      <c r="G16" s="52">
        <f t="shared" si="1"/>
        <v>0.46369472743850448</v>
      </c>
      <c r="H16" s="49">
        <f>Tavole_lx!B58/Tavole_lx!$B$32</f>
        <v>0.98049488014172559</v>
      </c>
      <c r="I16" s="49">
        <f t="shared" si="2"/>
        <v>0.45465030620216657</v>
      </c>
      <c r="J16" s="28"/>
    </row>
    <row r="17" spans="1:10">
      <c r="B17" s="36"/>
      <c r="C17" s="36"/>
      <c r="F17" s="25">
        <f t="shared" si="0"/>
        <v>27</v>
      </c>
      <c r="G17" s="52">
        <f t="shared" si="1"/>
        <v>0.45018905576553836</v>
      </c>
      <c r="H17" s="49">
        <f>Tavole_lx!B59/Tavole_lx!$B$32</f>
        <v>0.97913297918732611</v>
      </c>
      <c r="I17" s="49">
        <f t="shared" si="2"/>
        <v>0.44079495136924085</v>
      </c>
      <c r="J17" s="28"/>
    </row>
    <row r="18" spans="1:10">
      <c r="B18" s="36"/>
      <c r="C18" s="36"/>
      <c r="F18" s="25">
        <f t="shared" si="0"/>
        <v>28</v>
      </c>
      <c r="G18" s="52">
        <f t="shared" si="1"/>
        <v>0.4370767531704256</v>
      </c>
      <c r="H18" s="49">
        <f>Tavole_lx!B60/Tavole_lx!$B$32</f>
        <v>0.97764352920595432</v>
      </c>
      <c r="I18" s="49">
        <f t="shared" si="2"/>
        <v>0.42730525950341469</v>
      </c>
      <c r="J18" s="28"/>
    </row>
    <row r="19" spans="1:10" ht="27" customHeight="1">
      <c r="A19" s="39" t="s">
        <v>46</v>
      </c>
      <c r="B19" s="62">
        <f>B12/J34</f>
        <v>9369.0791257558885</v>
      </c>
      <c r="C19" s="37"/>
      <c r="D19" s="38"/>
      <c r="F19" s="25">
        <f t="shared" si="0"/>
        <v>29</v>
      </c>
      <c r="G19" s="52">
        <f t="shared" si="1"/>
        <v>0.42434636230138412</v>
      </c>
      <c r="H19" s="49">
        <f>Tavole_lx!B61/Tavole_lx!$B$32</f>
        <v>0.97600011292878275</v>
      </c>
      <c r="I19" s="49">
        <f t="shared" si="2"/>
        <v>0.41416209752706906</v>
      </c>
      <c r="J19" s="28"/>
    </row>
    <row r="20" spans="1:10">
      <c r="C20" s="37"/>
      <c r="D20" s="38"/>
      <c r="F20" s="25">
        <f t="shared" si="0"/>
        <v>30</v>
      </c>
      <c r="G20" s="52">
        <f t="shared" si="1"/>
        <v>0.41198675951590691</v>
      </c>
      <c r="H20" s="49">
        <f>Tavole_lx!B62/Tavole_lx!$B$32</f>
        <v>0.9741828669895557</v>
      </c>
      <c r="I20" s="49">
        <f t="shared" si="2"/>
        <v>0.4013504425469428</v>
      </c>
      <c r="J20" s="28"/>
    </row>
    <row r="21" spans="1:10">
      <c r="F21" s="25">
        <f t="shared" si="0"/>
        <v>31</v>
      </c>
      <c r="G21" s="52">
        <f t="shared" si="1"/>
        <v>0.39998714516107459</v>
      </c>
      <c r="H21" s="49">
        <f>Tavole_lx!B63/Tavole_lx!$B$32</f>
        <v>0.97218261592467248</v>
      </c>
      <c r="I21" s="49">
        <f t="shared" si="2"/>
        <v>0.38886054911893519</v>
      </c>
      <c r="J21" s="28"/>
    </row>
    <row r="22" spans="1:10">
      <c r="F22" s="25">
        <f t="shared" si="0"/>
        <v>32</v>
      </c>
      <c r="G22" s="52">
        <f t="shared" si="1"/>
        <v>0.38833703413696569</v>
      </c>
      <c r="H22" s="49">
        <f>Tavole_lx!B64/Tavole_lx!$B$32</f>
        <v>0.9699881676851263</v>
      </c>
      <c r="I22" s="49">
        <f t="shared" si="2"/>
        <v>0.3766823281867917</v>
      </c>
      <c r="J22" s="28"/>
    </row>
    <row r="23" spans="1:10">
      <c r="F23" s="25">
        <f t="shared" si="0"/>
        <v>33</v>
      </c>
      <c r="G23" s="52">
        <f t="shared" si="1"/>
        <v>0.37702624673491814</v>
      </c>
      <c r="H23" s="49">
        <f>Tavole_lx!B65/Tavole_lx!$B$32</f>
        <v>0.96759508578302256</v>
      </c>
      <c r="I23" s="49">
        <f t="shared" si="2"/>
        <v>0.36480874355192416</v>
      </c>
      <c r="J23" s="28"/>
    </row>
    <row r="24" spans="1:10">
      <c r="F24" s="25">
        <f t="shared" si="0"/>
        <v>34</v>
      </c>
      <c r="G24" s="52">
        <f t="shared" si="1"/>
        <v>0.36604489974263904</v>
      </c>
      <c r="H24" s="49">
        <f>Tavole_lx!B66/Tavole_lx!$B$32</f>
        <v>0.96498108694961715</v>
      </c>
      <c r="I24" s="49">
        <f t="shared" si="2"/>
        <v>0.35322640522601545</v>
      </c>
      <c r="J24" s="28"/>
    </row>
    <row r="25" spans="1:10">
      <c r="F25" s="25">
        <f t="shared" si="0"/>
        <v>35</v>
      </c>
      <c r="G25" s="52">
        <f t="shared" si="1"/>
        <v>0.35538339780838735</v>
      </c>
      <c r="H25" s="49">
        <f>Tavole_lx!B67/Tavole_lx!$B$32</f>
        <v>0.96210281459866676</v>
      </c>
      <c r="I25" s="49">
        <f t="shared" si="2"/>
        <v>0.34191536729308714</v>
      </c>
      <c r="J25" s="28"/>
    </row>
    <row r="26" spans="1:10">
      <c r="F26" s="25">
        <f t="shared" si="0"/>
        <v>36</v>
      </c>
      <c r="G26" s="52">
        <f t="shared" si="1"/>
        <v>0.34503242505668674</v>
      </c>
      <c r="H26" s="49">
        <f>Tavole_lx!B68/Tavole_lx!$B$32</f>
        <v>0.95887889950901184</v>
      </c>
      <c r="I26" s="49">
        <f t="shared" si="2"/>
        <v>0.33084431203328141</v>
      </c>
      <c r="J26" s="28"/>
    </row>
    <row r="27" spans="1:10">
      <c r="F27" s="25">
        <f t="shared" si="0"/>
        <v>37</v>
      </c>
      <c r="G27" s="52">
        <f t="shared" si="1"/>
        <v>0.33498293694823961</v>
      </c>
      <c r="H27" s="49">
        <f>Tavole_lx!B69/Tavole_lx!$B$32</f>
        <v>0.95519358967830914</v>
      </c>
      <c r="I27" s="49">
        <f t="shared" si="2"/>
        <v>0.31997355402457167</v>
      </c>
      <c r="J27" s="28"/>
    </row>
    <row r="28" spans="1:10">
      <c r="F28" s="25">
        <f t="shared" si="0"/>
        <v>38</v>
      </c>
      <c r="G28" s="52">
        <f t="shared" si="1"/>
        <v>0.3252261523769317</v>
      </c>
      <c r="H28" s="49">
        <f>Tavole_lx!B70/Tavole_lx!$B$32</f>
        <v>0.95100897330091338</v>
      </c>
      <c r="I28" s="49">
        <f t="shared" si="2"/>
        <v>0.30929298926259224</v>
      </c>
      <c r="J28" s="28"/>
    </row>
    <row r="29" spans="1:10">
      <c r="F29" s="25">
        <f t="shared" si="0"/>
        <v>39</v>
      </c>
      <c r="G29" s="52">
        <f t="shared" si="1"/>
        <v>0.31575354599702099</v>
      </c>
      <c r="H29" s="49">
        <f>Tavole_lx!B71/Tavole_lx!$B$32</f>
        <v>0.94629671735186038</v>
      </c>
      <c r="I29" s="49">
        <f t="shared" si="2"/>
        <v>0.29879654406919059</v>
      </c>
      <c r="J29" s="28"/>
    </row>
    <row r="30" spans="1:10">
      <c r="F30" s="25">
        <f t="shared" si="0"/>
        <v>40</v>
      </c>
      <c r="G30" s="52">
        <f t="shared" si="1"/>
        <v>0.30655684077380685</v>
      </c>
      <c r="H30" s="49">
        <f>Tavole_lx!B72/Tavole_lx!$B$32</f>
        <v>0.94099934914705996</v>
      </c>
      <c r="I30" s="49">
        <f t="shared" si="2"/>
        <v>0.28846978764473113</v>
      </c>
      <c r="J30" s="28"/>
    </row>
    <row r="31" spans="1:10">
      <c r="F31" s="25">
        <f t="shared" si="0"/>
        <v>41</v>
      </c>
      <c r="G31" s="52">
        <f t="shared" si="1"/>
        <v>0.29762800075126877</v>
      </c>
      <c r="H31" s="49">
        <f>Tavole_lx!B73/Tavole_lx!$B$32</f>
        <v>0.9350343903433791</v>
      </c>
      <c r="I31" s="49">
        <f t="shared" si="2"/>
        <v>0.27829241623158135</v>
      </c>
      <c r="J31" s="28"/>
    </row>
    <row r="32" spans="1:10">
      <c r="F32" s="25">
        <f t="shared" si="0"/>
        <v>42</v>
      </c>
      <c r="G32" s="52">
        <f t="shared" si="1"/>
        <v>0.28895922403035801</v>
      </c>
      <c r="H32" s="49">
        <f>Tavole_lx!B74/Tavole_lx!$B$32</f>
        <v>0.92833670523218204</v>
      </c>
      <c r="I32" s="49">
        <f t="shared" si="2"/>
        <v>0.26825145398279049</v>
      </c>
      <c r="J32" s="28"/>
    </row>
    <row r="33" spans="6:10">
      <c r="F33" s="25">
        <f t="shared" si="0"/>
        <v>43</v>
      </c>
      <c r="G33" s="52">
        <f t="shared" si="1"/>
        <v>0.28054293595180391</v>
      </c>
      <c r="H33" s="49">
        <f>Tavole_lx!B75/Tavole_lx!$B$32</f>
        <v>0.92085345927581397</v>
      </c>
      <c r="I33" s="49">
        <f t="shared" si="2"/>
        <v>0.25833893304661176</v>
      </c>
      <c r="J33" s="28"/>
    </row>
    <row r="34" spans="6:10">
      <c r="F34" s="25">
        <f t="shared" si="0"/>
        <v>44</v>
      </c>
      <c r="G34" s="52">
        <f t="shared" si="1"/>
        <v>0.27237178247747956</v>
      </c>
      <c r="H34" s="49">
        <f>Tavole_lx!B76/Tavole_lx!$B$32</f>
        <v>0.91250882886298357</v>
      </c>
      <c r="I34" s="49">
        <f t="shared" si="2"/>
        <v>0.24854165624384819</v>
      </c>
      <c r="J34" s="50">
        <f>SUM(I10:I34)</f>
        <v>9.6060668067779691</v>
      </c>
    </row>
  </sheetData>
  <mergeCells count="1">
    <mergeCell ref="A3:K3"/>
  </mergeCells>
  <pageMargins left="0.75" right="0.75" top="1" bottom="1" header="0.5" footer="0.5"/>
  <pageSetup paperSize="9"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Foglio10">
    <pageSetUpPr fitToPage="1"/>
  </sheetPr>
  <dimension ref="A1:B124"/>
  <sheetViews>
    <sheetView topLeftCell="A30" workbookViewId="0">
      <selection activeCell="B124" sqref="B124"/>
    </sheetView>
  </sheetViews>
  <sheetFormatPr defaultRowHeight="14.25"/>
  <cols>
    <col min="1" max="1" width="9.140625" style="3"/>
    <col min="2" max="2" width="11.28515625" style="3" bestFit="1" customWidth="1"/>
    <col min="3" max="16384" width="9.140625" style="3"/>
  </cols>
  <sheetData>
    <row r="1" spans="1:2" ht="15">
      <c r="A1" s="2" t="s">
        <v>3</v>
      </c>
    </row>
    <row r="4" spans="1:2" ht="15">
      <c r="B4" s="2" t="s">
        <v>7</v>
      </c>
    </row>
    <row r="5" spans="1:2" ht="15">
      <c r="B5" s="2" t="s">
        <v>2</v>
      </c>
    </row>
    <row r="6" spans="1:2" ht="15">
      <c r="A6" s="2" t="s">
        <v>0</v>
      </c>
      <c r="B6" s="2" t="s">
        <v>1</v>
      </c>
    </row>
    <row r="7" spans="1:2" ht="15">
      <c r="A7" s="7">
        <v>0</v>
      </c>
      <c r="B7" s="6">
        <v>100000</v>
      </c>
    </row>
    <row r="8" spans="1:2" ht="15">
      <c r="A8" s="7">
        <v>1</v>
      </c>
      <c r="B8" s="6">
        <v>99682.06</v>
      </c>
    </row>
    <row r="9" spans="1:2" ht="15">
      <c r="A9" s="7">
        <v>2</v>
      </c>
      <c r="B9" s="6">
        <v>99663.92</v>
      </c>
    </row>
    <row r="10" spans="1:2" ht="15">
      <c r="A10" s="7">
        <v>3</v>
      </c>
      <c r="B10" s="6">
        <v>99649.15</v>
      </c>
    </row>
    <row r="11" spans="1:2" ht="15">
      <c r="A11" s="7">
        <v>4</v>
      </c>
      <c r="B11" s="6">
        <v>99637.33</v>
      </c>
    </row>
    <row r="12" spans="1:2" ht="15">
      <c r="A12" s="7">
        <v>5</v>
      </c>
      <c r="B12" s="6">
        <v>99627.63</v>
      </c>
    </row>
    <row r="13" spans="1:2" ht="15">
      <c r="A13" s="7">
        <v>6</v>
      </c>
      <c r="B13" s="6">
        <v>99619.6</v>
      </c>
    </row>
    <row r="14" spans="1:2" ht="15">
      <c r="A14" s="7">
        <v>7</v>
      </c>
      <c r="B14" s="6">
        <v>99612</v>
      </c>
    </row>
    <row r="15" spans="1:2" ht="15">
      <c r="A15" s="7">
        <v>8</v>
      </c>
      <c r="B15" s="6">
        <v>99603.98</v>
      </c>
    </row>
    <row r="16" spans="1:2" ht="15">
      <c r="A16" s="7">
        <v>9</v>
      </c>
      <c r="B16" s="6">
        <v>99595.96</v>
      </c>
    </row>
    <row r="17" spans="1:2" ht="15">
      <c r="A17" s="7">
        <v>10</v>
      </c>
      <c r="B17" s="6">
        <v>99588.35</v>
      </c>
    </row>
    <row r="18" spans="1:2" ht="15">
      <c r="A18" s="7">
        <v>11</v>
      </c>
      <c r="B18" s="6">
        <v>99581.17</v>
      </c>
    </row>
    <row r="19" spans="1:2" ht="15">
      <c r="A19" s="7">
        <v>12</v>
      </c>
      <c r="B19" s="6">
        <v>99573.99</v>
      </c>
    </row>
    <row r="20" spans="1:2" ht="15">
      <c r="A20" s="7">
        <v>13</v>
      </c>
      <c r="B20" s="6">
        <v>99565.96</v>
      </c>
    </row>
    <row r="21" spans="1:2" ht="15">
      <c r="A21" s="7">
        <v>14</v>
      </c>
      <c r="B21" s="6">
        <v>99555.4</v>
      </c>
    </row>
    <row r="22" spans="1:2" ht="15">
      <c r="A22" s="7">
        <v>15</v>
      </c>
      <c r="B22" s="6">
        <v>99541.03</v>
      </c>
    </row>
    <row r="23" spans="1:2" ht="15">
      <c r="A23" s="7">
        <v>16</v>
      </c>
      <c r="B23" s="6">
        <v>99519.9</v>
      </c>
    </row>
    <row r="24" spans="1:2" ht="15">
      <c r="A24" s="7">
        <v>17</v>
      </c>
      <c r="B24" s="6">
        <v>99491.99</v>
      </c>
    </row>
    <row r="25" spans="1:2" ht="15">
      <c r="A25" s="7">
        <v>18</v>
      </c>
      <c r="B25" s="6">
        <v>99459</v>
      </c>
    </row>
    <row r="26" spans="1:2" ht="15">
      <c r="A26" s="7">
        <v>19</v>
      </c>
      <c r="B26" s="6">
        <v>99421.34</v>
      </c>
    </row>
    <row r="27" spans="1:2" ht="15">
      <c r="A27" s="7">
        <v>20</v>
      </c>
      <c r="B27" s="6">
        <v>99381.54</v>
      </c>
    </row>
    <row r="28" spans="1:2" ht="15">
      <c r="A28" s="7">
        <v>21</v>
      </c>
      <c r="B28" s="6">
        <v>99341.3</v>
      </c>
    </row>
    <row r="29" spans="1:2" ht="15">
      <c r="A29" s="7">
        <v>22</v>
      </c>
      <c r="B29" s="6">
        <v>99300.61</v>
      </c>
    </row>
    <row r="30" spans="1:2" ht="15">
      <c r="A30" s="7">
        <v>23</v>
      </c>
      <c r="B30" s="6">
        <v>99259.47</v>
      </c>
    </row>
    <row r="31" spans="1:2" ht="15">
      <c r="A31" s="7">
        <v>24</v>
      </c>
      <c r="B31" s="6">
        <v>99218.73</v>
      </c>
    </row>
    <row r="32" spans="1:2" ht="15">
      <c r="A32" s="7">
        <v>25</v>
      </c>
      <c r="B32" s="6">
        <v>99177.55</v>
      </c>
    </row>
    <row r="33" spans="1:2" ht="15">
      <c r="A33" s="7">
        <v>26</v>
      </c>
      <c r="B33" s="6">
        <v>99135.49</v>
      </c>
    </row>
    <row r="34" spans="1:2" ht="15">
      <c r="A34" s="7">
        <v>27</v>
      </c>
      <c r="B34" s="6">
        <v>99091.28</v>
      </c>
    </row>
    <row r="35" spans="1:2" ht="15">
      <c r="A35" s="7">
        <v>28</v>
      </c>
      <c r="B35" s="6">
        <v>99043.22</v>
      </c>
    </row>
    <row r="36" spans="1:2" ht="15">
      <c r="A36" s="7">
        <v>29</v>
      </c>
      <c r="B36" s="6">
        <v>98990.02</v>
      </c>
    </row>
    <row r="37" spans="1:2" ht="15">
      <c r="A37" s="7">
        <v>30</v>
      </c>
      <c r="B37" s="6">
        <v>98931.66</v>
      </c>
    </row>
    <row r="38" spans="1:2" ht="15">
      <c r="A38" s="7">
        <v>31</v>
      </c>
      <c r="B38" s="6">
        <v>98867.29</v>
      </c>
    </row>
    <row r="39" spans="1:2" ht="15">
      <c r="A39" s="7">
        <v>32</v>
      </c>
      <c r="B39" s="6">
        <v>98799.88</v>
      </c>
    </row>
    <row r="40" spans="1:2" ht="15">
      <c r="A40" s="7">
        <v>33</v>
      </c>
      <c r="B40" s="6">
        <v>98730.27</v>
      </c>
    </row>
    <row r="41" spans="1:2" ht="15">
      <c r="A41" s="7">
        <v>34</v>
      </c>
      <c r="B41" s="6">
        <v>98661.87</v>
      </c>
    </row>
    <row r="42" spans="1:2" ht="15">
      <c r="A42" s="7">
        <v>35</v>
      </c>
      <c r="B42" s="6">
        <v>98595.12</v>
      </c>
    </row>
    <row r="43" spans="1:2" ht="15">
      <c r="A43" s="7">
        <v>36</v>
      </c>
      <c r="B43" s="6">
        <v>98530.02</v>
      </c>
    </row>
    <row r="44" spans="1:2" ht="15">
      <c r="A44" s="7">
        <v>37</v>
      </c>
      <c r="B44" s="6">
        <v>98465.279999999999</v>
      </c>
    </row>
    <row r="45" spans="1:2" ht="15">
      <c r="A45" s="7">
        <v>38</v>
      </c>
      <c r="B45" s="6">
        <v>98400.06</v>
      </c>
    </row>
    <row r="46" spans="1:2" ht="15">
      <c r="A46" s="7">
        <v>39</v>
      </c>
      <c r="B46" s="6">
        <v>98332.64</v>
      </c>
    </row>
    <row r="47" spans="1:2" ht="15">
      <c r="A47" s="7">
        <v>40</v>
      </c>
      <c r="B47" s="6">
        <v>98263.43</v>
      </c>
    </row>
    <row r="48" spans="1:2" ht="15">
      <c r="A48" s="7">
        <v>41</v>
      </c>
      <c r="B48" s="6">
        <v>98189.46</v>
      </c>
    </row>
    <row r="49" spans="1:2" ht="15">
      <c r="A49" s="7">
        <v>42</v>
      </c>
      <c r="B49" s="6">
        <v>98115.09</v>
      </c>
    </row>
    <row r="50" spans="1:2" ht="15">
      <c r="A50" s="7">
        <v>43</v>
      </c>
      <c r="B50" s="6">
        <v>98039.46</v>
      </c>
    </row>
    <row r="51" spans="1:2" ht="15">
      <c r="A51" s="7">
        <v>44</v>
      </c>
      <c r="B51" s="6">
        <v>97960.9</v>
      </c>
    </row>
    <row r="52" spans="1:2" ht="15">
      <c r="A52" s="7">
        <v>45</v>
      </c>
      <c r="B52" s="6">
        <v>97876.51</v>
      </c>
    </row>
    <row r="53" spans="1:2" ht="15">
      <c r="A53" s="7">
        <v>46</v>
      </c>
      <c r="B53" s="6">
        <v>97786.73</v>
      </c>
    </row>
    <row r="54" spans="1:2" ht="15">
      <c r="A54" s="7">
        <v>47</v>
      </c>
      <c r="B54" s="6">
        <v>97692.44</v>
      </c>
    </row>
    <row r="55" spans="1:2" ht="15">
      <c r="A55" s="7">
        <v>48</v>
      </c>
      <c r="B55" s="6">
        <v>97591.42</v>
      </c>
    </row>
    <row r="56" spans="1:2" ht="15">
      <c r="A56" s="7">
        <v>49</v>
      </c>
      <c r="B56" s="6">
        <v>97483.26</v>
      </c>
    </row>
    <row r="57" spans="1:2" ht="15">
      <c r="A57" s="7">
        <v>50</v>
      </c>
      <c r="B57" s="6">
        <v>97367.63</v>
      </c>
    </row>
    <row r="58" spans="1:2" ht="15">
      <c r="A58" s="7">
        <v>51</v>
      </c>
      <c r="B58" s="6">
        <v>97243.08</v>
      </c>
    </row>
    <row r="59" spans="1:2" ht="15">
      <c r="A59" s="7">
        <v>52</v>
      </c>
      <c r="B59" s="6">
        <v>97108.01</v>
      </c>
    </row>
    <row r="60" spans="1:2" ht="15">
      <c r="A60" s="7">
        <v>53</v>
      </c>
      <c r="B60" s="6">
        <v>96960.29</v>
      </c>
    </row>
    <row r="61" spans="1:2" ht="15">
      <c r="A61" s="7">
        <v>54</v>
      </c>
      <c r="B61" s="6">
        <v>96797.3</v>
      </c>
    </row>
    <row r="62" spans="1:2" ht="15">
      <c r="A62" s="7">
        <v>55</v>
      </c>
      <c r="B62" s="6">
        <v>96617.07</v>
      </c>
    </row>
    <row r="63" spans="1:2" ht="15">
      <c r="A63" s="7">
        <v>56</v>
      </c>
      <c r="B63" s="6">
        <v>96418.69</v>
      </c>
    </row>
    <row r="64" spans="1:2" ht="15">
      <c r="A64" s="7">
        <v>57</v>
      </c>
      <c r="B64" s="6">
        <v>96201.05</v>
      </c>
    </row>
    <row r="65" spans="1:2" ht="15">
      <c r="A65" s="7">
        <v>58</v>
      </c>
      <c r="B65" s="6">
        <v>95963.71</v>
      </c>
    </row>
    <row r="66" spans="1:2" ht="15">
      <c r="A66" s="7">
        <v>59</v>
      </c>
      <c r="B66" s="6">
        <v>95704.46</v>
      </c>
    </row>
    <row r="67" spans="1:2" ht="15">
      <c r="A67" s="7">
        <v>60</v>
      </c>
      <c r="B67" s="6">
        <v>95419</v>
      </c>
    </row>
    <row r="68" spans="1:2" ht="15">
      <c r="A68" s="7">
        <v>61</v>
      </c>
      <c r="B68" s="6">
        <v>95099.26</v>
      </c>
    </row>
    <row r="69" spans="1:2" ht="15">
      <c r="A69" s="7">
        <v>62</v>
      </c>
      <c r="B69" s="6">
        <v>94733.759999999995</v>
      </c>
    </row>
    <row r="70" spans="1:2" ht="15">
      <c r="A70" s="7">
        <v>63</v>
      </c>
      <c r="B70" s="6">
        <v>94318.74</v>
      </c>
    </row>
    <row r="71" spans="1:2" ht="15">
      <c r="A71" s="7">
        <v>64</v>
      </c>
      <c r="B71" s="6">
        <v>93851.39</v>
      </c>
    </row>
    <row r="72" spans="1:2" ht="15">
      <c r="A72" s="7">
        <v>65</v>
      </c>
      <c r="B72" s="6">
        <v>93326.01</v>
      </c>
    </row>
    <row r="73" spans="1:2" ht="15">
      <c r="A73" s="7">
        <v>66</v>
      </c>
      <c r="B73" s="6">
        <v>92734.42</v>
      </c>
    </row>
    <row r="74" spans="1:2" ht="15">
      <c r="A74" s="7">
        <v>67</v>
      </c>
      <c r="B74" s="6">
        <v>92070.16</v>
      </c>
    </row>
    <row r="75" spans="1:2" ht="15">
      <c r="A75" s="7">
        <v>68</v>
      </c>
      <c r="B75" s="6">
        <v>91327.99</v>
      </c>
    </row>
    <row r="76" spans="1:2" ht="15">
      <c r="A76" s="7">
        <v>69</v>
      </c>
      <c r="B76" s="6">
        <v>90500.39</v>
      </c>
    </row>
    <row r="77" spans="1:2" ht="15">
      <c r="A77" s="7">
        <v>70</v>
      </c>
      <c r="B77" s="6">
        <v>89576.67</v>
      </c>
    </row>
    <row r="78" spans="1:2" ht="15">
      <c r="A78" s="7">
        <v>71</v>
      </c>
      <c r="B78" s="6">
        <v>88545.42</v>
      </c>
    </row>
    <row r="79" spans="1:2" ht="15">
      <c r="A79" s="7">
        <v>72</v>
      </c>
      <c r="B79" s="6">
        <v>87403.49</v>
      </c>
    </row>
    <row r="80" spans="1:2" ht="15">
      <c r="A80" s="7">
        <v>73</v>
      </c>
      <c r="B80" s="6">
        <v>86152.26</v>
      </c>
    </row>
    <row r="81" spans="1:2" ht="15">
      <c r="A81" s="7">
        <v>74</v>
      </c>
      <c r="B81" s="6">
        <v>84789.94</v>
      </c>
    </row>
    <row r="82" spans="1:2" ht="15">
      <c r="A82" s="7">
        <v>75</v>
      </c>
      <c r="B82" s="6">
        <v>83307.48</v>
      </c>
    </row>
    <row r="83" spans="1:2" ht="15">
      <c r="A83" s="7">
        <v>76</v>
      </c>
      <c r="B83" s="6">
        <v>81692.23</v>
      </c>
    </row>
    <row r="84" spans="1:2" ht="15">
      <c r="A84" s="7">
        <v>77</v>
      </c>
      <c r="B84" s="6">
        <v>79903.3</v>
      </c>
    </row>
    <row r="85" spans="1:2" ht="15">
      <c r="A85" s="7">
        <v>78</v>
      </c>
      <c r="B85" s="6">
        <v>77900.679999999993</v>
      </c>
    </row>
    <row r="86" spans="1:2" ht="15">
      <c r="A86" s="7">
        <v>79</v>
      </c>
      <c r="B86" s="6">
        <v>75644.02</v>
      </c>
    </row>
    <row r="87" spans="1:2" ht="15">
      <c r="A87" s="7">
        <v>80</v>
      </c>
      <c r="B87" s="6">
        <v>73125.460000000006</v>
      </c>
    </row>
    <row r="88" spans="1:2" ht="15">
      <c r="A88" s="7">
        <v>81</v>
      </c>
      <c r="B88" s="6">
        <v>70365.919999999998</v>
      </c>
    </row>
    <row r="89" spans="1:2" ht="15">
      <c r="A89" s="7">
        <v>82</v>
      </c>
      <c r="B89" s="6">
        <v>67391.03</v>
      </c>
    </row>
    <row r="90" spans="1:2" ht="15">
      <c r="A90" s="7">
        <v>83</v>
      </c>
      <c r="B90" s="6">
        <v>64235.66</v>
      </c>
    </row>
    <row r="91" spans="1:2" ht="15">
      <c r="A91" s="7">
        <v>84</v>
      </c>
      <c r="B91" s="6">
        <v>60920.21</v>
      </c>
    </row>
    <row r="92" spans="1:2" ht="15">
      <c r="A92" s="7">
        <v>85</v>
      </c>
      <c r="B92" s="6">
        <v>57392.26</v>
      </c>
    </row>
    <row r="93" spans="1:2" ht="15">
      <c r="A93" s="7">
        <v>86</v>
      </c>
      <c r="B93" s="6">
        <v>53706.16</v>
      </c>
    </row>
    <row r="94" spans="1:2" ht="15">
      <c r="A94" s="7">
        <v>87</v>
      </c>
      <c r="B94" s="6">
        <v>49870.67</v>
      </c>
    </row>
    <row r="95" spans="1:2" ht="15">
      <c r="A95" s="7">
        <v>88</v>
      </c>
      <c r="B95" s="6">
        <v>45927.839999999997</v>
      </c>
    </row>
    <row r="96" spans="1:2" ht="15">
      <c r="A96" s="7">
        <v>89</v>
      </c>
      <c r="B96" s="6">
        <v>41901.67</v>
      </c>
    </row>
    <row r="97" spans="1:2" ht="15">
      <c r="A97" s="7">
        <v>90</v>
      </c>
      <c r="B97" s="6">
        <v>37805.49</v>
      </c>
    </row>
    <row r="98" spans="1:2" ht="15">
      <c r="A98" s="7">
        <v>91</v>
      </c>
      <c r="B98" s="6">
        <v>33713.769999999997</v>
      </c>
    </row>
    <row r="99" spans="1:2" ht="15">
      <c r="A99" s="7">
        <v>92</v>
      </c>
      <c r="B99" s="6">
        <v>29675.58</v>
      </c>
    </row>
    <row r="100" spans="1:2" ht="15">
      <c r="A100" s="7">
        <v>93</v>
      </c>
      <c r="B100" s="6">
        <v>25714.39</v>
      </c>
    </row>
    <row r="101" spans="1:2" ht="15">
      <c r="A101" s="7">
        <v>94</v>
      </c>
      <c r="B101" s="6">
        <v>21898.71</v>
      </c>
    </row>
    <row r="102" spans="1:2" ht="15">
      <c r="A102" s="7">
        <v>95</v>
      </c>
      <c r="B102" s="6">
        <v>18294.13</v>
      </c>
    </row>
    <row r="103" spans="1:2" ht="15">
      <c r="A103" s="7">
        <v>96</v>
      </c>
      <c r="B103" s="6">
        <v>14943.08</v>
      </c>
    </row>
    <row r="104" spans="1:2" ht="15">
      <c r="A104" s="7">
        <v>97</v>
      </c>
      <c r="B104" s="6">
        <v>11900.87</v>
      </c>
    </row>
    <row r="105" spans="1:2" ht="15">
      <c r="A105" s="7">
        <v>98</v>
      </c>
      <c r="B105" s="6">
        <v>9215.57</v>
      </c>
    </row>
    <row r="106" spans="1:2" ht="15">
      <c r="A106" s="7">
        <v>99</v>
      </c>
      <c r="B106" s="6">
        <v>6919.59</v>
      </c>
    </row>
    <row r="107" spans="1:2" ht="15">
      <c r="A107" s="7">
        <v>100</v>
      </c>
      <c r="B107" s="6">
        <v>5015.53</v>
      </c>
    </row>
    <row r="108" spans="1:2" ht="15">
      <c r="A108" s="7">
        <v>101</v>
      </c>
      <c r="B108" s="6">
        <v>3500.75</v>
      </c>
    </row>
    <row r="109" spans="1:2" ht="15">
      <c r="A109" s="7">
        <v>102</v>
      </c>
      <c r="B109" s="6">
        <v>2357.35</v>
      </c>
    </row>
    <row r="110" spans="1:2" ht="15">
      <c r="A110" s="7">
        <v>103</v>
      </c>
      <c r="B110" s="6">
        <v>1524.02</v>
      </c>
    </row>
    <row r="111" spans="1:2" ht="15">
      <c r="A111" s="7">
        <v>104</v>
      </c>
      <c r="B111" s="6">
        <v>942.79</v>
      </c>
    </row>
    <row r="112" spans="1:2" ht="15">
      <c r="A112" s="7">
        <v>105</v>
      </c>
      <c r="B112" s="6">
        <v>556.41999999999996</v>
      </c>
    </row>
    <row r="113" spans="1:2" ht="15">
      <c r="A113" s="7">
        <v>106</v>
      </c>
      <c r="B113" s="6">
        <v>312.38</v>
      </c>
    </row>
    <row r="114" spans="1:2" ht="15">
      <c r="A114" s="7">
        <v>107</v>
      </c>
      <c r="B114" s="6">
        <v>166.33</v>
      </c>
    </row>
    <row r="115" spans="1:2" ht="15">
      <c r="A115" s="7">
        <v>108</v>
      </c>
      <c r="B115" s="6">
        <v>83.76</v>
      </c>
    </row>
    <row r="116" spans="1:2" ht="15">
      <c r="A116" s="7">
        <v>109</v>
      </c>
      <c r="B116" s="6">
        <v>39.770000000000003</v>
      </c>
    </row>
    <row r="117" spans="1:2" ht="15">
      <c r="A117" s="7">
        <v>110</v>
      </c>
      <c r="B117" s="6">
        <v>17.760000000000002</v>
      </c>
    </row>
    <row r="118" spans="1:2" ht="15">
      <c r="A118" s="7">
        <v>111</v>
      </c>
      <c r="B118" s="6">
        <v>7.44</v>
      </c>
    </row>
    <row r="119" spans="1:2" ht="15">
      <c r="A119" s="7">
        <v>112</v>
      </c>
      <c r="B119" s="6">
        <v>2.89</v>
      </c>
    </row>
    <row r="120" spans="1:2" ht="15">
      <c r="A120" s="7">
        <v>113</v>
      </c>
      <c r="B120" s="6">
        <v>1.04</v>
      </c>
    </row>
    <row r="121" spans="1:2" ht="15">
      <c r="A121" s="7">
        <v>114</v>
      </c>
      <c r="B121" s="6">
        <v>0.34</v>
      </c>
    </row>
    <row r="122" spans="1:2" ht="15">
      <c r="A122" s="7">
        <v>115</v>
      </c>
      <c r="B122" s="6">
        <v>0.1</v>
      </c>
    </row>
    <row r="123" spans="1:2" ht="15">
      <c r="A123" s="7">
        <v>116</v>
      </c>
      <c r="B123" s="6">
        <v>0.03</v>
      </c>
    </row>
    <row r="124" spans="1:2" ht="15">
      <c r="A124" s="7">
        <v>117</v>
      </c>
      <c r="B124" s="6">
        <v>0.01</v>
      </c>
    </row>
  </sheetData>
  <phoneticPr fontId="0" type="noConversion"/>
  <printOptions gridLines="1"/>
  <pageMargins left="0.75" right="0.75" top="1" bottom="1" header="0.5" footer="0.5"/>
  <pageSetup paperSize="9" scale="43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3"/>
  <sheetViews>
    <sheetView zoomScaleNormal="100" workbookViewId="0">
      <selection activeCell="B23" sqref="B23"/>
    </sheetView>
  </sheetViews>
  <sheetFormatPr defaultRowHeight="14.25"/>
  <cols>
    <col min="1" max="1" width="9.140625" style="3"/>
    <col min="2" max="2" width="12" style="3" customWidth="1"/>
    <col min="3" max="10" width="12.7109375" customWidth="1"/>
    <col min="13" max="13" width="11.42578125" customWidth="1"/>
  </cols>
  <sheetData>
    <row r="1" spans="1:14" ht="15">
      <c r="A1" s="2"/>
    </row>
    <row r="3" spans="1:14">
      <c r="A3" s="12" t="s">
        <v>9</v>
      </c>
      <c r="B3" s="12"/>
      <c r="C3" s="11"/>
    </row>
    <row r="4" spans="1:14" ht="12.75">
      <c r="A4"/>
      <c r="B4"/>
    </row>
    <row r="5" spans="1:14" ht="12.75">
      <c r="A5" t="s">
        <v>10</v>
      </c>
      <c r="B5"/>
    </row>
    <row r="6" spans="1:14" ht="12.75">
      <c r="A6" t="s">
        <v>12</v>
      </c>
      <c r="B6">
        <v>25</v>
      </c>
    </row>
    <row r="7" spans="1:14" ht="12.75">
      <c r="A7" t="s">
        <v>13</v>
      </c>
      <c r="B7" s="18">
        <v>0.02</v>
      </c>
    </row>
    <row r="8" spans="1:14" ht="12.75">
      <c r="A8" s="14" t="s">
        <v>47</v>
      </c>
      <c r="B8" s="14" t="s">
        <v>48</v>
      </c>
    </row>
    <row r="9" spans="1:14" ht="12.75">
      <c r="A9"/>
      <c r="B9"/>
    </row>
    <row r="10" spans="1:14" ht="15">
      <c r="B10" s="2"/>
    </row>
    <row r="11" spans="1:14" ht="15">
      <c r="B11" s="2"/>
    </row>
    <row r="12" spans="1:14" ht="15.75">
      <c r="A12" s="13" t="s">
        <v>14</v>
      </c>
      <c r="B12" s="13" t="s">
        <v>15</v>
      </c>
      <c r="M12" s="8"/>
      <c r="N12" s="9"/>
    </row>
    <row r="13" spans="1:14" ht="15">
      <c r="A13" s="10">
        <v>10</v>
      </c>
      <c r="B13" s="48">
        <f>(1+$B$7)^(-A13)*Tavole_lx!B42/Tavole_lx!B$32</f>
        <v>0.81553072311210462</v>
      </c>
    </row>
    <row r="14" spans="1:14" ht="15">
      <c r="A14" s="10">
        <v>15</v>
      </c>
      <c r="B14" s="48">
        <f>(1+$B$7)^(-A14)*Tavole_lx!B47/Tavole_lx!B$32</f>
        <v>0.73616635931413654</v>
      </c>
    </row>
    <row r="15" spans="1:14" ht="15">
      <c r="A15" s="10">
        <v>20</v>
      </c>
      <c r="B15" s="48">
        <f>(1+$B$7)^(-A15)*Tavole_lx!B52/Tavole_lx!B$32</f>
        <v>0.66414309906490077</v>
      </c>
    </row>
    <row r="16" spans="1:14" ht="15">
      <c r="A16" s="10">
        <v>25</v>
      </c>
      <c r="B16" s="48">
        <f>(1+$B$7)^(-A16)*Tavole_lx!B57/Tavole_lx!B$32</f>
        <v>0.59840736411794215</v>
      </c>
    </row>
    <row r="17" spans="1:2" ht="15">
      <c r="A17" s="10">
        <v>30</v>
      </c>
      <c r="B17" s="48">
        <f>(1+$B$7)^(-A17)*Tavole_lx!B62/Tavole_lx!B$32</f>
        <v>0.53781800140792335</v>
      </c>
    </row>
    <row r="18" spans="1:2" ht="15">
      <c r="A18" s="10">
        <v>35</v>
      </c>
      <c r="B18" s="48">
        <f>(1+$B$7)^(-A18)*Tavole_lx!B67/Tavole_lx!B$32</f>
        <v>0.48107797419003384</v>
      </c>
    </row>
    <row r="19" spans="1:2" ht="15">
      <c r="A19" s="10">
        <v>40</v>
      </c>
      <c r="B19" s="48">
        <f>(1+$B$7)^(-A19)*Tavole_lx!B72/Tavole_lx!B$32</f>
        <v>0.42616958592424925</v>
      </c>
    </row>
    <row r="20" spans="1:2" ht="15">
      <c r="A20" s="10">
        <v>45</v>
      </c>
      <c r="B20" s="48">
        <f>(1+$B$7)^(-A20)*Tavole_lx!B77/Tavole_lx!B$32</f>
        <v>0.37048771232488875</v>
      </c>
    </row>
    <row r="21" spans="1:2" ht="15">
      <c r="A21" s="10">
        <v>50</v>
      </c>
      <c r="B21" s="48">
        <f>(1+$B$7)^(-A21)*Tavole_lx!B82/Tavole_lx!B$32</f>
        <v>0.31207719498751718</v>
      </c>
    </row>
    <row r="22" spans="1:2" ht="15">
      <c r="A22" s="10">
        <v>55</v>
      </c>
      <c r="B22" s="48">
        <f>(1+$B$7)^(-A22)*Tavole_lx!B87/Tavole_lx!B$32</f>
        <v>0.24811086824120956</v>
      </c>
    </row>
    <row r="23" spans="1:2" ht="15">
      <c r="A23" s="10">
        <v>60</v>
      </c>
      <c r="B23" s="48">
        <f>(1+$B$7)^(-A23)*Tavole_lx!B92/Tavole_lx!B$32</f>
        <v>0.17637200233327241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3"/>
  <sheetViews>
    <sheetView zoomScaleNormal="100" workbookViewId="0">
      <selection activeCell="B23" sqref="B23"/>
    </sheetView>
  </sheetViews>
  <sheetFormatPr defaultRowHeight="14.25"/>
  <cols>
    <col min="1" max="1" width="10.7109375" style="3" customWidth="1"/>
    <col min="2" max="2" width="12.85546875" style="3" customWidth="1"/>
    <col min="3" max="10" width="12.7109375" customWidth="1"/>
    <col min="13" max="13" width="11.42578125" customWidth="1"/>
  </cols>
  <sheetData>
    <row r="1" spans="1:14" ht="15">
      <c r="A1" s="2"/>
    </row>
    <row r="3" spans="1:14">
      <c r="A3" s="12" t="s">
        <v>9</v>
      </c>
      <c r="B3" s="12"/>
      <c r="C3" s="11"/>
    </row>
    <row r="4" spans="1:14" ht="12.75">
      <c r="A4"/>
      <c r="B4"/>
    </row>
    <row r="5" spans="1:14" ht="12.75">
      <c r="A5" t="s">
        <v>10</v>
      </c>
      <c r="B5"/>
    </row>
    <row r="6" spans="1:14" ht="12.75">
      <c r="A6" t="s">
        <v>12</v>
      </c>
      <c r="B6">
        <v>25</v>
      </c>
    </row>
    <row r="7" spans="1:14" ht="12.75">
      <c r="A7" t="s">
        <v>16</v>
      </c>
      <c r="B7">
        <v>45</v>
      </c>
    </row>
    <row r="8" spans="1:14" ht="12.75">
      <c r="A8" s="14" t="s">
        <v>47</v>
      </c>
      <c r="B8" s="14" t="s">
        <v>48</v>
      </c>
    </row>
    <row r="9" spans="1:14" ht="12.75">
      <c r="A9"/>
      <c r="B9"/>
    </row>
    <row r="10" spans="1:14" ht="15">
      <c r="B10" s="2"/>
    </row>
    <row r="11" spans="1:14" ht="15">
      <c r="B11" s="2"/>
    </row>
    <row r="12" spans="1:14" ht="15.75">
      <c r="A12" s="13" t="s">
        <v>17</v>
      </c>
      <c r="B12" s="13" t="s">
        <v>15</v>
      </c>
      <c r="M12" s="8"/>
      <c r="N12" s="9"/>
    </row>
    <row r="13" spans="1:14" ht="15">
      <c r="A13" s="19">
        <v>0</v>
      </c>
      <c r="B13" s="48">
        <f>(1+A13)^(-$B$7)*Tavole_lx!$B$77/Tavole_lx!$B$32</f>
        <v>0.90319502750370417</v>
      </c>
    </row>
    <row r="14" spans="1:14" ht="15">
      <c r="A14" s="19">
        <f>A13+0.005</f>
        <v>5.0000000000000001E-3</v>
      </c>
      <c r="B14" s="48">
        <f>(1+A14)^(-$B$7)*Tavole_lx!$B$77/Tavole_lx!$B$32</f>
        <v>0.7216203282303113</v>
      </c>
    </row>
    <row r="15" spans="1:14" ht="15">
      <c r="A15" s="19">
        <f t="shared" ref="A15:A23" si="0">A14+0.005</f>
        <v>0.01</v>
      </c>
      <c r="B15" s="48">
        <f>(1+A15)^(-$B$7)*Tavole_lx!$B$77/Tavole_lx!$B$32</f>
        <v>0.57719122207088636</v>
      </c>
    </row>
    <row r="16" spans="1:14" ht="15">
      <c r="A16" s="19">
        <f t="shared" si="0"/>
        <v>1.4999999999999999E-2</v>
      </c>
      <c r="B16" s="48">
        <f>(1+A16)^(-$B$7)*Tavole_lx!$B$77/Tavole_lx!$B$32</f>
        <v>0.46217839142576889</v>
      </c>
    </row>
    <row r="17" spans="1:2" ht="15">
      <c r="A17" s="19">
        <f t="shared" si="0"/>
        <v>0.02</v>
      </c>
      <c r="B17" s="48">
        <f>(1+A17)^(-$B$7)*Tavole_lx!$B$77/Tavole_lx!$B$32</f>
        <v>0.37048771232488875</v>
      </c>
    </row>
    <row r="18" spans="1:2" ht="15">
      <c r="A18" s="19">
        <f t="shared" si="0"/>
        <v>2.5000000000000001E-2</v>
      </c>
      <c r="B18" s="48">
        <f>(1+A18)^(-$B$7)*Tavole_lx!$B$77/Tavole_lx!$B$32</f>
        <v>0.29730868450614617</v>
      </c>
    </row>
    <row r="19" spans="1:2" ht="15">
      <c r="A19" s="19">
        <f t="shared" si="0"/>
        <v>3.0000000000000002E-2</v>
      </c>
      <c r="B19" s="48">
        <f>(1+A19)^(-$B$7)*Tavole_lx!$B$77/Tavole_lx!$B$32</f>
        <v>0.2388396500640583</v>
      </c>
    </row>
    <row r="20" spans="1:2" ht="15">
      <c r="A20" s="19">
        <f t="shared" si="0"/>
        <v>3.5000000000000003E-2</v>
      </c>
      <c r="B20" s="48">
        <f>(1+A20)^(-$B$7)*Tavole_lx!$B$77/Tavole_lx!$B$32</f>
        <v>0.19207276893997843</v>
      </c>
    </row>
    <row r="21" spans="1:2" ht="15">
      <c r="A21" s="19">
        <f t="shared" si="0"/>
        <v>0.04</v>
      </c>
      <c r="B21" s="48">
        <f>(1+A21)^(-$B$7)*Tavole_lx!$B$77/Tavole_lx!$B$32</f>
        <v>0.154625554298982</v>
      </c>
    </row>
    <row r="22" spans="1:2" ht="15">
      <c r="A22" s="19">
        <f t="shared" si="0"/>
        <v>4.4999999999999998E-2</v>
      </c>
      <c r="B22" s="48">
        <f>(1+A22)^(-$B$7)*Tavole_lx!$B$77/Tavole_lx!$B$32</f>
        <v>0.12460872944424203</v>
      </c>
    </row>
    <row r="23" spans="1:2" ht="15">
      <c r="A23" s="19">
        <f t="shared" si="0"/>
        <v>4.9999999999999996E-2</v>
      </c>
      <c r="B23" s="48">
        <f>(1+A23)^(-$B$7)*Tavole_lx!$B$77/Tavole_lx!$B$32</f>
        <v>0.10052245343157326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4"/>
  <sheetViews>
    <sheetView zoomScale="120" zoomScaleNormal="120" workbookViewId="0">
      <selection activeCell="F11" sqref="F11:J23"/>
    </sheetView>
  </sheetViews>
  <sheetFormatPr defaultRowHeight="14.25"/>
  <cols>
    <col min="1" max="1" width="10.7109375" style="3" customWidth="1"/>
    <col min="2" max="2" width="13.5703125" style="3" customWidth="1"/>
    <col min="3" max="5" width="12.7109375" customWidth="1"/>
    <col min="8" max="8" width="11.42578125" customWidth="1"/>
    <col min="9" max="9" width="9.7109375" bestFit="1" customWidth="1"/>
  </cols>
  <sheetData>
    <row r="1" spans="1:10" ht="15">
      <c r="A1" s="2"/>
    </row>
    <row r="3" spans="1:10">
      <c r="A3" s="12" t="s">
        <v>9</v>
      </c>
      <c r="B3" s="12"/>
      <c r="C3" s="11"/>
    </row>
    <row r="4" spans="1:10" ht="12.75">
      <c r="A4"/>
      <c r="B4"/>
    </row>
    <row r="5" spans="1:10" ht="12.75">
      <c r="A5" t="s">
        <v>19</v>
      </c>
      <c r="B5" t="s">
        <v>20</v>
      </c>
    </row>
    <row r="6" spans="1:10" ht="12.75">
      <c r="A6" s="23" t="s">
        <v>10</v>
      </c>
      <c r="B6" s="21"/>
    </row>
    <row r="7" spans="1:10" ht="12.75">
      <c r="A7" s="21" t="s">
        <v>12</v>
      </c>
      <c r="B7" s="21">
        <v>25</v>
      </c>
    </row>
    <row r="8" spans="1:10" ht="12.75">
      <c r="A8" s="21" t="s">
        <v>16</v>
      </c>
      <c r="B8" s="21">
        <v>10</v>
      </c>
    </row>
    <row r="9" spans="1:10" ht="12.75">
      <c r="A9" s="14" t="s">
        <v>47</v>
      </c>
      <c r="B9" s="14" t="s">
        <v>48</v>
      </c>
    </row>
    <row r="10" spans="1:10" ht="12.75">
      <c r="A10"/>
      <c r="B10"/>
    </row>
    <row r="11" spans="1:10" ht="15">
      <c r="B11" s="2"/>
      <c r="F11" s="16" t="s">
        <v>26</v>
      </c>
      <c r="G11" s="17"/>
      <c r="H11" s="17"/>
      <c r="I11" s="17"/>
      <c r="J11" s="17"/>
    </row>
    <row r="12" spans="1:10" ht="15">
      <c r="B12" s="2"/>
      <c r="J12" s="14"/>
    </row>
    <row r="13" spans="1:10" ht="19.5">
      <c r="A13" s="13" t="s">
        <v>17</v>
      </c>
      <c r="B13" s="13" t="s">
        <v>18</v>
      </c>
      <c r="F13" s="24" t="s">
        <v>21</v>
      </c>
      <c r="G13" s="24" t="s">
        <v>22</v>
      </c>
      <c r="H13" s="26" t="s">
        <v>23</v>
      </c>
      <c r="I13" s="27" t="s">
        <v>24</v>
      </c>
      <c r="J13" s="27" t="s">
        <v>25</v>
      </c>
    </row>
    <row r="14" spans="1:10" ht="15">
      <c r="A14" s="19">
        <v>0</v>
      </c>
      <c r="B14" s="48">
        <v>9.9704630735483981</v>
      </c>
      <c r="F14" s="25">
        <v>1</v>
      </c>
      <c r="G14" s="52">
        <f>(1+$A$24)^(-F14)</f>
        <v>0.95238095238095233</v>
      </c>
      <c r="H14" s="49">
        <f>Tavole_lx!B33/Tavole_lx!$B$32</f>
        <v>0.99957591208897578</v>
      </c>
      <c r="I14" s="49">
        <f>G14*H14</f>
        <v>0.95197705913235786</v>
      </c>
      <c r="J14" s="28"/>
    </row>
    <row r="15" spans="1:10" ht="15">
      <c r="A15" s="19">
        <f>A14+0.005</f>
        <v>5.0000000000000001E-3</v>
      </c>
      <c r="B15" s="48">
        <v>9.7019174430890338</v>
      </c>
      <c r="F15" s="25">
        <f t="shared" ref="F15:F23" si="0">F14+1</f>
        <v>2</v>
      </c>
      <c r="G15" s="52">
        <f t="shared" ref="G15:G23" si="1">(1+$A$24)^(-F15)</f>
        <v>0.90702947845804982</v>
      </c>
      <c r="H15" s="49">
        <f>Tavole_lx!B34/Tavole_lx!$B$32</f>
        <v>0.99913014588482973</v>
      </c>
      <c r="I15" s="49">
        <f t="shared" ref="I15:I23" si="2">G15*H15</f>
        <v>0.90624049513363236</v>
      </c>
      <c r="J15" s="28"/>
    </row>
    <row r="16" spans="1:10" ht="15">
      <c r="A16" s="19">
        <f t="shared" ref="A16:A24" si="3">A15+0.005</f>
        <v>0.01</v>
      </c>
      <c r="B16" s="51">
        <v>9.4438070897910489</v>
      </c>
      <c r="F16" s="25">
        <f t="shared" si="0"/>
        <v>3</v>
      </c>
      <c r="G16" s="52">
        <f t="shared" si="1"/>
        <v>0.86383759853147601</v>
      </c>
      <c r="H16" s="49">
        <f>Tavole_lx!B35/Tavole_lx!$B$32</f>
        <v>0.99864556041160524</v>
      </c>
      <c r="I16" s="49">
        <f t="shared" si="2"/>
        <v>0.86266758269008115</v>
      </c>
      <c r="J16" s="28"/>
    </row>
    <row r="17" spans="1:11" ht="15">
      <c r="A17" s="19">
        <f t="shared" si="3"/>
        <v>1.4999999999999999E-2</v>
      </c>
      <c r="B17" s="48">
        <v>9.1956408444638118</v>
      </c>
      <c r="F17" s="25">
        <f t="shared" si="0"/>
        <v>4</v>
      </c>
      <c r="G17" s="52">
        <f t="shared" si="1"/>
        <v>0.82270247479188197</v>
      </c>
      <c r="H17" s="49">
        <f>Tavole_lx!B36/Tavole_lx!$B$32</f>
        <v>0.99810914869342915</v>
      </c>
      <c r="I17" s="49">
        <f t="shared" si="2"/>
        <v>0.8211468667425027</v>
      </c>
      <c r="J17" s="28"/>
    </row>
    <row r="18" spans="1:11" ht="15">
      <c r="A18" s="19">
        <f t="shared" si="3"/>
        <v>0.02</v>
      </c>
      <c r="B18" s="54">
        <v>8.9569539494318171</v>
      </c>
      <c r="F18" s="25">
        <f t="shared" si="0"/>
        <v>5</v>
      </c>
      <c r="G18" s="52">
        <f t="shared" si="1"/>
        <v>0.78352616646845896</v>
      </c>
      <c r="H18" s="49">
        <f>Tavole_lx!B37/Tavole_lx!$B$32</f>
        <v>0.99752070907176071</v>
      </c>
      <c r="I18" s="49">
        <f t="shared" si="2"/>
        <v>0.78158357715189564</v>
      </c>
      <c r="J18" s="28"/>
    </row>
    <row r="19" spans="1:11" ht="15">
      <c r="A19" s="19">
        <f t="shared" si="3"/>
        <v>2.5000000000000001E-2</v>
      </c>
      <c r="B19" s="48">
        <v>8.7273064816465311</v>
      </c>
      <c r="F19" s="25">
        <f t="shared" si="0"/>
        <v>6</v>
      </c>
      <c r="G19" s="52">
        <f t="shared" si="1"/>
        <v>0.74621539663662761</v>
      </c>
      <c r="H19" s="49">
        <f>Tavole_lx!B38/Tavole_lx!$B$32</f>
        <v>0.99687167105862151</v>
      </c>
      <c r="I19" s="49">
        <f t="shared" si="2"/>
        <v>0.74388098941482705</v>
      </c>
      <c r="J19" s="28"/>
    </row>
    <row r="20" spans="1:11" ht="15">
      <c r="A20" s="19">
        <f t="shared" si="3"/>
        <v>3.0000000000000002E-2</v>
      </c>
      <c r="B20" s="48">
        <v>8.5062818785750469</v>
      </c>
      <c r="F20" s="25">
        <f t="shared" si="0"/>
        <v>7</v>
      </c>
      <c r="G20" s="52">
        <f t="shared" si="1"/>
        <v>0.71068133013012147</v>
      </c>
      <c r="H20" s="49">
        <f>Tavole_lx!B39/Tavole_lx!$B$32</f>
        <v>0.9961919809473011</v>
      </c>
      <c r="I20" s="49">
        <f t="shared" si="2"/>
        <v>0.70797504208458861</v>
      </c>
      <c r="J20" s="28"/>
    </row>
    <row r="21" spans="1:11" ht="15">
      <c r="A21" s="19">
        <f t="shared" si="3"/>
        <v>3.5000000000000003E-2</v>
      </c>
      <c r="B21" s="48">
        <v>8.2934855596357586</v>
      </c>
      <c r="F21" s="25">
        <f t="shared" si="0"/>
        <v>8</v>
      </c>
      <c r="G21" s="52">
        <f t="shared" si="1"/>
        <v>0.67683936202868722</v>
      </c>
      <c r="H21" s="49">
        <f>Tavole_lx!B40/Tavole_lx!$B$32</f>
        <v>0.99549010839650709</v>
      </c>
      <c r="I21" s="49">
        <f t="shared" si="2"/>
        <v>0.67378688987296054</v>
      </c>
      <c r="J21" s="28"/>
    </row>
    <row r="22" spans="1:11" ht="15">
      <c r="A22" s="19">
        <f t="shared" si="3"/>
        <v>0.04</v>
      </c>
      <c r="B22" s="48">
        <v>8.0885436364952223</v>
      </c>
      <c r="F22" s="25">
        <f t="shared" si="0"/>
        <v>9</v>
      </c>
      <c r="G22" s="52">
        <f t="shared" si="1"/>
        <v>0.64460891621779726</v>
      </c>
      <c r="H22" s="49">
        <f>Tavole_lx!B41/Tavole_lx!$B$32</f>
        <v>0.99480043618742342</v>
      </c>
      <c r="I22" s="49">
        <f t="shared" si="2"/>
        <v>0.64125723102376697</v>
      </c>
      <c r="J22" s="28"/>
    </row>
    <row r="23" spans="1:11" ht="15">
      <c r="A23" s="19">
        <f t="shared" si="3"/>
        <v>4.4999999999999998E-2</v>
      </c>
      <c r="B23" s="48">
        <v>7.89110170604161</v>
      </c>
      <c r="F23" s="25">
        <f t="shared" si="0"/>
        <v>10</v>
      </c>
      <c r="G23" s="52">
        <f t="shared" si="1"/>
        <v>0.61391325354075932</v>
      </c>
      <c r="H23" s="49">
        <f>Tavole_lx!B42/Tavole_lx!$B$32</f>
        <v>0.99412740080794482</v>
      </c>
      <c r="I23" s="49">
        <f t="shared" si="2"/>
        <v>0.61030798706402389</v>
      </c>
      <c r="J23" s="15">
        <f>SUM(I14:I23)</f>
        <v>7.7008237203106376</v>
      </c>
    </row>
    <row r="24" spans="1:11" ht="15">
      <c r="A24" s="19">
        <f t="shared" si="3"/>
        <v>4.9999999999999996E-2</v>
      </c>
      <c r="B24" s="48">
        <v>7.7008237203106376</v>
      </c>
      <c r="F24" s="14"/>
      <c r="K24" s="1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24"/>
  <sheetViews>
    <sheetView zoomScale="90" zoomScaleNormal="90" workbookViewId="0">
      <selection activeCell="E27" sqref="E27"/>
    </sheetView>
  </sheetViews>
  <sheetFormatPr defaultRowHeight="14.25"/>
  <cols>
    <col min="1" max="1" width="10.7109375" style="3" customWidth="1"/>
    <col min="2" max="2" width="13.5703125" style="3" customWidth="1"/>
    <col min="3" max="8" width="12.7109375" customWidth="1"/>
    <col min="11" max="11" width="11.42578125" customWidth="1"/>
  </cols>
  <sheetData>
    <row r="1" spans="1:12" ht="15">
      <c r="A1" s="2"/>
    </row>
    <row r="3" spans="1:12">
      <c r="A3" s="12" t="s">
        <v>9</v>
      </c>
      <c r="B3" s="12"/>
      <c r="C3" s="11"/>
    </row>
    <row r="4" spans="1:12" ht="12.75">
      <c r="A4"/>
      <c r="B4"/>
    </row>
    <row r="5" spans="1:12" ht="12.75">
      <c r="A5" t="s">
        <v>19</v>
      </c>
      <c r="B5" t="s">
        <v>20</v>
      </c>
    </row>
    <row r="6" spans="1:12" ht="12.75">
      <c r="A6" s="23" t="s">
        <v>10</v>
      </c>
      <c r="B6" s="21"/>
    </row>
    <row r="7" spans="1:12" ht="12.75">
      <c r="A7" s="21" t="s">
        <v>13</v>
      </c>
      <c r="B7" s="22">
        <v>0.02</v>
      </c>
    </row>
    <row r="8" spans="1:12" ht="12.75">
      <c r="A8" s="21" t="s">
        <v>16</v>
      </c>
      <c r="B8" s="21">
        <v>10</v>
      </c>
    </row>
    <row r="9" spans="1:12" ht="12.75">
      <c r="A9" s="14" t="s">
        <v>47</v>
      </c>
      <c r="B9" s="14" t="s">
        <v>48</v>
      </c>
    </row>
    <row r="10" spans="1:12" ht="12.75">
      <c r="A10"/>
      <c r="B10"/>
    </row>
    <row r="11" spans="1:12" ht="15">
      <c r="B11" s="2"/>
      <c r="F11" s="16" t="s">
        <v>26</v>
      </c>
      <c r="G11" s="17"/>
      <c r="H11" s="17"/>
      <c r="I11" s="17"/>
      <c r="J11" s="17"/>
    </row>
    <row r="12" spans="1:12" ht="15">
      <c r="B12" s="2"/>
      <c r="J12" s="14"/>
    </row>
    <row r="13" spans="1:12" ht="19.5">
      <c r="A13" s="13" t="s">
        <v>8</v>
      </c>
      <c r="B13" s="13" t="s">
        <v>18</v>
      </c>
      <c r="F13" s="24" t="s">
        <v>21</v>
      </c>
      <c r="G13" s="24" t="s">
        <v>22</v>
      </c>
      <c r="H13" s="26" t="s">
        <v>23</v>
      </c>
      <c r="I13" s="27" t="s">
        <v>24</v>
      </c>
      <c r="J13" s="27" t="s">
        <v>25</v>
      </c>
      <c r="K13" s="8"/>
      <c r="L13" s="9"/>
    </row>
    <row r="14" spans="1:12" ht="15">
      <c r="A14" s="20">
        <v>20</v>
      </c>
      <c r="B14" s="48">
        <v>8.9622187421231736</v>
      </c>
      <c r="F14" s="25">
        <v>1</v>
      </c>
      <c r="G14" s="53">
        <f>(1+$B$7)^(-F14)</f>
        <v>0.98039215686274506</v>
      </c>
      <c r="H14" s="21">
        <f>Tavole_lx!B78/Tavole_lx!$B$77</f>
        <v>0.9884875157783829</v>
      </c>
      <c r="I14" s="21">
        <f>G14*H14</f>
        <v>0.9691054076258655</v>
      </c>
      <c r="J14" s="28"/>
    </row>
    <row r="15" spans="1:12" ht="15">
      <c r="A15" s="20">
        <f>A14+5</f>
        <v>25</v>
      </c>
      <c r="B15" s="54">
        <v>8.9569539494318171</v>
      </c>
      <c r="F15" s="25">
        <f t="shared" ref="F15:F23" si="0">F14+1</f>
        <v>2</v>
      </c>
      <c r="G15" s="53">
        <f t="shared" ref="G15:G23" si="1">(1+$B$7)^(-F15)</f>
        <v>0.96116878123798544</v>
      </c>
      <c r="H15" s="21">
        <f>Tavole_lx!B79/Tavole_lx!$B$77</f>
        <v>0.97573944197747031</v>
      </c>
      <c r="I15" s="21">
        <f t="shared" ref="I15:I23" si="2">G15*H15</f>
        <v>0.93785029025131716</v>
      </c>
      <c r="J15" s="28"/>
    </row>
    <row r="16" spans="1:12" ht="15">
      <c r="A16" s="20">
        <f t="shared" ref="A16:A24" si="3">A15+5</f>
        <v>30</v>
      </c>
      <c r="B16" s="48">
        <v>8.9502456063831062</v>
      </c>
      <c r="F16" s="25">
        <f t="shared" si="0"/>
        <v>3</v>
      </c>
      <c r="G16" s="53">
        <f t="shared" si="1"/>
        <v>0.94232233454704462</v>
      </c>
      <c r="H16" s="21">
        <f>Tavole_lx!B80/Tavole_lx!$B$77</f>
        <v>0.9617711843943294</v>
      </c>
      <c r="I16" s="21">
        <f t="shared" si="2"/>
        <v>0.90629846777854062</v>
      </c>
      <c r="J16" s="28"/>
    </row>
    <row r="17" spans="1:10" ht="15">
      <c r="A17" s="20">
        <f t="shared" si="3"/>
        <v>35</v>
      </c>
      <c r="B17" s="48">
        <v>8.9492375015394838</v>
      </c>
      <c r="F17" s="25">
        <f t="shared" si="0"/>
        <v>4</v>
      </c>
      <c r="G17" s="53">
        <f t="shared" si="1"/>
        <v>0.9238454260265142</v>
      </c>
      <c r="H17" s="21">
        <f>Tavole_lx!B81/Tavole_lx!$B$77</f>
        <v>0.94656276014725715</v>
      </c>
      <c r="I17" s="21">
        <f t="shared" si="2"/>
        <v>0.87447767640907592</v>
      </c>
      <c r="J17" s="28"/>
    </row>
    <row r="18" spans="1:10" ht="15">
      <c r="A18" s="20">
        <f t="shared" si="3"/>
        <v>40</v>
      </c>
      <c r="B18" s="48">
        <v>8.9425121308987041</v>
      </c>
      <c r="F18" s="25">
        <f t="shared" si="0"/>
        <v>5</v>
      </c>
      <c r="G18" s="53">
        <f t="shared" si="1"/>
        <v>0.90573080982991594</v>
      </c>
      <c r="H18" s="21">
        <f>Tavole_lx!B82/Tavole_lx!$B$77</f>
        <v>0.9300131384656295</v>
      </c>
      <c r="I18" s="21">
        <f t="shared" si="2"/>
        <v>0.8423415530549363</v>
      </c>
      <c r="J18" s="28"/>
    </row>
    <row r="19" spans="1:10" ht="15">
      <c r="A19" s="20">
        <f t="shared" si="3"/>
        <v>45</v>
      </c>
      <c r="B19" s="48">
        <v>8.9283585999359154</v>
      </c>
      <c r="F19" s="25">
        <f t="shared" si="0"/>
        <v>6</v>
      </c>
      <c r="G19" s="53">
        <f t="shared" si="1"/>
        <v>0.88797138218619198</v>
      </c>
      <c r="H19" s="21">
        <f>Tavole_lx!B83/Tavole_lx!$B$77</f>
        <v>0.91198109954299478</v>
      </c>
      <c r="I19" s="21">
        <f t="shared" si="2"/>
        <v>0.80981311748887619</v>
      </c>
      <c r="J19" s="28"/>
    </row>
    <row r="20" spans="1:10" ht="15">
      <c r="A20" s="20">
        <f t="shared" si="3"/>
        <v>50</v>
      </c>
      <c r="B20" s="48">
        <v>8.9003312062683051</v>
      </c>
      <c r="F20" s="25">
        <f t="shared" si="0"/>
        <v>7</v>
      </c>
      <c r="G20" s="53">
        <f t="shared" si="1"/>
        <v>0.87056017861391388</v>
      </c>
      <c r="H20" s="21">
        <f>Tavole_lx!B84/Tavole_lx!$B$77</f>
        <v>0.89201016291407131</v>
      </c>
      <c r="I20" s="21">
        <f t="shared" si="2"/>
        <v>0.77654852675190034</v>
      </c>
      <c r="J20" s="28"/>
    </row>
    <row r="21" spans="1:10" ht="15">
      <c r="A21" s="20">
        <f t="shared" si="3"/>
        <v>55</v>
      </c>
      <c r="B21" s="48">
        <v>8.8469858551146743</v>
      </c>
      <c r="F21" s="25">
        <f t="shared" si="0"/>
        <v>8</v>
      </c>
      <c r="G21" s="53">
        <f t="shared" si="1"/>
        <v>0.85349037119011162</v>
      </c>
      <c r="H21" s="21">
        <f>Tavole_lx!B85/Tavole_lx!$B$77</f>
        <v>0.86965367210011257</v>
      </c>
      <c r="I21" s="21">
        <f t="shared" si="2"/>
        <v>0.74224103540756869</v>
      </c>
      <c r="J21" s="28"/>
    </row>
    <row r="22" spans="1:10" ht="15">
      <c r="A22" s="20">
        <f t="shared" si="3"/>
        <v>60</v>
      </c>
      <c r="B22" s="48">
        <v>8.7409971755384603</v>
      </c>
      <c r="F22" s="25">
        <f t="shared" si="0"/>
        <v>9</v>
      </c>
      <c r="G22" s="53">
        <f t="shared" si="1"/>
        <v>0.83675526587265847</v>
      </c>
      <c r="H22" s="21">
        <f>Tavole_lx!B86/Tavole_lx!$B$77</f>
        <v>0.84446117499121154</v>
      </c>
      <c r="I22" s="21">
        <f t="shared" si="2"/>
        <v>0.70660733499890882</v>
      </c>
      <c r="J22" s="28"/>
    </row>
    <row r="23" spans="1:10" ht="15">
      <c r="A23" s="20">
        <f t="shared" si="3"/>
        <v>65</v>
      </c>
      <c r="B23" s="48">
        <v>8.5479673572875079</v>
      </c>
      <c r="F23" s="25">
        <f t="shared" si="0"/>
        <v>10</v>
      </c>
      <c r="G23" s="53">
        <f t="shared" si="1"/>
        <v>0.82034829987515534</v>
      </c>
      <c r="H23" s="21">
        <f>Tavole_lx!B87/Tavole_lx!$B$77</f>
        <v>0.8163449255258094</v>
      </c>
      <c r="I23" s="21">
        <f t="shared" si="2"/>
        <v>0.66968717176680803</v>
      </c>
      <c r="J23" s="15">
        <f>SUM(I14:I23)</f>
        <v>8.2349705815337977</v>
      </c>
    </row>
    <row r="24" spans="1:10" ht="15">
      <c r="A24" s="20">
        <f t="shared" si="3"/>
        <v>70</v>
      </c>
      <c r="B24" s="48">
        <v>8.2349705815337977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1"/>
  <sheetViews>
    <sheetView zoomScale="140" zoomScaleNormal="140" workbookViewId="0">
      <selection activeCell="B20" sqref="B20"/>
    </sheetView>
  </sheetViews>
  <sheetFormatPr defaultRowHeight="12.75"/>
  <cols>
    <col min="1" max="1" width="12.5703125" style="31" customWidth="1"/>
    <col min="2" max="2" width="12.140625" style="31" bestFit="1" customWidth="1"/>
    <col min="3" max="3" width="13.42578125" style="31" customWidth="1"/>
    <col min="4" max="4" width="9.85546875" style="31" customWidth="1"/>
    <col min="5" max="5" width="12.5703125" style="31" bestFit="1" customWidth="1"/>
    <col min="6" max="7" width="12.7109375" style="31" customWidth="1"/>
    <col min="8" max="13" width="9.140625" style="31"/>
    <col min="14" max="14" width="16.85546875" style="31" customWidth="1"/>
    <col min="15" max="16384" width="9.140625" style="31"/>
  </cols>
  <sheetData>
    <row r="1" spans="1:11">
      <c r="A1" s="29" t="s">
        <v>27</v>
      </c>
      <c r="B1" s="30"/>
      <c r="C1" s="30"/>
      <c r="D1" s="30"/>
      <c r="E1" s="30"/>
      <c r="F1" s="30"/>
      <c r="G1" s="30"/>
    </row>
    <row r="2" spans="1:11">
      <c r="A2" s="32" t="s">
        <v>28</v>
      </c>
      <c r="B2" s="33"/>
      <c r="C2" s="33"/>
      <c r="D2" s="33"/>
      <c r="E2" s="33"/>
      <c r="F2" s="33"/>
      <c r="G2" s="33"/>
    </row>
    <row r="4" spans="1:11" s="34" customFormat="1" ht="48.75" customHeight="1">
      <c r="A4" s="57" t="s">
        <v>37</v>
      </c>
      <c r="B4" s="58"/>
      <c r="C4" s="58"/>
      <c r="D4" s="58"/>
      <c r="E4" s="58"/>
      <c r="F4" s="58"/>
      <c r="G4" s="58"/>
      <c r="H4" s="58"/>
      <c r="I4" s="58"/>
      <c r="J4" s="58"/>
      <c r="K4" s="58"/>
    </row>
    <row r="8" spans="1:11">
      <c r="A8" s="33" t="s">
        <v>29</v>
      </c>
    </row>
    <row r="9" spans="1:11">
      <c r="A9" s="40" t="s">
        <v>39</v>
      </c>
      <c r="B9" s="40" t="s">
        <v>48</v>
      </c>
    </row>
    <row r="10" spans="1:11">
      <c r="A10" s="40" t="s">
        <v>40</v>
      </c>
      <c r="B10" s="40">
        <v>40</v>
      </c>
    </row>
    <row r="11" spans="1:11">
      <c r="A11" s="41" t="s">
        <v>41</v>
      </c>
      <c r="B11" s="40">
        <v>26</v>
      </c>
    </row>
    <row r="12" spans="1:11">
      <c r="A12" s="41"/>
      <c r="B12" s="42"/>
    </row>
    <row r="13" spans="1:11">
      <c r="A13" s="40" t="s">
        <v>42</v>
      </c>
      <c r="B13" s="43">
        <v>100000</v>
      </c>
    </row>
    <row r="14" spans="1:11">
      <c r="A14" s="44" t="s">
        <v>32</v>
      </c>
      <c r="B14" s="40"/>
      <c r="C14" s="35"/>
    </row>
    <row r="15" spans="1:11">
      <c r="A15" s="40" t="s">
        <v>33</v>
      </c>
      <c r="B15" s="45">
        <f>Opz_Bfin</f>
        <v>0.03</v>
      </c>
      <c r="C15" s="36"/>
    </row>
    <row r="16" spans="1:11">
      <c r="A16" s="40" t="s">
        <v>34</v>
      </c>
      <c r="B16" s="46" t="s">
        <v>7</v>
      </c>
      <c r="C16" s="36"/>
    </row>
    <row r="17" spans="1:7">
      <c r="B17" s="36"/>
      <c r="C17" s="36"/>
    </row>
    <row r="18" spans="1:7">
      <c r="B18" s="36"/>
      <c r="C18" s="36"/>
    </row>
    <row r="19" spans="1:7">
      <c r="B19" s="36"/>
      <c r="C19" s="37"/>
      <c r="D19" s="38"/>
      <c r="F19" s="38"/>
      <c r="G19" s="38"/>
    </row>
    <row r="20" spans="1:7" ht="27.75" customHeight="1">
      <c r="A20" s="39" t="s">
        <v>38</v>
      </c>
      <c r="B20" s="55">
        <f>B13*(1+B15)^(-B11)*Tavole_lx!B73/Tavole_lx!B47</f>
        <v>43760.391435621372</v>
      </c>
      <c r="C20" s="37"/>
      <c r="D20" s="38"/>
      <c r="F20" s="38"/>
      <c r="G20" s="38"/>
    </row>
    <row r="21" spans="1:7">
      <c r="F21" s="38"/>
    </row>
  </sheetData>
  <mergeCells count="1">
    <mergeCell ref="A4:K4"/>
  </mergeCells>
  <pageMargins left="0.75" right="0.75" top="1" bottom="1" header="0.5" footer="0.5"/>
  <pageSetup paperSize="9" scale="8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4"/>
  <sheetViews>
    <sheetView zoomScale="82" zoomScaleNormal="82" workbookViewId="0">
      <selection activeCell="F7" sqref="F7:J34"/>
    </sheetView>
  </sheetViews>
  <sheetFormatPr defaultRowHeight="12.75"/>
  <cols>
    <col min="1" max="1" width="12.5703125" style="31" customWidth="1"/>
    <col min="2" max="2" width="12.85546875" style="31" bestFit="1" customWidth="1"/>
    <col min="3" max="3" width="13.42578125" style="31" customWidth="1"/>
    <col min="4" max="4" width="9.85546875" style="31" customWidth="1"/>
    <col min="5" max="5" width="12.5703125" style="31" bestFit="1" customWidth="1"/>
    <col min="6" max="7" width="12.7109375" style="31" customWidth="1"/>
    <col min="8" max="8" width="9.5703125" style="31" bestFit="1" customWidth="1"/>
    <col min="9" max="9" width="12.28515625" style="31" customWidth="1"/>
    <col min="10" max="10" width="11.85546875" style="31" customWidth="1"/>
    <col min="11" max="13" width="9.140625" style="31"/>
    <col min="14" max="14" width="16.85546875" style="31" customWidth="1"/>
    <col min="15" max="16384" width="9.140625" style="31"/>
  </cols>
  <sheetData>
    <row r="1" spans="1:11">
      <c r="A1" s="29" t="s">
        <v>27</v>
      </c>
      <c r="B1" s="30"/>
      <c r="C1" s="30"/>
      <c r="D1" s="30"/>
      <c r="E1" s="30"/>
      <c r="F1" s="30"/>
      <c r="G1" s="30"/>
    </row>
    <row r="3" spans="1:11" s="34" customFormat="1" ht="78" customHeight="1">
      <c r="A3" s="59" t="s">
        <v>43</v>
      </c>
      <c r="B3" s="60"/>
      <c r="C3" s="60"/>
      <c r="D3" s="60"/>
      <c r="E3" s="60"/>
      <c r="F3" s="60"/>
      <c r="G3" s="60"/>
      <c r="H3" s="60"/>
      <c r="I3" s="60"/>
      <c r="J3" s="60"/>
      <c r="K3" s="60"/>
    </row>
    <row r="7" spans="1:11">
      <c r="A7" s="31" t="s">
        <v>29</v>
      </c>
      <c r="F7" s="16" t="s">
        <v>26</v>
      </c>
      <c r="G7" s="17"/>
      <c r="H7" s="17"/>
      <c r="I7" s="17"/>
      <c r="J7" s="17"/>
    </row>
    <row r="8" spans="1:11">
      <c r="A8" s="40" t="s">
        <v>39</v>
      </c>
      <c r="B8" s="40" t="s">
        <v>48</v>
      </c>
      <c r="F8"/>
      <c r="G8"/>
      <c r="H8"/>
      <c r="I8"/>
      <c r="J8" s="14"/>
    </row>
    <row r="9" spans="1:11" ht="19.5">
      <c r="A9" s="40" t="s">
        <v>40</v>
      </c>
      <c r="B9" s="40">
        <v>28</v>
      </c>
      <c r="F9" s="24" t="s">
        <v>21</v>
      </c>
      <c r="G9" s="24" t="s">
        <v>22</v>
      </c>
      <c r="H9" s="26" t="s">
        <v>23</v>
      </c>
      <c r="I9" s="27" t="s">
        <v>24</v>
      </c>
      <c r="J9" s="27" t="s">
        <v>25</v>
      </c>
    </row>
    <row r="10" spans="1:11">
      <c r="A10" s="41" t="s">
        <v>35</v>
      </c>
      <c r="B10" s="40">
        <v>25</v>
      </c>
      <c r="F10" s="25">
        <v>1</v>
      </c>
      <c r="G10" s="52">
        <f>(1+$B$14)^(-F10)</f>
        <v>0.970873786407767</v>
      </c>
      <c r="H10" s="49">
        <f>Tavole_lx!B36/Tavole_lx!$B$35</f>
        <v>0.99946286075917168</v>
      </c>
      <c r="I10" s="49">
        <f>G10*H10</f>
        <v>0.97035229199919582</v>
      </c>
      <c r="J10" s="28"/>
    </row>
    <row r="11" spans="1:11">
      <c r="A11" s="41" t="s">
        <v>31</v>
      </c>
      <c r="B11" s="43">
        <v>10000</v>
      </c>
      <c r="F11" s="25">
        <f t="shared" ref="F11:F34" si="0">F10+1</f>
        <v>2</v>
      </c>
      <c r="G11" s="52">
        <f t="shared" ref="G11:G34" si="1">(1+$B$14)^(-F11)</f>
        <v>0.94259590913375435</v>
      </c>
      <c r="H11" s="49">
        <f>Tavole_lx!B37/Tavole_lx!$B$35</f>
        <v>0.99887362305062377</v>
      </c>
      <c r="I11" s="49">
        <f t="shared" ref="I11:I34" si="2">G11*H11</f>
        <v>0.94153419082912981</v>
      </c>
      <c r="J11" s="28"/>
    </row>
    <row r="12" spans="1:11">
      <c r="A12" s="40"/>
      <c r="B12" s="40"/>
      <c r="F12" s="25">
        <f t="shared" si="0"/>
        <v>3</v>
      </c>
      <c r="G12" s="52">
        <f t="shared" si="1"/>
        <v>0.91514165935315961</v>
      </c>
      <c r="H12" s="49">
        <f>Tavole_lx!B38/Tavole_lx!$B$35</f>
        <v>0.99822370476242583</v>
      </c>
      <c r="I12" s="49">
        <f t="shared" si="2"/>
        <v>0.91351609758194485</v>
      </c>
      <c r="J12" s="28"/>
    </row>
    <row r="13" spans="1:11">
      <c r="A13" s="44" t="s">
        <v>32</v>
      </c>
      <c r="B13" s="40"/>
      <c r="F13" s="25">
        <f t="shared" si="0"/>
        <v>4</v>
      </c>
      <c r="G13" s="52">
        <f t="shared" si="1"/>
        <v>0.888487047915689</v>
      </c>
      <c r="H13" s="49">
        <f>Tavole_lx!B39/Tavole_lx!$B$35</f>
        <v>0.99754309280332365</v>
      </c>
      <c r="I13" s="49">
        <f t="shared" si="2"/>
        <v>0.88630411769351125</v>
      </c>
      <c r="J13" s="28"/>
    </row>
    <row r="14" spans="1:11">
      <c r="A14" s="40" t="s">
        <v>33</v>
      </c>
      <c r="B14" s="45">
        <f>Opz_Bfin</f>
        <v>0.03</v>
      </c>
      <c r="C14" s="35"/>
      <c r="F14" s="25">
        <f t="shared" si="0"/>
        <v>5</v>
      </c>
      <c r="G14" s="52">
        <f t="shared" si="1"/>
        <v>0.86260878438416411</v>
      </c>
      <c r="H14" s="49">
        <f>Tavole_lx!B40/Tavole_lx!$B$35</f>
        <v>0.99684026831922468</v>
      </c>
      <c r="I14" s="49">
        <f t="shared" si="2"/>
        <v>0.8598831720800304</v>
      </c>
      <c r="J14" s="28"/>
    </row>
    <row r="15" spans="1:11">
      <c r="A15" s="40" t="s">
        <v>34</v>
      </c>
      <c r="B15" s="46" t="s">
        <v>7</v>
      </c>
      <c r="C15" s="36"/>
      <c r="F15" s="25">
        <f t="shared" si="0"/>
        <v>6</v>
      </c>
      <c r="G15" s="52">
        <f t="shared" si="1"/>
        <v>0.83748425668365445</v>
      </c>
      <c r="H15" s="49">
        <f>Tavole_lx!B41/Tavole_lx!$B$35</f>
        <v>0.99614966072387379</v>
      </c>
      <c r="I15" s="49">
        <f t="shared" si="2"/>
        <v>0.83425965815700798</v>
      </c>
      <c r="J15" s="28"/>
    </row>
    <row r="16" spans="1:11">
      <c r="B16" s="36"/>
      <c r="C16" s="36"/>
      <c r="F16" s="25">
        <f t="shared" si="0"/>
        <v>7</v>
      </c>
      <c r="G16" s="52">
        <f t="shared" si="1"/>
        <v>0.81309151134335378</v>
      </c>
      <c r="H16" s="49">
        <f>Tavole_lx!B42/Tavole_lx!$B$35</f>
        <v>0.99547571252227052</v>
      </c>
      <c r="I16" s="49">
        <f t="shared" si="2"/>
        <v>0.80941285160033494</v>
      </c>
      <c r="J16" s="28"/>
    </row>
    <row r="17" spans="1:10">
      <c r="B17" s="36"/>
      <c r="C17" s="36"/>
      <c r="F17" s="25">
        <f t="shared" si="0"/>
        <v>8</v>
      </c>
      <c r="G17" s="52">
        <f t="shared" si="1"/>
        <v>0.78940923431393573</v>
      </c>
      <c r="H17" s="49">
        <f>Tavole_lx!B43/Tavole_lx!$B$35</f>
        <v>0.99481842371441476</v>
      </c>
      <c r="I17" s="49">
        <f t="shared" si="2"/>
        <v>0.78531885014579261</v>
      </c>
      <c r="J17" s="28"/>
    </row>
    <row r="18" spans="1:10" ht="15.75" customHeight="1">
      <c r="A18" s="39" t="s">
        <v>38</v>
      </c>
      <c r="B18" s="56">
        <f>B11*J34</f>
        <v>172720.13739232899</v>
      </c>
      <c r="C18" s="36"/>
      <c r="F18" s="25">
        <f t="shared" si="0"/>
        <v>9</v>
      </c>
      <c r="G18" s="52">
        <f t="shared" si="1"/>
        <v>0.76641673234362695</v>
      </c>
      <c r="H18" s="49">
        <f>Tavole_lx!B44/Tavole_lx!$B$35</f>
        <v>0.99416476968337664</v>
      </c>
      <c r="I18" s="49">
        <f t="shared" si="2"/>
        <v>0.76194451419188802</v>
      </c>
      <c r="J18" s="28"/>
    </row>
    <row r="19" spans="1:10">
      <c r="C19" s="37"/>
      <c r="D19" s="38"/>
      <c r="F19" s="25">
        <f t="shared" si="0"/>
        <v>10</v>
      </c>
      <c r="G19" s="52">
        <f t="shared" si="1"/>
        <v>0.74409391489672516</v>
      </c>
      <c r="H19" s="49">
        <f>Tavole_lx!B45/Tavole_lx!$B$35</f>
        <v>0.99350626928324826</v>
      </c>
      <c r="I19" s="49">
        <f t="shared" si="2"/>
        <v>0.73926196938541222</v>
      </c>
      <c r="J19" s="28"/>
    </row>
    <row r="20" spans="1:10">
      <c r="C20" s="37"/>
      <c r="D20" s="38"/>
      <c r="F20" s="25">
        <f t="shared" si="0"/>
        <v>11</v>
      </c>
      <c r="G20" s="52">
        <f t="shared" si="1"/>
        <v>0.72242127659876232</v>
      </c>
      <c r="H20" s="49">
        <f>Tavole_lx!B46/Tavole_lx!$B$35</f>
        <v>0.9928255563581232</v>
      </c>
      <c r="I20" s="49">
        <f t="shared" si="2"/>
        <v>0.71723830586411186</v>
      </c>
      <c r="J20" s="28"/>
    </row>
    <row r="21" spans="1:10">
      <c r="F21" s="25">
        <f t="shared" si="0"/>
        <v>12</v>
      </c>
      <c r="G21" s="52">
        <f t="shared" si="1"/>
        <v>0.70137988019297326</v>
      </c>
      <c r="H21" s="49">
        <f>Tavole_lx!B47/Tavole_lx!$B$35</f>
        <v>0.9921267705149327</v>
      </c>
      <c r="I21" s="49">
        <f t="shared" si="2"/>
        <v>0.69585775544000494</v>
      </c>
      <c r="J21" s="28"/>
    </row>
    <row r="22" spans="1:10">
      <c r="F22" s="25">
        <f t="shared" si="0"/>
        <v>13</v>
      </c>
      <c r="G22" s="52">
        <f t="shared" si="1"/>
        <v>0.68095133999317792</v>
      </c>
      <c r="H22" s="49">
        <f>Tavole_lx!B48/Tavole_lx!$B$35</f>
        <v>0.99137992484493143</v>
      </c>
      <c r="I22" s="49">
        <f t="shared" si="2"/>
        <v>0.67508148826549208</v>
      </c>
      <c r="J22" s="28"/>
    </row>
    <row r="23" spans="1:10">
      <c r="F23" s="25">
        <f t="shared" si="0"/>
        <v>14</v>
      </c>
      <c r="G23" s="52">
        <f t="shared" si="1"/>
        <v>0.66111780581861923</v>
      </c>
      <c r="H23" s="49">
        <f>Tavole_lx!B49/Tavole_lx!$B$35</f>
        <v>0.99062904053402134</v>
      </c>
      <c r="I23" s="49">
        <f t="shared" si="2"/>
        <v>0.65492249765805621</v>
      </c>
      <c r="J23" s="28"/>
    </row>
    <row r="24" spans="1:10">
      <c r="F24" s="25">
        <f t="shared" si="0"/>
        <v>15</v>
      </c>
      <c r="G24" s="52">
        <f t="shared" si="1"/>
        <v>0.64186194739671765</v>
      </c>
      <c r="H24" s="49">
        <f>Tavole_lx!B50/Tavole_lx!$B$35</f>
        <v>0.9898654345042498</v>
      </c>
      <c r="I24" s="49">
        <f t="shared" si="2"/>
        <v>0.63535695545159587</v>
      </c>
      <c r="J24" s="28"/>
    </row>
    <row r="25" spans="1:10">
      <c r="F25" s="25">
        <f t="shared" si="0"/>
        <v>16</v>
      </c>
      <c r="G25" s="52">
        <f t="shared" si="1"/>
        <v>0.62316693922011435</v>
      </c>
      <c r="H25" s="49">
        <f>Tavole_lx!B51/Tavole_lx!$B$35</f>
        <v>0.98907224542982342</v>
      </c>
      <c r="I25" s="49">
        <f t="shared" si="2"/>
        <v>0.61635712385206876</v>
      </c>
      <c r="J25" s="28"/>
    </row>
    <row r="26" spans="1:10">
      <c r="F26" s="25">
        <f t="shared" si="0"/>
        <v>17</v>
      </c>
      <c r="G26" s="52">
        <f t="shared" si="1"/>
        <v>0.60501644584477121</v>
      </c>
      <c r="H26" s="49">
        <f>Tavole_lx!B52/Tavole_lx!$B$35</f>
        <v>0.98822019316415599</v>
      </c>
      <c r="I26" s="49">
        <f t="shared" si="2"/>
        <v>0.59788946898021089</v>
      </c>
      <c r="J26" s="28"/>
    </row>
    <row r="27" spans="1:10">
      <c r="F27" s="25">
        <f t="shared" si="0"/>
        <v>18</v>
      </c>
      <c r="G27" s="52">
        <f t="shared" si="1"/>
        <v>0.5873946076162827</v>
      </c>
      <c r="H27" s="49">
        <f>Tavole_lx!B53/Tavole_lx!$B$35</f>
        <v>0.98731372021224673</v>
      </c>
      <c r="I27" s="49">
        <f t="shared" si="2"/>
        <v>0.57994275527824501</v>
      </c>
      <c r="J27" s="28"/>
    </row>
    <row r="28" spans="1:10">
      <c r="F28" s="25">
        <f t="shared" si="0"/>
        <v>19</v>
      </c>
      <c r="G28" s="52">
        <f t="shared" si="1"/>
        <v>0.57028602681192497</v>
      </c>
      <c r="H28" s="49">
        <f>Tavole_lx!B54/Tavole_lx!$B$35</f>
        <v>0.98636171158409436</v>
      </c>
      <c r="I28" s="49">
        <f t="shared" si="2"/>
        <v>0.56250830149870301</v>
      </c>
      <c r="J28" s="28"/>
    </row>
    <row r="29" spans="1:10">
      <c r="F29" s="25">
        <f t="shared" si="0"/>
        <v>20</v>
      </c>
      <c r="G29" s="52">
        <f t="shared" si="1"/>
        <v>0.55367575418633497</v>
      </c>
      <c r="H29" s="49">
        <f>Tavole_lx!B55/Tavole_lx!$B$35</f>
        <v>0.98534175282265657</v>
      </c>
      <c r="I29" s="49">
        <f t="shared" si="2"/>
        <v>0.54555983812536968</v>
      </c>
      <c r="J29" s="28"/>
    </row>
    <row r="30" spans="1:10">
      <c r="F30" s="25">
        <f t="shared" si="0"/>
        <v>21</v>
      </c>
      <c r="G30" s="52">
        <f t="shared" si="1"/>
        <v>0.5375492759090631</v>
      </c>
      <c r="H30" s="49">
        <f>Tavole_lx!B56/Tavole_lx!$B$35</f>
        <v>0.98424970432100245</v>
      </c>
      <c r="I30" s="49">
        <f t="shared" si="2"/>
        <v>0.52908271587146427</v>
      </c>
      <c r="J30" s="28"/>
    </row>
    <row r="31" spans="1:10">
      <c r="F31" s="25">
        <f t="shared" si="0"/>
        <v>22</v>
      </c>
      <c r="G31" s="52">
        <f t="shared" si="1"/>
        <v>0.52189250088258554</v>
      </c>
      <c r="H31" s="49">
        <f>Tavole_lx!B57/Tavole_lx!$B$35</f>
        <v>0.98308223420038243</v>
      </c>
      <c r="I31" s="49">
        <f t="shared" si="2"/>
        <v>0.51306324578007723</v>
      </c>
      <c r="J31" s="28"/>
    </row>
    <row r="32" spans="1:10">
      <c r="F32" s="25">
        <f t="shared" si="0"/>
        <v>23</v>
      </c>
      <c r="G32" s="52">
        <f t="shared" si="1"/>
        <v>0.50669174842969467</v>
      </c>
      <c r="H32" s="49">
        <f>Tavole_lx!B58/Tavole_lx!$B$35</f>
        <v>0.98182470238750319</v>
      </c>
      <c r="I32" s="49">
        <f t="shared" si="2"/>
        <v>0.49748247510418858</v>
      </c>
      <c r="J32" s="28"/>
    </row>
    <row r="33" spans="6:10">
      <c r="F33" s="25">
        <f t="shared" si="0"/>
        <v>24</v>
      </c>
      <c r="G33" s="52">
        <f t="shared" si="1"/>
        <v>0.49193373633950943</v>
      </c>
      <c r="H33" s="49">
        <f>Tavole_lx!B59/Tavole_lx!$B$35</f>
        <v>0.9804609543187307</v>
      </c>
      <c r="I33" s="49">
        <f t="shared" si="2"/>
        <v>0.48232182059301426</v>
      </c>
      <c r="J33" s="28"/>
    </row>
    <row r="34" spans="6:10">
      <c r="F34" s="25">
        <f t="shared" si="0"/>
        <v>25</v>
      </c>
      <c r="G34" s="52">
        <f t="shared" si="1"/>
        <v>0.47760556926165965</v>
      </c>
      <c r="H34" s="49">
        <f>Tavole_lx!B60/Tavole_lx!$B$35</f>
        <v>0.97896948423122743</v>
      </c>
      <c r="I34" s="49">
        <f t="shared" si="2"/>
        <v>0.46756127780604873</v>
      </c>
      <c r="J34" s="50">
        <f>SUM(I10:I34)</f>
        <v>17.2720137392329</v>
      </c>
    </row>
  </sheetData>
  <mergeCells count="1">
    <mergeCell ref="A3:K3"/>
  </mergeCells>
  <pageMargins left="0.75" right="0.75" top="1" bottom="1" header="0.5" footer="0.5"/>
  <pageSetup paperSize="9" scale="8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K67"/>
  <sheetViews>
    <sheetView topLeftCell="B1" zoomScale="140" zoomScaleNormal="140" workbookViewId="0">
      <pane ySplit="9990" topLeftCell="A66"/>
      <selection activeCell="F7" sqref="F7:J67"/>
      <selection pane="bottomLeft" activeCell="A21" sqref="A21"/>
    </sheetView>
  </sheetViews>
  <sheetFormatPr defaultRowHeight="12.75"/>
  <cols>
    <col min="1" max="1" width="12.5703125" style="31" customWidth="1"/>
    <col min="2" max="2" width="16.42578125" style="31" bestFit="1" customWidth="1"/>
    <col min="3" max="3" width="13.42578125" style="31" customWidth="1"/>
    <col min="4" max="4" width="9.85546875" style="31" customWidth="1"/>
    <col min="5" max="5" width="12.5703125" style="31" bestFit="1" customWidth="1"/>
    <col min="6" max="7" width="12.7109375" style="31" customWidth="1"/>
    <col min="8" max="8" width="10.7109375" style="31" customWidth="1"/>
    <col min="9" max="9" width="11" style="31" customWidth="1"/>
    <col min="10" max="10" width="11.140625" style="31" customWidth="1"/>
    <col min="11" max="13" width="9.140625" style="31"/>
    <col min="14" max="14" width="16.85546875" style="31" customWidth="1"/>
    <col min="15" max="16384" width="9.140625" style="31"/>
  </cols>
  <sheetData>
    <row r="1" spans="1:11">
      <c r="A1" s="29" t="s">
        <v>27</v>
      </c>
      <c r="B1" s="30"/>
      <c r="C1" s="30"/>
      <c r="D1" s="30"/>
      <c r="E1" s="30"/>
      <c r="F1" s="30"/>
      <c r="G1" s="30"/>
    </row>
    <row r="3" spans="1:11" s="34" customFormat="1" ht="78" customHeight="1">
      <c r="A3" s="59" t="s">
        <v>44</v>
      </c>
      <c r="B3" s="60"/>
      <c r="C3" s="60"/>
      <c r="D3" s="60"/>
      <c r="E3" s="60"/>
      <c r="F3" s="60"/>
      <c r="G3" s="60"/>
      <c r="H3" s="60"/>
      <c r="I3" s="60"/>
      <c r="J3" s="60"/>
      <c r="K3" s="60"/>
    </row>
    <row r="7" spans="1:11">
      <c r="A7" s="31" t="s">
        <v>29</v>
      </c>
      <c r="F7" s="16" t="s">
        <v>26</v>
      </c>
      <c r="G7" s="17"/>
      <c r="H7" s="17"/>
      <c r="I7" s="17"/>
      <c r="J7" s="17"/>
    </row>
    <row r="8" spans="1:11">
      <c r="A8" s="40" t="s">
        <v>39</v>
      </c>
      <c r="B8" s="40" t="s">
        <v>48</v>
      </c>
      <c r="F8"/>
      <c r="G8"/>
      <c r="H8"/>
      <c r="I8"/>
      <c r="J8" s="14"/>
    </row>
    <row r="9" spans="1:11" ht="19.5">
      <c r="A9" s="40" t="s">
        <v>40</v>
      </c>
      <c r="B9" s="40">
        <v>28</v>
      </c>
      <c r="F9" s="24" t="s">
        <v>21</v>
      </c>
      <c r="G9" s="24" t="s">
        <v>22</v>
      </c>
      <c r="H9" s="26" t="s">
        <v>23</v>
      </c>
      <c r="I9" s="27" t="s">
        <v>24</v>
      </c>
      <c r="J9" s="27" t="s">
        <v>25</v>
      </c>
    </row>
    <row r="10" spans="1:11">
      <c r="A10" s="41" t="s">
        <v>14</v>
      </c>
      <c r="B10" s="47">
        <f>60-28</f>
        <v>32</v>
      </c>
      <c r="F10" s="25">
        <v>32</v>
      </c>
      <c r="G10" s="52">
        <f>(1+$B$14)^(-F10)</f>
        <v>0.38833703413696569</v>
      </c>
      <c r="H10" s="49">
        <f>Tavole_lx!B67/Tavole_lx!$B$35</f>
        <v>0.96340769211663346</v>
      </c>
      <c r="I10" s="49">
        <f>G10*H10</f>
        <v>0.37412688582131243</v>
      </c>
      <c r="J10" s="28"/>
    </row>
    <row r="11" spans="1:11">
      <c r="A11" s="41" t="s">
        <v>31</v>
      </c>
      <c r="B11" s="43">
        <v>25000</v>
      </c>
      <c r="F11" s="25">
        <f t="shared" ref="F11:F67" si="0">F10+1</f>
        <v>33</v>
      </c>
      <c r="G11" s="52">
        <f t="shared" ref="G11:G67" si="1">(1+$B$14)^(-F11)</f>
        <v>0.37702624673491814</v>
      </c>
      <c r="H11" s="49">
        <f>Tavole_lx!B68/Tavole_lx!$B$35</f>
        <v>0.96017940450643657</v>
      </c>
      <c r="I11" s="49">
        <f t="shared" ref="I11:I34" si="2">G11*H11</f>
        <v>0.36201283707323051</v>
      </c>
      <c r="J11" s="28"/>
    </row>
    <row r="12" spans="1:11">
      <c r="A12" s="41"/>
      <c r="B12" s="43"/>
      <c r="F12" s="25">
        <f t="shared" si="0"/>
        <v>34</v>
      </c>
      <c r="G12" s="52">
        <f t="shared" si="1"/>
        <v>0.36604489974263904</v>
      </c>
      <c r="H12" s="49">
        <f>Tavole_lx!B69/Tavole_lx!$B$35</f>
        <v>0.95648909637630919</v>
      </c>
      <c r="I12" s="49">
        <f t="shared" si="2"/>
        <v>0.35011795538799351</v>
      </c>
      <c r="J12" s="28"/>
    </row>
    <row r="13" spans="1:11">
      <c r="A13" s="44" t="s">
        <v>32</v>
      </c>
      <c r="B13" s="40"/>
      <c r="F13" s="25">
        <f t="shared" si="0"/>
        <v>35</v>
      </c>
      <c r="G13" s="52">
        <f t="shared" si="1"/>
        <v>0.35538339780838735</v>
      </c>
      <c r="H13" s="49">
        <f>Tavole_lx!B70/Tavole_lx!$B$35</f>
        <v>0.95229880450171156</v>
      </c>
      <c r="I13" s="49">
        <f t="shared" si="2"/>
        <v>0.33843118487268348</v>
      </c>
      <c r="J13" s="28"/>
    </row>
    <row r="14" spans="1:11">
      <c r="A14" s="40" t="s">
        <v>33</v>
      </c>
      <c r="B14" s="45">
        <f>Opz_Bfin</f>
        <v>0.03</v>
      </c>
      <c r="C14" s="35"/>
      <c r="F14" s="25">
        <f t="shared" si="0"/>
        <v>36</v>
      </c>
      <c r="G14" s="52">
        <f t="shared" si="1"/>
        <v>0.34503242505668674</v>
      </c>
      <c r="H14" s="49">
        <f>Tavole_lx!B71/Tavole_lx!$B$35</f>
        <v>0.94758015743026125</v>
      </c>
      <c r="I14" s="49">
        <f t="shared" si="2"/>
        <v>0.32694587965376004</v>
      </c>
      <c r="J14" s="28"/>
    </row>
    <row r="15" spans="1:11">
      <c r="A15" s="40" t="s">
        <v>34</v>
      </c>
      <c r="B15" s="46" t="s">
        <v>7</v>
      </c>
      <c r="C15" s="36"/>
      <c r="F15" s="25">
        <f t="shared" si="0"/>
        <v>37</v>
      </c>
      <c r="G15" s="52">
        <f t="shared" si="1"/>
        <v>0.33498293694823961</v>
      </c>
      <c r="H15" s="49">
        <f>Tavole_lx!B72/Tavole_lx!$B$35</f>
        <v>0.9422756045290126</v>
      </c>
      <c r="I15" s="49">
        <f t="shared" si="2"/>
        <v>0.31564624941980657</v>
      </c>
      <c r="J15" s="28"/>
    </row>
    <row r="16" spans="1:11">
      <c r="B16" s="36"/>
      <c r="C16" s="36"/>
      <c r="F16" s="25">
        <f t="shared" si="0"/>
        <v>38</v>
      </c>
      <c r="G16" s="52">
        <f t="shared" si="1"/>
        <v>0.3252261523769317</v>
      </c>
      <c r="H16" s="49">
        <f>Tavole_lx!B73/Tavole_lx!$B$35</f>
        <v>0.9363025555913872</v>
      </c>
      <c r="I16" s="49">
        <f t="shared" si="2"/>
        <v>0.30451007761567506</v>
      </c>
      <c r="J16" s="28"/>
    </row>
    <row r="17" spans="1:10">
      <c r="B17" s="36"/>
      <c r="C17" s="36"/>
      <c r="F17" s="25">
        <f t="shared" si="0"/>
        <v>39</v>
      </c>
      <c r="G17" s="52">
        <f t="shared" si="1"/>
        <v>0.31575354599702099</v>
      </c>
      <c r="H17" s="49">
        <f>Tavole_lx!B74/Tavole_lx!$B$35</f>
        <v>0.92959578656671304</v>
      </c>
      <c r="I17" s="49">
        <f t="shared" si="2"/>
        <v>0.29352316595232952</v>
      </c>
      <c r="J17" s="28"/>
    </row>
    <row r="18" spans="1:10">
      <c r="B18" s="36"/>
      <c r="C18" s="36"/>
      <c r="F18" s="25">
        <f t="shared" si="0"/>
        <v>40</v>
      </c>
      <c r="G18" s="52">
        <f t="shared" si="1"/>
        <v>0.30655684077380685</v>
      </c>
      <c r="H18" s="49">
        <f>Tavole_lx!B75/Tavole_lx!$B$35</f>
        <v>0.92210239125908877</v>
      </c>
      <c r="I18" s="49">
        <f t="shared" si="2"/>
        <v>0.28267679593435902</v>
      </c>
      <c r="J18" s="28"/>
    </row>
    <row r="19" spans="1:10" ht="27.75" customHeight="1">
      <c r="A19" s="39" t="s">
        <v>38</v>
      </c>
      <c r="B19" s="56">
        <f>B11*J67</f>
        <v>170704.20469513585</v>
      </c>
      <c r="C19" s="37"/>
      <c r="D19" s="38"/>
      <c r="F19" s="25">
        <f t="shared" si="0"/>
        <v>41</v>
      </c>
      <c r="G19" s="52">
        <f t="shared" si="1"/>
        <v>0.29762800075126877</v>
      </c>
      <c r="H19" s="49">
        <f>Tavole_lx!B76/Tavole_lx!$B$35</f>
        <v>0.91374644321943488</v>
      </c>
      <c r="I19" s="49">
        <f t="shared" si="2"/>
        <v>0.27195652708898316</v>
      </c>
      <c r="J19" s="28"/>
    </row>
    <row r="20" spans="1:10">
      <c r="C20" s="37"/>
      <c r="D20" s="38"/>
      <c r="F20" s="25">
        <f t="shared" si="0"/>
        <v>42</v>
      </c>
      <c r="G20" s="52">
        <f t="shared" si="1"/>
        <v>0.28895922403035801</v>
      </c>
      <c r="H20" s="49">
        <f>Tavole_lx!B77/Tavole_lx!$B$35</f>
        <v>0.90442000976947234</v>
      </c>
      <c r="I20" s="49">
        <f t="shared" si="2"/>
        <v>0.26134050422051552</v>
      </c>
      <c r="J20" s="28"/>
    </row>
    <row r="21" spans="1:10">
      <c r="F21" s="25">
        <f t="shared" si="0"/>
        <v>43</v>
      </c>
      <c r="G21" s="52">
        <f t="shared" si="1"/>
        <v>0.28054293595180391</v>
      </c>
      <c r="H21" s="49">
        <f>Tavole_lx!B78/Tavole_lx!$B$35</f>
        <v>0.89400788867728653</v>
      </c>
      <c r="I21" s="49">
        <f t="shared" si="2"/>
        <v>0.25080759785359941</v>
      </c>
      <c r="J21" s="28"/>
    </row>
    <row r="22" spans="1:10">
      <c r="F22" s="25">
        <f t="shared" si="0"/>
        <v>44</v>
      </c>
      <c r="G22" s="52">
        <f t="shared" si="1"/>
        <v>0.27237178247747956</v>
      </c>
      <c r="H22" s="49">
        <f>Tavole_lx!B79/Tavole_lx!$B$35</f>
        <v>0.88247827564572323</v>
      </c>
      <c r="I22" s="49">
        <f t="shared" si="2"/>
        <v>0.24036218093527817</v>
      </c>
      <c r="J22" s="28"/>
    </row>
    <row r="23" spans="1:10">
      <c r="F23" s="25">
        <f t="shared" si="0"/>
        <v>45</v>
      </c>
      <c r="G23" s="52">
        <f t="shared" si="1"/>
        <v>0.26443862376454325</v>
      </c>
      <c r="H23" s="49">
        <f>Tavole_lx!B80/Tavole_lx!$B$35</f>
        <v>0.86984510398591641</v>
      </c>
      <c r="I23" s="49">
        <f t="shared" si="2"/>
        <v>0.23002064218636176</v>
      </c>
      <c r="J23" s="28"/>
    </row>
    <row r="24" spans="1:10">
      <c r="F24" s="25">
        <f t="shared" si="0"/>
        <v>46</v>
      </c>
      <c r="G24" s="52">
        <f t="shared" si="1"/>
        <v>0.25673652792674101</v>
      </c>
      <c r="H24" s="49">
        <f>Tavole_lx!B81/Tavole_lx!$B$35</f>
        <v>0.85609030077980097</v>
      </c>
      <c r="I24" s="49">
        <f t="shared" si="2"/>
        <v>0.21978965141396548</v>
      </c>
      <c r="J24" s="28"/>
    </row>
    <row r="25" spans="1:10">
      <c r="F25" s="25">
        <f t="shared" si="0"/>
        <v>47</v>
      </c>
      <c r="G25" s="52">
        <f t="shared" si="1"/>
        <v>0.24925876497741845</v>
      </c>
      <c r="H25" s="49">
        <f>Tavole_lx!B82/Tavole_lx!$B$35</f>
        <v>0.84112249177682219</v>
      </c>
      <c r="I25" s="49">
        <f t="shared" si="2"/>
        <v>0.20965715349501951</v>
      </c>
      <c r="J25" s="28"/>
    </row>
    <row r="26" spans="1:10">
      <c r="F26" s="25">
        <f t="shared" si="0"/>
        <v>48</v>
      </c>
      <c r="G26" s="52">
        <f t="shared" si="1"/>
        <v>0.24199880094894996</v>
      </c>
      <c r="H26" s="49">
        <f>Tavole_lx!B83/Tavole_lx!$B$35</f>
        <v>0.8248139549582495</v>
      </c>
      <c r="I26" s="49">
        <f t="shared" si="2"/>
        <v>0.19960398810585761</v>
      </c>
      <c r="J26" s="28"/>
    </row>
    <row r="27" spans="1:10">
      <c r="F27" s="25">
        <f t="shared" si="0"/>
        <v>49</v>
      </c>
      <c r="G27" s="52">
        <f t="shared" si="1"/>
        <v>0.2349502921834466</v>
      </c>
      <c r="H27" s="49">
        <f>Tavole_lx!B84/Tavole_lx!$B$35</f>
        <v>0.80675184025721303</v>
      </c>
      <c r="I27" s="49">
        <f t="shared" si="2"/>
        <v>0.18954658058796545</v>
      </c>
      <c r="J27" s="28"/>
    </row>
    <row r="28" spans="1:10">
      <c r="F28" s="25">
        <f t="shared" si="0"/>
        <v>50</v>
      </c>
      <c r="G28" s="52">
        <f t="shared" si="1"/>
        <v>0.22810707978975397</v>
      </c>
      <c r="H28" s="49">
        <f>Tavole_lx!B85/Tavole_lx!$B$35</f>
        <v>0.78653218261684132</v>
      </c>
      <c r="I28" s="49">
        <f t="shared" si="2"/>
        <v>0.17941355933738917</v>
      </c>
      <c r="J28" s="28"/>
    </row>
    <row r="29" spans="1:10">
      <c r="F29" s="25">
        <f t="shared" si="0"/>
        <v>51</v>
      </c>
      <c r="G29" s="52">
        <f t="shared" si="1"/>
        <v>0.22146318426189707</v>
      </c>
      <c r="H29" s="49">
        <f>Tavole_lx!B86/Tavole_lx!$B$35</f>
        <v>0.7637475841354916</v>
      </c>
      <c r="I29" s="49">
        <f t="shared" si="2"/>
        <v>0.1691419719549771</v>
      </c>
      <c r="J29" s="28"/>
    </row>
    <row r="30" spans="1:10">
      <c r="F30" s="25">
        <f t="shared" si="0"/>
        <v>52</v>
      </c>
      <c r="G30" s="52">
        <f t="shared" si="1"/>
        <v>0.215012800254269</v>
      </c>
      <c r="H30" s="49">
        <f>Tavole_lx!B87/Tavole_lx!$B$35</f>
        <v>0.73831868551931168</v>
      </c>
      <c r="I30" s="49">
        <f t="shared" si="2"/>
        <v>0.1587479680535582</v>
      </c>
      <c r="J30" s="28"/>
    </row>
    <row r="31" spans="1:10">
      <c r="F31" s="25">
        <f t="shared" si="0"/>
        <v>53</v>
      </c>
      <c r="G31" s="52">
        <f t="shared" si="1"/>
        <v>0.20875029150899907</v>
      </c>
      <c r="H31" s="49">
        <f>Tavole_lx!B88/Tavole_lx!$B$35</f>
        <v>0.71045670768781544</v>
      </c>
      <c r="I31" s="49">
        <f t="shared" si="2"/>
        <v>0.14830804483435522</v>
      </c>
      <c r="J31" s="28"/>
    </row>
    <row r="32" spans="1:10">
      <c r="F32" s="25">
        <f t="shared" si="0"/>
        <v>54</v>
      </c>
      <c r="G32" s="52">
        <f t="shared" si="1"/>
        <v>0.20267018593106703</v>
      </c>
      <c r="H32" s="49">
        <f>Tavole_lx!B89/Tavole_lx!$B$35</f>
        <v>0.68042042655721413</v>
      </c>
      <c r="I32" s="49">
        <f t="shared" si="2"/>
        <v>0.13790093436164652</v>
      </c>
      <c r="J32" s="28"/>
    </row>
    <row r="33" spans="6:10">
      <c r="F33" s="25">
        <f t="shared" si="0"/>
        <v>55</v>
      </c>
      <c r="G33" s="52">
        <f t="shared" si="1"/>
        <v>0.19676717080686118</v>
      </c>
      <c r="H33" s="49">
        <f>Tavole_lx!B90/Tavole_lx!$B$35</f>
        <v>0.64856191064870472</v>
      </c>
      <c r="I33" s="49">
        <f t="shared" si="2"/>
        <v>0.12761569225143793</v>
      </c>
      <c r="J33" s="28"/>
    </row>
    <row r="34" spans="6:10">
      <c r="F34" s="25">
        <f t="shared" si="0"/>
        <v>56</v>
      </c>
      <c r="G34" s="52">
        <f t="shared" si="1"/>
        <v>0.19103608816200118</v>
      </c>
      <c r="H34" s="49">
        <f>Tavole_lx!B91/Tavole_lx!$B$35</f>
        <v>0.61508713064861986</v>
      </c>
      <c r="I34" s="49">
        <f t="shared" si="2"/>
        <v>0.11750383931790208</v>
      </c>
      <c r="J34" s="28"/>
    </row>
    <row r="35" spans="6:10">
      <c r="F35" s="25">
        <f t="shared" si="0"/>
        <v>57</v>
      </c>
      <c r="G35" s="52">
        <f t="shared" si="1"/>
        <v>0.18547193025437006</v>
      </c>
      <c r="H35" s="49">
        <f>Tavole_lx!B92/Tavole_lx!$B$35</f>
        <v>0.57946682266590288</v>
      </c>
      <c r="I35" s="49">
        <f t="shared" ref="I35:I49" si="3">G35*H35</f>
        <v>0.10747483011821177</v>
      </c>
      <c r="J35" s="28"/>
    </row>
    <row r="36" spans="6:10">
      <c r="F36" s="25">
        <f t="shared" si="0"/>
        <v>58</v>
      </c>
      <c r="G36" s="52">
        <f t="shared" si="1"/>
        <v>0.18006983519841754</v>
      </c>
      <c r="H36" s="49">
        <f>Tavole_lx!B93/Tavole_lx!$B$35</f>
        <v>0.54224973703399393</v>
      </c>
      <c r="I36" s="49">
        <f t="shared" si="3"/>
        <v>9.7642820784096543E-2</v>
      </c>
      <c r="J36" s="28"/>
    </row>
    <row r="37" spans="6:10">
      <c r="F37" s="25">
        <f t="shared" si="0"/>
        <v>59</v>
      </c>
      <c r="G37" s="52">
        <f t="shared" si="1"/>
        <v>0.17482508271691022</v>
      </c>
      <c r="H37" s="49">
        <f>Tavole_lx!B94/Tavole_lx!$B$35</f>
        <v>0.50352431998878866</v>
      </c>
      <c r="I37" s="49">
        <f t="shared" si="3"/>
        <v>8.8028680892015945E-2</v>
      </c>
      <c r="J37" s="28"/>
    </row>
    <row r="38" spans="6:10">
      <c r="F38" s="25">
        <f t="shared" si="0"/>
        <v>60</v>
      </c>
      <c r="G38" s="52">
        <f t="shared" si="1"/>
        <v>0.1697330900164177</v>
      </c>
      <c r="H38" s="49">
        <f>Tavole_lx!B95/Tavole_lx!$B$35</f>
        <v>0.46371513365579187</v>
      </c>
      <c r="I38" s="49">
        <f t="shared" si="3"/>
        <v>7.8707802522773693E-2</v>
      </c>
      <c r="J38" s="28"/>
    </row>
    <row r="39" spans="6:10">
      <c r="F39" s="25">
        <f t="shared" si="0"/>
        <v>61</v>
      </c>
      <c r="G39" s="52">
        <f t="shared" si="1"/>
        <v>0.16478940778292983</v>
      </c>
      <c r="H39" s="49">
        <f>Tavole_lx!B96/Tavole_lx!$B$35</f>
        <v>0.42306449648951233</v>
      </c>
      <c r="I39" s="49">
        <f t="shared" si="3"/>
        <v>6.9716547830490139E-2</v>
      </c>
      <c r="J39" s="28"/>
    </row>
    <row r="40" spans="6:10">
      <c r="F40" s="25">
        <f t="shared" si="0"/>
        <v>62</v>
      </c>
      <c r="G40" s="52">
        <f t="shared" si="1"/>
        <v>0.15998971629410663</v>
      </c>
      <c r="H40" s="49">
        <f>Tavole_lx!B97/Tavole_lx!$B$35</f>
        <v>0.38170699619822535</v>
      </c>
      <c r="I40" s="49">
        <f t="shared" si="3"/>
        <v>6.1069194029229709E-2</v>
      </c>
      <c r="J40" s="28"/>
    </row>
    <row r="41" spans="6:10">
      <c r="F41" s="25">
        <f t="shared" si="0"/>
        <v>63</v>
      </c>
      <c r="G41" s="52">
        <f t="shared" si="1"/>
        <v>0.15532982164476369</v>
      </c>
      <c r="H41" s="49">
        <f>Tavole_lx!B98/Tavole_lx!$B$35</f>
        <v>0.34039452675306797</v>
      </c>
      <c r="I41" s="49">
        <f t="shared" si="3"/>
        <v>5.2873421129407794E-2</v>
      </c>
      <c r="J41" s="28"/>
    </row>
    <row r="42" spans="6:10">
      <c r="F42" s="25">
        <f t="shared" si="0"/>
        <v>64</v>
      </c>
      <c r="G42" s="52">
        <f t="shared" si="1"/>
        <v>0.15080565208229488</v>
      </c>
      <c r="H42" s="49">
        <f>Tavole_lx!B99/Tavole_lx!$B$35</f>
        <v>0.29962252842748854</v>
      </c>
      <c r="I42" s="49">
        <f t="shared" si="3"/>
        <v>4.5184770778053343E-2</v>
      </c>
      <c r="J42" s="28"/>
    </row>
    <row r="43" spans="6:10">
      <c r="F43" s="25">
        <f t="shared" si="0"/>
        <v>65</v>
      </c>
      <c r="G43" s="52">
        <f t="shared" si="1"/>
        <v>0.14641325444882999</v>
      </c>
      <c r="H43" s="49">
        <f>Tavole_lx!B100/Tavole_lx!$B$35</f>
        <v>0.25962796847679226</v>
      </c>
      <c r="I43" s="49">
        <f t="shared" si="3"/>
        <v>3.8012975810625398E-2</v>
      </c>
      <c r="J43" s="28"/>
    </row>
    <row r="44" spans="6:10">
      <c r="F44" s="25">
        <f t="shared" si="0"/>
        <v>66</v>
      </c>
      <c r="G44" s="52">
        <f t="shared" si="1"/>
        <v>0.14214879072701941</v>
      </c>
      <c r="H44" s="49">
        <f>Tavole_lx!B101/Tavole_lx!$B$35</f>
        <v>0.22110256512257981</v>
      </c>
      <c r="I44" s="49">
        <f t="shared" si="3"/>
        <v>3.1429462258816779E-2</v>
      </c>
      <c r="J44" s="28"/>
    </row>
    <row r="45" spans="6:10">
      <c r="F45" s="25">
        <f t="shared" si="0"/>
        <v>67</v>
      </c>
      <c r="G45" s="52">
        <f t="shared" si="1"/>
        <v>0.1380085346864266</v>
      </c>
      <c r="H45" s="49">
        <f>Tavole_lx!B102/Tavole_lx!$B$35</f>
        <v>0.18470855450781992</v>
      </c>
      <c r="I45" s="49">
        <f t="shared" si="3"/>
        <v>2.5491356951672185E-2</v>
      </c>
      <c r="J45" s="28"/>
    </row>
    <row r="46" spans="6:10">
      <c r="F46" s="25">
        <f t="shared" si="0"/>
        <v>68</v>
      </c>
      <c r="G46" s="52">
        <f t="shared" si="1"/>
        <v>0.13398886862759865</v>
      </c>
      <c r="H46" s="49">
        <f>Tavole_lx!B103/Tavole_lx!$B$35</f>
        <v>0.15087433546688001</v>
      </c>
      <c r="I46" s="49">
        <f t="shared" si="3"/>
        <v>2.0215481514148034E-2</v>
      </c>
      <c r="J46" s="28"/>
    </row>
    <row r="47" spans="6:10">
      <c r="F47" s="25">
        <f t="shared" si="0"/>
        <v>69</v>
      </c>
      <c r="G47" s="52">
        <f t="shared" si="1"/>
        <v>0.13008628022096957</v>
      </c>
      <c r="H47" s="49">
        <f>Tavole_lx!B104/Tavole_lx!$B$35</f>
        <v>0.12015835107138076</v>
      </c>
      <c r="I47" s="49">
        <f t="shared" si="3"/>
        <v>1.5630952928361277E-2</v>
      </c>
      <c r="J47" s="28"/>
    </row>
    <row r="48" spans="6:10">
      <c r="F48" s="25">
        <f t="shared" si="0"/>
        <v>70</v>
      </c>
      <c r="G48" s="52">
        <f t="shared" si="1"/>
        <v>0.12629735943783454</v>
      </c>
      <c r="H48" s="49">
        <f>Tavole_lx!B105/Tavole_lx!$B$35</f>
        <v>9.3045944992499227E-2</v>
      </c>
      <c r="I48" s="49">
        <f t="shared" si="3"/>
        <v>1.1751457158950656E-2</v>
      </c>
      <c r="J48" s="28"/>
    </row>
    <row r="49" spans="6:10">
      <c r="F49" s="25">
        <f t="shared" si="0"/>
        <v>71</v>
      </c>
      <c r="G49" s="52">
        <f t="shared" si="1"/>
        <v>0.12261879557071313</v>
      </c>
      <c r="H49" s="49">
        <f>Tavole_lx!B106/Tavole_lx!$B$35</f>
        <v>6.9864348109845376E-2</v>
      </c>
      <c r="I49" s="49">
        <f t="shared" si="3"/>
        <v>8.5666822185622681E-3</v>
      </c>
      <c r="J49" s="28"/>
    </row>
    <row r="50" spans="6:10">
      <c r="F50" s="25">
        <f t="shared" si="0"/>
        <v>72</v>
      </c>
      <c r="G50" s="52">
        <f t="shared" si="1"/>
        <v>0.1190473743404982</v>
      </c>
      <c r="H50" s="49">
        <f>Tavole_lx!B107/Tavole_lx!$B$35</f>
        <v>5.0639811589324332E-2</v>
      </c>
      <c r="I50" s="49">
        <f t="shared" ref="I50:I62" si="4">G50*H50</f>
        <v>6.028536606806593E-3</v>
      </c>
      <c r="J50" s="28"/>
    </row>
    <row r="51" spans="6:10">
      <c r="F51" s="25">
        <f t="shared" si="0"/>
        <v>73</v>
      </c>
      <c r="G51" s="52">
        <f t="shared" si="1"/>
        <v>0.11557997508786232</v>
      </c>
      <c r="H51" s="49">
        <f>Tavole_lx!B108/Tavole_lx!$B$35</f>
        <v>3.5345680400940112E-2</v>
      </c>
      <c r="I51" s="49">
        <f t="shared" si="4"/>
        <v>4.0852528602042014E-3</v>
      </c>
      <c r="J51" s="28"/>
    </row>
    <row r="52" spans="6:10">
      <c r="F52" s="25">
        <f t="shared" si="0"/>
        <v>74</v>
      </c>
      <c r="G52" s="52">
        <f t="shared" si="1"/>
        <v>0.11221356804646829</v>
      </c>
      <c r="H52" s="49">
        <f>Tavole_lx!B109/Tavole_lx!$B$35</f>
        <v>2.3801225364038042E-2</v>
      </c>
      <c r="I52" s="49">
        <f t="shared" si="4"/>
        <v>2.6708204219768098E-3</v>
      </c>
      <c r="J52" s="28"/>
    </row>
    <row r="53" spans="6:10">
      <c r="F53" s="25">
        <f t="shared" si="0"/>
        <v>75</v>
      </c>
      <c r="G53" s="52">
        <f t="shared" si="1"/>
        <v>0.10894521169560026</v>
      </c>
      <c r="H53" s="49">
        <f>Tavole_lx!B110/Tavole_lx!$B$35</f>
        <v>1.5387423793370207E-2</v>
      </c>
      <c r="I53" s="49">
        <f t="shared" si="4"/>
        <v>1.6763861426186337E-3</v>
      </c>
      <c r="J53" s="28"/>
    </row>
    <row r="54" spans="6:10">
      <c r="F54" s="25">
        <f t="shared" si="0"/>
        <v>76</v>
      </c>
      <c r="G54" s="52">
        <f t="shared" si="1"/>
        <v>0.10577205018990318</v>
      </c>
      <c r="H54" s="49">
        <f>Tavole_lx!B111/Tavole_lx!$B$35</f>
        <v>9.518975655274535E-3</v>
      </c>
      <c r="I54" s="49">
        <f t="shared" si="4"/>
        <v>1.0068415707661647E-3</v>
      </c>
      <c r="J54" s="28"/>
    </row>
    <row r="55" spans="6:10">
      <c r="F55" s="25">
        <f t="shared" si="0"/>
        <v>77</v>
      </c>
      <c r="G55" s="52">
        <f t="shared" si="1"/>
        <v>0.10269131086398368</v>
      </c>
      <c r="H55" s="49">
        <f>Tavole_lx!B112/Tavole_lx!$B$35</f>
        <v>5.6179514357469389E-3</v>
      </c>
      <c r="I55" s="49">
        <f t="shared" si="4"/>
        <v>5.769147973070524E-4</v>
      </c>
      <c r="J55" s="28"/>
    </row>
    <row r="56" spans="6:10">
      <c r="F56" s="25">
        <f t="shared" si="0"/>
        <v>78</v>
      </c>
      <c r="G56" s="52">
        <f t="shared" si="1"/>
        <v>9.9700301809692873E-2</v>
      </c>
      <c r="H56" s="49">
        <f>Tavole_lx!B113/Tavole_lx!$B$35</f>
        <v>3.1539766174807321E-3</v>
      </c>
      <c r="I56" s="49">
        <f t="shared" si="4"/>
        <v>3.1445242066354323E-4</v>
      </c>
      <c r="J56" s="28"/>
    </row>
    <row r="57" spans="6:10">
      <c r="F57" s="25">
        <f t="shared" si="0"/>
        <v>79</v>
      </c>
      <c r="G57" s="52">
        <f t="shared" si="1"/>
        <v>9.679640952397367E-2</v>
      </c>
      <c r="H57" s="49">
        <f>Tavole_lx!B114/Tavole_lx!$B$35</f>
        <v>1.6793678557704406E-3</v>
      </c>
      <c r="I57" s="49">
        <f t="shared" si="4"/>
        <v>1.625567787085531E-4</v>
      </c>
      <c r="J57" s="28"/>
    </row>
    <row r="58" spans="6:10">
      <c r="F58" s="25">
        <f t="shared" si="0"/>
        <v>80</v>
      </c>
      <c r="G58" s="52">
        <f t="shared" si="1"/>
        <v>9.3977096625217166E-2</v>
      </c>
      <c r="H58" s="49">
        <f>Tavole_lx!B115/Tavole_lx!$B$35</f>
        <v>8.4569140623659046E-4</v>
      </c>
      <c r="I58" s="49">
        <f t="shared" si="4"/>
        <v>7.9475622999011843E-5</v>
      </c>
      <c r="J58" s="28"/>
    </row>
    <row r="59" spans="6:10">
      <c r="F59" s="25">
        <f t="shared" si="0"/>
        <v>81</v>
      </c>
      <c r="G59" s="52">
        <f t="shared" si="1"/>
        <v>9.1239899636133173E-2</v>
      </c>
      <c r="H59" s="49">
        <f>Tavole_lx!B116/Tavole_lx!$B$35</f>
        <v>4.015418723260411E-4</v>
      </c>
      <c r="I59" s="49">
        <f t="shared" si="4"/>
        <v>3.6636640130732993E-5</v>
      </c>
      <c r="J59" s="28"/>
    </row>
    <row r="60" spans="6:10">
      <c r="F60" s="25">
        <f t="shared" si="0"/>
        <v>82</v>
      </c>
      <c r="G60" s="52">
        <f t="shared" si="1"/>
        <v>8.8582426831197242E-2</v>
      </c>
      <c r="H60" s="49">
        <f>Tavole_lx!B117/Tavole_lx!$B$35</f>
        <v>1.7931565633669827E-4</v>
      </c>
      <c r="I60" s="49">
        <f t="shared" si="4"/>
        <v>1.5884216007133684E-5</v>
      </c>
      <c r="J60" s="28"/>
    </row>
    <row r="61" spans="6:10">
      <c r="F61" s="25">
        <f t="shared" si="0"/>
        <v>83</v>
      </c>
      <c r="G61" s="52">
        <f t="shared" si="1"/>
        <v>8.6002356146793454E-2</v>
      </c>
      <c r="H61" s="49">
        <f>Tavole_lx!B118/Tavole_lx!$B$35</f>
        <v>7.5118720897806031E-5</v>
      </c>
      <c r="I61" s="49">
        <f t="shared" si="4"/>
        <v>6.4603869879446903E-6</v>
      </c>
      <c r="J61" s="28"/>
    </row>
    <row r="62" spans="6:10">
      <c r="F62" s="25">
        <f t="shared" si="0"/>
        <v>84</v>
      </c>
      <c r="G62" s="52">
        <f t="shared" si="1"/>
        <v>8.3497433152226644E-2</v>
      </c>
      <c r="H62" s="49">
        <f>Tavole_lx!B119/Tavole_lx!$B$35</f>
        <v>2.9179180563798312E-5</v>
      </c>
      <c r="I62" s="49">
        <f t="shared" si="4"/>
        <v>2.4363866785625004E-6</v>
      </c>
      <c r="J62" s="28"/>
    </row>
    <row r="63" spans="6:10">
      <c r="F63" s="25">
        <f t="shared" si="0"/>
        <v>85</v>
      </c>
      <c r="G63" s="52">
        <f t="shared" si="1"/>
        <v>8.1065469079831712E-2</v>
      </c>
      <c r="H63" s="49">
        <f>Tavole_lx!B120/Tavole_lx!$B$35</f>
        <v>1.0500466362058908E-5</v>
      </c>
      <c r="I63" s="49">
        <f t="shared" ref="I63" si="5">G63*H63</f>
        <v>8.5122523119729943E-7</v>
      </c>
      <c r="J63" s="28"/>
    </row>
    <row r="64" spans="6:10">
      <c r="F64" s="25">
        <f t="shared" si="0"/>
        <v>86</v>
      </c>
      <c r="G64" s="52">
        <f t="shared" si="1"/>
        <v>7.8704338912457969E-2</v>
      </c>
      <c r="H64" s="49">
        <f>Tavole_lx!B121/Tavole_lx!$B$35</f>
        <v>3.4328447722115661E-6</v>
      </c>
      <c r="I64" s="49">
        <f t="shared" ref="I64" si="6">G64*H64</f>
        <v>2.7017977838599867E-7</v>
      </c>
      <c r="J64" s="28"/>
    </row>
    <row r="65" spans="6:10">
      <c r="F65" s="25">
        <f t="shared" si="0"/>
        <v>87</v>
      </c>
      <c r="G65" s="52">
        <f t="shared" si="1"/>
        <v>7.6411979526658208E-2</v>
      </c>
      <c r="H65" s="49">
        <f>Tavole_lx!B122/Tavole_lx!$B$35</f>
        <v>1.0096602271210487E-6</v>
      </c>
      <c r="I65" s="49">
        <f t="shared" ref="I65" si="7">G65*H65</f>
        <v>7.7150136603654656E-8</v>
      </c>
      <c r="J65" s="28"/>
    </row>
    <row r="66" spans="6:10">
      <c r="F66" s="25">
        <f t="shared" si="0"/>
        <v>88</v>
      </c>
      <c r="G66" s="52">
        <f t="shared" si="1"/>
        <v>7.4186387889959446E-2</v>
      </c>
      <c r="H66" s="49">
        <f>Tavole_lx!B123/Tavole_lx!$B$35</f>
        <v>3.0289806813631463E-7</v>
      </c>
      <c r="I66" s="49">
        <f t="shared" ref="I66:I67" si="8">G66*H66</f>
        <v>2.2470913573880004E-8</v>
      </c>
      <c r="J66" s="28"/>
    </row>
    <row r="67" spans="6:10">
      <c r="F67" s="25">
        <f t="shared" si="0"/>
        <v>89</v>
      </c>
      <c r="G67" s="52">
        <f t="shared" si="1"/>
        <v>7.2025619310640235E-2</v>
      </c>
      <c r="H67" s="49">
        <f>Tavole_lx!B124/Tavole_lx!$B$35</f>
        <v>1.0096602271210488E-7</v>
      </c>
      <c r="I67" s="49">
        <f t="shared" si="8"/>
        <v>7.272140315171522E-9</v>
      </c>
      <c r="J67" s="50">
        <f>SUM(I10:I67)</f>
        <v>6.8281681878054341</v>
      </c>
    </row>
  </sheetData>
  <mergeCells count="1">
    <mergeCell ref="A3:K3"/>
  </mergeCells>
  <pageMargins left="0.75" right="0.75" top="1" bottom="1" header="0.5" footer="0.5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10</vt:i4>
      </vt:variant>
      <vt:variant>
        <vt:lpstr>Intervalli denominati</vt:lpstr>
      </vt:variant>
      <vt:variant>
        <vt:i4>2</vt:i4>
      </vt:variant>
    </vt:vector>
  </HeadingPairs>
  <TitlesOfParts>
    <vt:vector size="12" baseType="lpstr">
      <vt:lpstr>Copertina</vt:lpstr>
      <vt:lpstr>Tavole_lx</vt:lpstr>
      <vt:lpstr>Es_1</vt:lpstr>
      <vt:lpstr>Es_2</vt:lpstr>
      <vt:lpstr>Es_3</vt:lpstr>
      <vt:lpstr>Es_4</vt:lpstr>
      <vt:lpstr>Es 5</vt:lpstr>
      <vt:lpstr>Es 6</vt:lpstr>
      <vt:lpstr>Es 7</vt:lpstr>
      <vt:lpstr>Es 8</vt:lpstr>
      <vt:lpstr>Copertina!Area_stampa</vt:lpstr>
      <vt:lpstr>Tavole_lx!Area_stampa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</dc:creator>
  <cp:lastModifiedBy>Lab</cp:lastModifiedBy>
  <cp:lastPrinted>2003-01-19T21:24:50Z</cp:lastPrinted>
  <dcterms:created xsi:type="dcterms:W3CDTF">2003-01-19T11:28:52Z</dcterms:created>
  <dcterms:modified xsi:type="dcterms:W3CDTF">2015-04-09T11:15:14Z</dcterms:modified>
</cp:coreProperties>
</file>