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agate 2021.11.25\Study - EP\Learn_Data Analysis\"/>
    </mc:Choice>
  </mc:AlternateContent>
  <xr:revisionPtr revIDLastSave="0" documentId="13_ncr:1_{1E58E2E9-F5B8-4E1A-9963-B8ED0BD6DC13}" xr6:coauthVersionLast="47" xr6:coauthVersionMax="47" xr10:uidLastSave="{00000000-0000-0000-0000-000000000000}"/>
  <bookViews>
    <workbookView xWindow="-28920" yWindow="-4890" windowWidth="29040" windowHeight="15840" xr2:uid="{E4AAE1DD-B455-46D4-BCC8-7681ED0D618E}"/>
  </bookViews>
  <sheets>
    <sheet name="Dashboard" sheetId="11" r:id="rId1"/>
    <sheet name="Bibliography" sheetId="5" r:id="rId2"/>
    <sheet name="GDP (Nominal) Ranking" sheetId="2" r:id="rId3"/>
    <sheet name="MetaDataByCountries" sheetId="14" r:id="rId4"/>
    <sheet name="2013_SA_Provinces" sheetId="13" r:id="rId5"/>
    <sheet name="Ordered Data" sheetId="1" r:id="rId6"/>
    <sheet name="PivotData_Bar" sheetId="4" r:id="rId7"/>
    <sheet name="PivotData_Pareto" sheetId="6" r:id="rId8"/>
    <sheet name="PivotData_TreeMap" sheetId="8" r:id="rId9"/>
    <sheet name="PivotData_Pie" sheetId="12" r:id="rId10"/>
  </sheets>
  <definedNames>
    <definedName name="_xlnm._FilterDatabase" localSheetId="3" hidden="1">MetaDataByCountries!$A$4:$BN$270</definedName>
    <definedName name="_xlnm._FilterDatabase" localSheetId="5" hidden="1">'Ordered Data'!$N$3:$AN$53</definedName>
    <definedName name="_xlchart.v1.0" hidden="1">PivotData_TreeMap!$D$4:$D$53</definedName>
    <definedName name="_xlchart.v1.1" hidden="1">PivotData_TreeMap!$E$3</definedName>
    <definedName name="_xlchart.v1.10" hidden="1">PivotData_TreeMap!$D$4:$D$53</definedName>
    <definedName name="_xlchart.v1.11" hidden="1">PivotData_TreeMap!$E$3</definedName>
    <definedName name="_xlchart.v1.12" hidden="1">PivotData_TreeMap!$E$4:$E$53</definedName>
    <definedName name="_xlchart.v1.13" hidden="1">PivotData_TreeMap!$D$4:$D$53</definedName>
    <definedName name="_xlchart.v1.14" hidden="1">PivotData_TreeMap!$E$3</definedName>
    <definedName name="_xlchart.v1.15" hidden="1">PivotData_TreeMap!$E$4:$E$53</definedName>
    <definedName name="_xlchart.v1.16" hidden="1">PivotData_TreeMap!$D$4:$D$53</definedName>
    <definedName name="_xlchart.v1.17" hidden="1">PivotData_TreeMap!$E$3</definedName>
    <definedName name="_xlchart.v1.18" hidden="1">PivotData_TreeMap!$E$4:$E$53</definedName>
    <definedName name="_xlchart.v1.19" hidden="1">PivotData_TreeMap!$D$4:$D$53</definedName>
    <definedName name="_xlchart.v1.2" hidden="1">PivotData_TreeMap!$E$4:$E$53</definedName>
    <definedName name="_xlchart.v1.20" hidden="1">PivotData_TreeMap!$E$3</definedName>
    <definedName name="_xlchart.v1.21" hidden="1">PivotData_TreeMap!$E$4:$E$53</definedName>
    <definedName name="_xlchart.v1.7" hidden="1">PivotData_Pareto!$D$4:$D$53</definedName>
    <definedName name="_xlchart.v1.8" hidden="1">PivotData_Pareto!$E$3</definedName>
    <definedName name="_xlchart.v1.9" hidden="1">PivotData_Pareto!$E$4:$E$53</definedName>
    <definedName name="_xlchart.v5.3" hidden="1">'2013_SA_Provinces'!$C$1:$D$10</definedName>
    <definedName name="_xlchart.v5.4" hidden="1">'2013_SA_Provinces'!$E$1:$E$10</definedName>
    <definedName name="_xlchart.v5.5" hidden="1">'2013_SA_Provinces'!$C$1:$D$10</definedName>
    <definedName name="_xlchart.v5.6" hidden="1">'2013_SA_Provinces'!$E$1:$E$10</definedName>
    <definedName name="ExternalData_1" localSheetId="2" hidden="1">'GDP (Nominal) Ranking'!$A$1:$K$51</definedName>
    <definedName name="_xlnm.Print_Area" localSheetId="0">Dashboard!$A$1:$AB$42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'2013_SA_Provinces'!$M$13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pivotCaches>
    <pivotCache cacheId="9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1" l="1"/>
  <c r="B6" i="11"/>
  <c r="B7" i="11"/>
  <c r="B8" i="11"/>
  <c r="B9" i="11"/>
  <c r="B10" i="11"/>
  <c r="B11" i="11"/>
  <c r="B12" i="11"/>
  <c r="B4" i="11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N13" i="13"/>
  <c r="O13" i="13"/>
  <c r="Q13" i="13" s="1"/>
  <c r="P13" i="13"/>
  <c r="M13" i="13"/>
  <c r="L13" i="13"/>
  <c r="F10" i="13" l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F4" i="13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F5" i="13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F6" i="13"/>
  <c r="G6" i="13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F7" i="13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F8" i="13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F9" i="13"/>
  <c r="G9" i="13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G10" i="13"/>
  <c r="H10" i="13"/>
  <c r="I10" i="13" s="1"/>
  <c r="J10" i="13" s="1"/>
  <c r="K10" i="13" s="1"/>
  <c r="L10" i="13" s="1"/>
  <c r="F2" i="13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F13" i="13"/>
  <c r="G13" i="13"/>
  <c r="H13" i="13"/>
  <c r="I13" i="13"/>
  <c r="J13" i="13"/>
  <c r="K13" i="13"/>
  <c r="E13" i="13"/>
  <c r="AJ44" i="1"/>
  <c r="AJ41" i="1"/>
  <c r="AJ10" i="1"/>
  <c r="AJ12" i="1"/>
  <c r="AJ30" i="1"/>
  <c r="AJ31" i="1"/>
  <c r="AJ27" i="1"/>
  <c r="AJ43" i="1"/>
  <c r="AJ32" i="1"/>
  <c r="AJ23" i="1"/>
  <c r="AJ19" i="1"/>
  <c r="AJ22" i="1"/>
  <c r="AJ17" i="1"/>
  <c r="AJ47" i="1"/>
  <c r="AJ33" i="1"/>
  <c r="AJ6" i="1"/>
  <c r="AJ15" i="1"/>
  <c r="AJ13" i="1"/>
  <c r="AJ36" i="1"/>
  <c r="AJ9" i="1"/>
  <c r="AJ11" i="1"/>
  <c r="AJ50" i="1"/>
  <c r="AJ25" i="1"/>
  <c r="AJ28" i="1"/>
  <c r="AJ38" i="1"/>
  <c r="AJ7" i="1"/>
  <c r="AJ26" i="1"/>
  <c r="AJ34" i="1"/>
  <c r="AJ39" i="1"/>
  <c r="AJ49" i="1"/>
  <c r="AJ24" i="1"/>
  <c r="AJ48" i="1"/>
  <c r="AJ5" i="1"/>
  <c r="AJ21" i="1"/>
  <c r="AJ45" i="1"/>
  <c r="AJ53" i="1"/>
  <c r="AJ52" i="1"/>
  <c r="AJ8" i="1"/>
  <c r="AJ46" i="1"/>
  <c r="AJ14" i="1"/>
  <c r="AJ29" i="1"/>
  <c r="AJ18" i="1"/>
  <c r="AJ51" i="1"/>
  <c r="AJ37" i="1"/>
  <c r="AJ20" i="1"/>
  <c r="AJ40" i="1"/>
  <c r="AJ42" i="1"/>
  <c r="AJ4" i="1"/>
  <c r="AJ35" i="1"/>
  <c r="AJ16" i="1"/>
  <c r="AE35" i="1"/>
  <c r="AE4" i="1"/>
  <c r="AE42" i="1"/>
  <c r="AE40" i="1"/>
  <c r="AE20" i="1"/>
  <c r="AE37" i="1"/>
  <c r="AE51" i="1"/>
  <c r="AE18" i="1"/>
  <c r="AE29" i="1"/>
  <c r="AE14" i="1"/>
  <c r="AE46" i="1"/>
  <c r="AE8" i="1"/>
  <c r="AE52" i="1"/>
  <c r="AE53" i="1"/>
  <c r="AE45" i="1"/>
  <c r="AE21" i="1"/>
  <c r="AE5" i="1"/>
  <c r="AE48" i="1"/>
  <c r="AE24" i="1"/>
  <c r="AE49" i="1"/>
  <c r="AE39" i="1"/>
  <c r="AE34" i="1"/>
  <c r="AE26" i="1"/>
  <c r="AE7" i="1"/>
  <c r="AE38" i="1"/>
  <c r="AE28" i="1"/>
  <c r="AE25" i="1"/>
  <c r="AE50" i="1"/>
  <c r="AE11" i="1"/>
  <c r="AE9" i="1"/>
  <c r="AE36" i="1"/>
  <c r="AE13" i="1"/>
  <c r="AE15" i="1"/>
  <c r="AE6" i="1"/>
  <c r="AE33" i="1"/>
  <c r="AE47" i="1"/>
  <c r="AE17" i="1"/>
  <c r="AE22" i="1"/>
  <c r="AE19" i="1"/>
  <c r="AE23" i="1"/>
  <c r="AE32" i="1"/>
  <c r="AE43" i="1"/>
  <c r="AE27" i="1"/>
  <c r="AE31" i="1"/>
  <c r="AE30" i="1"/>
  <c r="AE12" i="1"/>
  <c r="AE10" i="1"/>
  <c r="AE41" i="1"/>
  <c r="AE44" i="1"/>
  <c r="AE16" i="1"/>
  <c r="AA44" i="1"/>
  <c r="AA41" i="1"/>
  <c r="AA10" i="1"/>
  <c r="AA12" i="1"/>
  <c r="AA30" i="1"/>
  <c r="AA31" i="1"/>
  <c r="AA27" i="1"/>
  <c r="AA43" i="1"/>
  <c r="AA32" i="1"/>
  <c r="AA23" i="1"/>
  <c r="AA19" i="1"/>
  <c r="AA22" i="1"/>
  <c r="AA17" i="1"/>
  <c r="AA47" i="1"/>
  <c r="AA33" i="1"/>
  <c r="AA6" i="1"/>
  <c r="AA15" i="1"/>
  <c r="AA13" i="1"/>
  <c r="AA36" i="1"/>
  <c r="AA9" i="1"/>
  <c r="AA11" i="1"/>
  <c r="AA50" i="1"/>
  <c r="AA25" i="1"/>
  <c r="AA28" i="1"/>
  <c r="AA38" i="1"/>
  <c r="AA7" i="1"/>
  <c r="AA26" i="1"/>
  <c r="AA34" i="1"/>
  <c r="AA39" i="1"/>
  <c r="AA49" i="1"/>
  <c r="AA24" i="1"/>
  <c r="AA48" i="1"/>
  <c r="AA5" i="1"/>
  <c r="AA21" i="1"/>
  <c r="AA45" i="1"/>
  <c r="AA53" i="1"/>
  <c r="AA52" i="1"/>
  <c r="AA8" i="1"/>
  <c r="AA46" i="1"/>
  <c r="AA14" i="1"/>
  <c r="AA29" i="1"/>
  <c r="AA18" i="1"/>
  <c r="AA51" i="1"/>
  <c r="AA37" i="1"/>
  <c r="AA20" i="1"/>
  <c r="AA40" i="1"/>
  <c r="AA42" i="1"/>
  <c r="AA4" i="1"/>
  <c r="AA35" i="1"/>
  <c r="AA16" i="1"/>
  <c r="N44" i="1"/>
  <c r="N41" i="1"/>
  <c r="X41" i="1" s="1"/>
  <c r="AN41" i="1" s="1"/>
  <c r="N10" i="1"/>
  <c r="V10" i="1" s="1"/>
  <c r="AL10" i="1" s="1"/>
  <c r="N12" i="1"/>
  <c r="N30" i="1"/>
  <c r="N31" i="1"/>
  <c r="U31" i="1" s="1"/>
  <c r="AK31" i="1" s="1"/>
  <c r="N27" i="1"/>
  <c r="W27" i="1" s="1"/>
  <c r="AM27" i="1" s="1"/>
  <c r="N43" i="1"/>
  <c r="N32" i="1"/>
  <c r="N23" i="1"/>
  <c r="O23" i="1" s="1"/>
  <c r="N19" i="1"/>
  <c r="U19" i="1" s="1"/>
  <c r="AK19" i="1" s="1"/>
  <c r="N22" i="1"/>
  <c r="V22" i="1" s="1"/>
  <c r="AL22" i="1" s="1"/>
  <c r="N17" i="1"/>
  <c r="N47" i="1"/>
  <c r="V47" i="1" s="1"/>
  <c r="AL47" i="1" s="1"/>
  <c r="N33" i="1"/>
  <c r="R33" i="1" s="1"/>
  <c r="AF33" i="1" s="1"/>
  <c r="N6" i="1"/>
  <c r="S6" i="1" s="1"/>
  <c r="AG6" i="1" s="1"/>
  <c r="N15" i="1"/>
  <c r="N13" i="1"/>
  <c r="T13" i="1" s="1"/>
  <c r="N36" i="1"/>
  <c r="V36" i="1" s="1"/>
  <c r="AL36" i="1" s="1"/>
  <c r="N9" i="1"/>
  <c r="P9" i="1" s="1"/>
  <c r="AB9" i="1" s="1"/>
  <c r="N11" i="1"/>
  <c r="N50" i="1"/>
  <c r="S50" i="1" s="1"/>
  <c r="AG50" i="1" s="1"/>
  <c r="N25" i="1"/>
  <c r="T25" i="1" s="1"/>
  <c r="N28" i="1"/>
  <c r="X28" i="1" s="1"/>
  <c r="AN28" i="1" s="1"/>
  <c r="N38" i="1"/>
  <c r="N7" i="1"/>
  <c r="P7" i="1" s="1"/>
  <c r="AB7" i="1" s="1"/>
  <c r="N26" i="1"/>
  <c r="Q26" i="1" s="1"/>
  <c r="N34" i="1"/>
  <c r="V34" i="1" s="1"/>
  <c r="AL34" i="1" s="1"/>
  <c r="N39" i="1"/>
  <c r="N49" i="1"/>
  <c r="P49" i="1" s="1"/>
  <c r="AB49" i="1" s="1"/>
  <c r="N24" i="1"/>
  <c r="R24" i="1" s="1"/>
  <c r="AF24" i="1" s="1"/>
  <c r="N48" i="1"/>
  <c r="S48" i="1" s="1"/>
  <c r="AG48" i="1" s="1"/>
  <c r="N5" i="1"/>
  <c r="N21" i="1"/>
  <c r="R21" i="1" s="1"/>
  <c r="AF21" i="1" s="1"/>
  <c r="N45" i="1"/>
  <c r="O45" i="1" s="1"/>
  <c r="N53" i="1"/>
  <c r="U53" i="1" s="1"/>
  <c r="AK53" i="1" s="1"/>
  <c r="N52" i="1"/>
  <c r="N8" i="1"/>
  <c r="R8" i="1" s="1"/>
  <c r="AF8" i="1" s="1"/>
  <c r="N46" i="1"/>
  <c r="O46" i="1" s="1"/>
  <c r="N14" i="1"/>
  <c r="S14" i="1" s="1"/>
  <c r="AG14" i="1" s="1"/>
  <c r="N29" i="1"/>
  <c r="N18" i="1"/>
  <c r="R18" i="1" s="1"/>
  <c r="AF18" i="1" s="1"/>
  <c r="N51" i="1"/>
  <c r="U51" i="1" s="1"/>
  <c r="AK51" i="1" s="1"/>
  <c r="N37" i="1"/>
  <c r="P37" i="1" s="1"/>
  <c r="AB37" i="1" s="1"/>
  <c r="N20" i="1"/>
  <c r="N40" i="1"/>
  <c r="R40" i="1" s="1"/>
  <c r="AF40" i="1" s="1"/>
  <c r="N42" i="1"/>
  <c r="R42" i="1" s="1"/>
  <c r="AF42" i="1" s="1"/>
  <c r="N4" i="1"/>
  <c r="X4" i="1" s="1"/>
  <c r="AN4" i="1" s="1"/>
  <c r="N35" i="1"/>
  <c r="N16" i="1"/>
  <c r="O16" i="1" s="1"/>
  <c r="M10" i="13" l="1"/>
  <c r="N10" i="13" s="1"/>
  <c r="O10" i="13" s="1"/>
  <c r="P10" i="13" s="1"/>
  <c r="Q10" i="13" s="1"/>
  <c r="S4" i="1"/>
  <c r="AG4" i="1" s="1"/>
  <c r="R50" i="1"/>
  <c r="AF50" i="1" s="1"/>
  <c r="P18" i="1"/>
  <c r="AB18" i="1" s="1"/>
  <c r="P31" i="1"/>
  <c r="AB31" i="1" s="1"/>
  <c r="X21" i="1"/>
  <c r="AN21" i="1" s="1"/>
  <c r="T40" i="1"/>
  <c r="X8" i="1"/>
  <c r="AN8" i="1" s="1"/>
  <c r="S21" i="1"/>
  <c r="AG21" i="1" s="1"/>
  <c r="V7" i="1"/>
  <c r="AL7" i="1" s="1"/>
  <c r="S13" i="1"/>
  <c r="AG13" i="1" s="1"/>
  <c r="U41" i="1"/>
  <c r="AK41" i="1" s="1"/>
  <c r="P16" i="1"/>
  <c r="AB16" i="1" s="1"/>
  <c r="O40" i="1"/>
  <c r="S8" i="1"/>
  <c r="AG8" i="1" s="1"/>
  <c r="O7" i="1"/>
  <c r="S47" i="1"/>
  <c r="AG47" i="1" s="1"/>
  <c r="V16" i="1"/>
  <c r="AL16" i="1" s="1"/>
  <c r="U18" i="1"/>
  <c r="AK18" i="1" s="1"/>
  <c r="V49" i="1"/>
  <c r="AL49" i="1" s="1"/>
  <c r="X50" i="1"/>
  <c r="AN50" i="1" s="1"/>
  <c r="T23" i="1"/>
  <c r="P36" i="1"/>
  <c r="AB36" i="1" s="1"/>
  <c r="R16" i="1"/>
  <c r="AF16" i="1" s="1"/>
  <c r="W16" i="1"/>
  <c r="AM16" i="1" s="1"/>
  <c r="W42" i="1"/>
  <c r="AM42" i="1" s="1"/>
  <c r="X40" i="1"/>
  <c r="AN40" i="1" s="1"/>
  <c r="S40" i="1"/>
  <c r="AG40" i="1" s="1"/>
  <c r="U37" i="1"/>
  <c r="AK37" i="1" s="1"/>
  <c r="O51" i="1"/>
  <c r="T18" i="1"/>
  <c r="O18" i="1"/>
  <c r="V46" i="1"/>
  <c r="AL46" i="1" s="1"/>
  <c r="W8" i="1"/>
  <c r="AM8" i="1" s="1"/>
  <c r="Q8" i="1"/>
  <c r="W45" i="1"/>
  <c r="AM45" i="1" s="1"/>
  <c r="W21" i="1"/>
  <c r="AM21" i="1" s="1"/>
  <c r="Q21" i="1"/>
  <c r="S49" i="1"/>
  <c r="AG49" i="1" s="1"/>
  <c r="U26" i="1"/>
  <c r="AK26" i="1" s="1"/>
  <c r="T7" i="1"/>
  <c r="W50" i="1"/>
  <c r="AM50" i="1" s="1"/>
  <c r="P50" i="1"/>
  <c r="AB50" i="1" s="1"/>
  <c r="X13" i="1"/>
  <c r="AN13" i="1" s="1"/>
  <c r="P13" i="1"/>
  <c r="AB13" i="1" s="1"/>
  <c r="X47" i="1"/>
  <c r="AN47" i="1" s="1"/>
  <c r="R47" i="1"/>
  <c r="AF47" i="1" s="1"/>
  <c r="Q19" i="1"/>
  <c r="S23" i="1"/>
  <c r="AG23" i="1" s="1"/>
  <c r="O27" i="1"/>
  <c r="W10" i="1"/>
  <c r="AM10" i="1" s="1"/>
  <c r="Q41" i="1"/>
  <c r="Q42" i="1"/>
  <c r="S51" i="1"/>
  <c r="AG51" i="1" s="1"/>
  <c r="W46" i="1"/>
  <c r="AM46" i="1" s="1"/>
  <c r="S16" i="1"/>
  <c r="AG16" i="1" s="1"/>
  <c r="X16" i="1"/>
  <c r="AN16" i="1" s="1"/>
  <c r="V42" i="1"/>
  <c r="AL42" i="1" s="1"/>
  <c r="W40" i="1"/>
  <c r="AM40" i="1" s="1"/>
  <c r="Q40" i="1"/>
  <c r="X18" i="1"/>
  <c r="AN18" i="1" s="1"/>
  <c r="S18" i="1"/>
  <c r="AG18" i="1" s="1"/>
  <c r="X14" i="1"/>
  <c r="AN14" i="1" s="1"/>
  <c r="R46" i="1"/>
  <c r="AF46" i="1" s="1"/>
  <c r="U8" i="1"/>
  <c r="AK8" i="1" s="1"/>
  <c r="P8" i="1"/>
  <c r="AB8" i="1" s="1"/>
  <c r="V45" i="1"/>
  <c r="AL45" i="1" s="1"/>
  <c r="U21" i="1"/>
  <c r="AK21" i="1" s="1"/>
  <c r="P21" i="1"/>
  <c r="AB21" i="1" s="1"/>
  <c r="X49" i="1"/>
  <c r="AN49" i="1" s="1"/>
  <c r="R49" i="1"/>
  <c r="AF49" i="1" s="1"/>
  <c r="S7" i="1"/>
  <c r="AG7" i="1" s="1"/>
  <c r="X25" i="1"/>
  <c r="AN25" i="1" s="1"/>
  <c r="V50" i="1"/>
  <c r="AL50" i="1" s="1"/>
  <c r="V13" i="1"/>
  <c r="AL13" i="1" s="1"/>
  <c r="O13" i="1"/>
  <c r="W47" i="1"/>
  <c r="AM47" i="1" s="1"/>
  <c r="P47" i="1"/>
  <c r="AB47" i="1" s="1"/>
  <c r="X23" i="1"/>
  <c r="AN23" i="1" s="1"/>
  <c r="P23" i="1"/>
  <c r="AB23" i="1" s="1"/>
  <c r="X31" i="1"/>
  <c r="AN31" i="1" s="1"/>
  <c r="T16" i="1"/>
  <c r="U40" i="1"/>
  <c r="AK40" i="1" s="1"/>
  <c r="P40" i="1"/>
  <c r="AB40" i="1" s="1"/>
  <c r="W18" i="1"/>
  <c r="AM18" i="1" s="1"/>
  <c r="Q18" i="1"/>
  <c r="T8" i="1"/>
  <c r="O8" i="1"/>
  <c r="T21" i="1"/>
  <c r="O21" i="1"/>
  <c r="W49" i="1"/>
  <c r="AM49" i="1" s="1"/>
  <c r="X7" i="1"/>
  <c r="AN7" i="1" s="1"/>
  <c r="V23" i="1"/>
  <c r="AL23" i="1" s="1"/>
  <c r="P35" i="1"/>
  <c r="AB35" i="1" s="1"/>
  <c r="T35" i="1"/>
  <c r="X35" i="1"/>
  <c r="AN35" i="1" s="1"/>
  <c r="P20" i="1"/>
  <c r="AB20" i="1" s="1"/>
  <c r="T20" i="1"/>
  <c r="X20" i="1"/>
  <c r="AN20" i="1" s="1"/>
  <c r="P29" i="1"/>
  <c r="AB29" i="1" s="1"/>
  <c r="T29" i="1"/>
  <c r="X29" i="1"/>
  <c r="AN29" i="1" s="1"/>
  <c r="P52" i="1"/>
  <c r="AB52" i="1" s="1"/>
  <c r="T52" i="1"/>
  <c r="X52" i="1"/>
  <c r="AN52" i="1" s="1"/>
  <c r="Q52" i="1"/>
  <c r="U52" i="1"/>
  <c r="AK52" i="1" s="1"/>
  <c r="P5" i="1"/>
  <c r="AB5" i="1" s="1"/>
  <c r="T5" i="1"/>
  <c r="X5" i="1"/>
  <c r="AN5" i="1" s="1"/>
  <c r="Q5" i="1"/>
  <c r="U5" i="1"/>
  <c r="AK5" i="1" s="1"/>
  <c r="O39" i="1"/>
  <c r="S39" i="1"/>
  <c r="AG39" i="1" s="1"/>
  <c r="W39" i="1"/>
  <c r="AM39" i="1" s="1"/>
  <c r="T39" i="1"/>
  <c r="P39" i="1"/>
  <c r="AB39" i="1" s="1"/>
  <c r="U39" i="1"/>
  <c r="AK39" i="1" s="1"/>
  <c r="O38" i="1"/>
  <c r="S38" i="1"/>
  <c r="AG38" i="1" s="1"/>
  <c r="W38" i="1"/>
  <c r="AM38" i="1" s="1"/>
  <c r="Q38" i="1"/>
  <c r="V38" i="1"/>
  <c r="AL38" i="1" s="1"/>
  <c r="R38" i="1"/>
  <c r="AF38" i="1" s="1"/>
  <c r="X38" i="1"/>
  <c r="AN38" i="1" s="1"/>
  <c r="O11" i="1"/>
  <c r="S11" i="1"/>
  <c r="AG11" i="1" s="1"/>
  <c r="W11" i="1"/>
  <c r="AM11" i="1" s="1"/>
  <c r="T11" i="1"/>
  <c r="P11" i="1"/>
  <c r="AB11" i="1" s="1"/>
  <c r="U11" i="1"/>
  <c r="AK11" i="1" s="1"/>
  <c r="O15" i="1"/>
  <c r="S15" i="1"/>
  <c r="AG15" i="1" s="1"/>
  <c r="W15" i="1"/>
  <c r="AM15" i="1" s="1"/>
  <c r="Q15" i="1"/>
  <c r="V15" i="1"/>
  <c r="AL15" i="1" s="1"/>
  <c r="R15" i="1"/>
  <c r="AF15" i="1" s="1"/>
  <c r="X15" i="1"/>
  <c r="AN15" i="1" s="1"/>
  <c r="O17" i="1"/>
  <c r="S17" i="1"/>
  <c r="AG17" i="1" s="1"/>
  <c r="W17" i="1"/>
  <c r="AM17" i="1" s="1"/>
  <c r="T17" i="1"/>
  <c r="P17" i="1"/>
  <c r="AB17" i="1" s="1"/>
  <c r="U17" i="1"/>
  <c r="AK17" i="1" s="1"/>
  <c r="P32" i="1"/>
  <c r="AB32" i="1" s="1"/>
  <c r="T32" i="1"/>
  <c r="X32" i="1"/>
  <c r="AN32" i="1" s="1"/>
  <c r="Q32" i="1"/>
  <c r="U32" i="1"/>
  <c r="AK32" i="1" s="1"/>
  <c r="V32" i="1"/>
  <c r="AL32" i="1" s="1"/>
  <c r="S32" i="1"/>
  <c r="AG32" i="1" s="1"/>
  <c r="W32" i="1"/>
  <c r="AM32" i="1" s="1"/>
  <c r="P30" i="1"/>
  <c r="AB30" i="1" s="1"/>
  <c r="T30" i="1"/>
  <c r="X30" i="1"/>
  <c r="AN30" i="1" s="1"/>
  <c r="Q30" i="1"/>
  <c r="U30" i="1"/>
  <c r="AK30" i="1" s="1"/>
  <c r="V30" i="1"/>
  <c r="AL30" i="1" s="1"/>
  <c r="R30" i="1"/>
  <c r="AF30" i="1" s="1"/>
  <c r="S30" i="1"/>
  <c r="AG30" i="1" s="1"/>
  <c r="P44" i="1"/>
  <c r="AB44" i="1" s="1"/>
  <c r="T44" i="1"/>
  <c r="X44" i="1"/>
  <c r="AN44" i="1" s="1"/>
  <c r="Q44" i="1"/>
  <c r="U44" i="1"/>
  <c r="AK44" i="1" s="1"/>
  <c r="V44" i="1"/>
  <c r="AL44" i="1" s="1"/>
  <c r="O44" i="1"/>
  <c r="R44" i="1"/>
  <c r="AF44" i="1" s="1"/>
  <c r="S35" i="1"/>
  <c r="AG35" i="1" s="1"/>
  <c r="V20" i="1"/>
  <c r="AL20" i="1" s="1"/>
  <c r="Q20" i="1"/>
  <c r="S29" i="1"/>
  <c r="AG29" i="1" s="1"/>
  <c r="S52" i="1"/>
  <c r="AG52" i="1" s="1"/>
  <c r="R5" i="1"/>
  <c r="AF5" i="1" s="1"/>
  <c r="V39" i="1"/>
  <c r="AL39" i="1" s="1"/>
  <c r="Q11" i="1"/>
  <c r="T15" i="1"/>
  <c r="V17" i="1"/>
  <c r="AL17" i="1" s="1"/>
  <c r="R4" i="1"/>
  <c r="AF4" i="1" s="1"/>
  <c r="V4" i="1"/>
  <c r="AL4" i="1" s="1"/>
  <c r="R37" i="1"/>
  <c r="AF37" i="1" s="1"/>
  <c r="V37" i="1"/>
  <c r="AL37" i="1" s="1"/>
  <c r="R14" i="1"/>
  <c r="AF14" i="1" s="1"/>
  <c r="V14" i="1"/>
  <c r="AL14" i="1" s="1"/>
  <c r="R53" i="1"/>
  <c r="AF53" i="1" s="1"/>
  <c r="V53" i="1"/>
  <c r="AL53" i="1" s="1"/>
  <c r="O53" i="1"/>
  <c r="S53" i="1"/>
  <c r="AG53" i="1" s="1"/>
  <c r="W53" i="1"/>
  <c r="AM53" i="1" s="1"/>
  <c r="Q48" i="1"/>
  <c r="U48" i="1"/>
  <c r="AK48" i="1" s="1"/>
  <c r="P48" i="1"/>
  <c r="AB48" i="1" s="1"/>
  <c r="V48" i="1"/>
  <c r="AL48" i="1" s="1"/>
  <c r="R48" i="1"/>
  <c r="AF48" i="1" s="1"/>
  <c r="W48" i="1"/>
  <c r="AM48" i="1" s="1"/>
  <c r="Q34" i="1"/>
  <c r="U34" i="1"/>
  <c r="AK34" i="1" s="1"/>
  <c r="S34" i="1"/>
  <c r="AG34" i="1" s="1"/>
  <c r="X34" i="1"/>
  <c r="AN34" i="1" s="1"/>
  <c r="O34" i="1"/>
  <c r="T34" i="1"/>
  <c r="Q28" i="1"/>
  <c r="U28" i="1"/>
  <c r="AK28" i="1" s="1"/>
  <c r="P28" i="1"/>
  <c r="AB28" i="1" s="1"/>
  <c r="V28" i="1"/>
  <c r="AL28" i="1" s="1"/>
  <c r="R28" i="1"/>
  <c r="AF28" i="1" s="1"/>
  <c r="W28" i="1"/>
  <c r="AM28" i="1" s="1"/>
  <c r="Q9" i="1"/>
  <c r="U9" i="1"/>
  <c r="AK9" i="1" s="1"/>
  <c r="S9" i="1"/>
  <c r="AG9" i="1" s="1"/>
  <c r="X9" i="1"/>
  <c r="AN9" i="1" s="1"/>
  <c r="O9" i="1"/>
  <c r="T9" i="1"/>
  <c r="Q6" i="1"/>
  <c r="U6" i="1"/>
  <c r="AK6" i="1" s="1"/>
  <c r="P6" i="1"/>
  <c r="AB6" i="1" s="1"/>
  <c r="V6" i="1"/>
  <c r="AL6" i="1" s="1"/>
  <c r="R6" i="1"/>
  <c r="AF6" i="1" s="1"/>
  <c r="W6" i="1"/>
  <c r="AM6" i="1" s="1"/>
  <c r="Q22" i="1"/>
  <c r="U22" i="1"/>
  <c r="AK22" i="1" s="1"/>
  <c r="S22" i="1"/>
  <c r="AG22" i="1" s="1"/>
  <c r="X22" i="1"/>
  <c r="AN22" i="1" s="1"/>
  <c r="O22" i="1"/>
  <c r="T22" i="1"/>
  <c r="R43" i="1"/>
  <c r="AF43" i="1" s="1"/>
  <c r="V43" i="1"/>
  <c r="AL43" i="1" s="1"/>
  <c r="O43" i="1"/>
  <c r="S43" i="1"/>
  <c r="AG43" i="1" s="1"/>
  <c r="W43" i="1"/>
  <c r="AM43" i="1" s="1"/>
  <c r="P43" i="1"/>
  <c r="AB43" i="1" s="1"/>
  <c r="X43" i="1"/>
  <c r="AN43" i="1" s="1"/>
  <c r="T43" i="1"/>
  <c r="U43" i="1"/>
  <c r="AK43" i="1" s="1"/>
  <c r="R12" i="1"/>
  <c r="AF12" i="1" s="1"/>
  <c r="V12" i="1"/>
  <c r="AL12" i="1" s="1"/>
  <c r="O12" i="1"/>
  <c r="S12" i="1"/>
  <c r="AG12" i="1" s="1"/>
  <c r="W12" i="1"/>
  <c r="AM12" i="1" s="1"/>
  <c r="P12" i="1"/>
  <c r="AB12" i="1" s="1"/>
  <c r="X12" i="1"/>
  <c r="AN12" i="1" s="1"/>
  <c r="Q12" i="1"/>
  <c r="T12" i="1"/>
  <c r="W35" i="1"/>
  <c r="AM35" i="1" s="1"/>
  <c r="R35" i="1"/>
  <c r="AF35" i="1" s="1"/>
  <c r="W4" i="1"/>
  <c r="AM4" i="1" s="1"/>
  <c r="Q4" i="1"/>
  <c r="U20" i="1"/>
  <c r="AK20" i="1" s="1"/>
  <c r="O20" i="1"/>
  <c r="T37" i="1"/>
  <c r="O37" i="1"/>
  <c r="W29" i="1"/>
  <c r="AM29" i="1" s="1"/>
  <c r="R29" i="1"/>
  <c r="AF29" i="1" s="1"/>
  <c r="W14" i="1"/>
  <c r="AM14" i="1" s="1"/>
  <c r="Q14" i="1"/>
  <c r="R52" i="1"/>
  <c r="AF52" i="1" s="1"/>
  <c r="T53" i="1"/>
  <c r="W5" i="1"/>
  <c r="AM5" i="1" s="1"/>
  <c r="O5" i="1"/>
  <c r="O48" i="1"/>
  <c r="R39" i="1"/>
  <c r="AF39" i="1" s="1"/>
  <c r="R34" i="1"/>
  <c r="AF34" i="1" s="1"/>
  <c r="U38" i="1"/>
  <c r="AK38" i="1" s="1"/>
  <c r="T28" i="1"/>
  <c r="X11" i="1"/>
  <c r="AN11" i="1" s="1"/>
  <c r="W9" i="1"/>
  <c r="AM9" i="1" s="1"/>
  <c r="P15" i="1"/>
  <c r="AB15" i="1" s="1"/>
  <c r="O6" i="1"/>
  <c r="R17" i="1"/>
  <c r="AF17" i="1" s="1"/>
  <c r="R22" i="1"/>
  <c r="AF22" i="1" s="1"/>
  <c r="R32" i="1"/>
  <c r="AF32" i="1" s="1"/>
  <c r="W30" i="1"/>
  <c r="AM30" i="1" s="1"/>
  <c r="W44" i="1"/>
  <c r="AM44" i="1" s="1"/>
  <c r="P42" i="1"/>
  <c r="AB42" i="1" s="1"/>
  <c r="T42" i="1"/>
  <c r="X42" i="1"/>
  <c r="AN42" i="1" s="1"/>
  <c r="P51" i="1"/>
  <c r="AB51" i="1" s="1"/>
  <c r="T51" i="1"/>
  <c r="X51" i="1"/>
  <c r="AN51" i="1" s="1"/>
  <c r="P46" i="1"/>
  <c r="AB46" i="1" s="1"/>
  <c r="T46" i="1"/>
  <c r="X46" i="1"/>
  <c r="AN46" i="1" s="1"/>
  <c r="Q46" i="1"/>
  <c r="P45" i="1"/>
  <c r="AB45" i="1" s="1"/>
  <c r="T45" i="1"/>
  <c r="X45" i="1"/>
  <c r="AN45" i="1" s="1"/>
  <c r="Q45" i="1"/>
  <c r="U45" i="1"/>
  <c r="AK45" i="1" s="1"/>
  <c r="O24" i="1"/>
  <c r="S24" i="1"/>
  <c r="AG24" i="1" s="1"/>
  <c r="W24" i="1"/>
  <c r="AM24" i="1" s="1"/>
  <c r="P24" i="1"/>
  <c r="AB24" i="1" s="1"/>
  <c r="U24" i="1"/>
  <c r="AK24" i="1" s="1"/>
  <c r="Q24" i="1"/>
  <c r="V24" i="1"/>
  <c r="AL24" i="1" s="1"/>
  <c r="O26" i="1"/>
  <c r="S26" i="1"/>
  <c r="AG26" i="1" s="1"/>
  <c r="W26" i="1"/>
  <c r="AM26" i="1" s="1"/>
  <c r="R26" i="1"/>
  <c r="AF26" i="1" s="1"/>
  <c r="X26" i="1"/>
  <c r="AN26" i="1" s="1"/>
  <c r="T26" i="1"/>
  <c r="O25" i="1"/>
  <c r="S25" i="1"/>
  <c r="AG25" i="1" s="1"/>
  <c r="W25" i="1"/>
  <c r="AM25" i="1" s="1"/>
  <c r="P25" i="1"/>
  <c r="AB25" i="1" s="1"/>
  <c r="U25" i="1"/>
  <c r="AK25" i="1" s="1"/>
  <c r="Q25" i="1"/>
  <c r="V25" i="1"/>
  <c r="AL25" i="1" s="1"/>
  <c r="O36" i="1"/>
  <c r="S36" i="1"/>
  <c r="AG36" i="1" s="1"/>
  <c r="W36" i="1"/>
  <c r="AM36" i="1" s="1"/>
  <c r="R36" i="1"/>
  <c r="AF36" i="1" s="1"/>
  <c r="X36" i="1"/>
  <c r="AN36" i="1" s="1"/>
  <c r="T36" i="1"/>
  <c r="O33" i="1"/>
  <c r="S33" i="1"/>
  <c r="AG33" i="1" s="1"/>
  <c r="W33" i="1"/>
  <c r="AM33" i="1" s="1"/>
  <c r="P33" i="1"/>
  <c r="AB33" i="1" s="1"/>
  <c r="U33" i="1"/>
  <c r="AK33" i="1" s="1"/>
  <c r="Q33" i="1"/>
  <c r="V33" i="1"/>
  <c r="AL33" i="1" s="1"/>
  <c r="O19" i="1"/>
  <c r="S19" i="1"/>
  <c r="AG19" i="1" s="1"/>
  <c r="W19" i="1"/>
  <c r="AM19" i="1" s="1"/>
  <c r="R19" i="1"/>
  <c r="AF19" i="1" s="1"/>
  <c r="X19" i="1"/>
  <c r="AN19" i="1" s="1"/>
  <c r="T19" i="1"/>
  <c r="P27" i="1"/>
  <c r="AB27" i="1" s="1"/>
  <c r="T27" i="1"/>
  <c r="X27" i="1"/>
  <c r="AN27" i="1" s="1"/>
  <c r="Q27" i="1"/>
  <c r="U27" i="1"/>
  <c r="AK27" i="1" s="1"/>
  <c r="R27" i="1"/>
  <c r="AF27" i="1" s="1"/>
  <c r="S27" i="1"/>
  <c r="AG27" i="1" s="1"/>
  <c r="V27" i="1"/>
  <c r="AL27" i="1" s="1"/>
  <c r="P10" i="1"/>
  <c r="AB10" i="1" s="1"/>
  <c r="T10" i="1"/>
  <c r="X10" i="1"/>
  <c r="AN10" i="1" s="1"/>
  <c r="Q10" i="1"/>
  <c r="U10" i="1"/>
  <c r="AK10" i="1" s="1"/>
  <c r="R10" i="1"/>
  <c r="AF10" i="1" s="1"/>
  <c r="O10" i="1"/>
  <c r="S10" i="1"/>
  <c r="AG10" i="1" s="1"/>
  <c r="V35" i="1"/>
  <c r="AL35" i="1" s="1"/>
  <c r="Q35" i="1"/>
  <c r="U4" i="1"/>
  <c r="AK4" i="1" s="1"/>
  <c r="P4" i="1"/>
  <c r="AB4" i="1" s="1"/>
  <c r="U42" i="1"/>
  <c r="AK42" i="1" s="1"/>
  <c r="O42" i="1"/>
  <c r="S20" i="1"/>
  <c r="AG20" i="1" s="1"/>
  <c r="X37" i="1"/>
  <c r="AN37" i="1" s="1"/>
  <c r="S37" i="1"/>
  <c r="AG37" i="1" s="1"/>
  <c r="W51" i="1"/>
  <c r="AM51" i="1" s="1"/>
  <c r="R51" i="1"/>
  <c r="AF51" i="1" s="1"/>
  <c r="V29" i="1"/>
  <c r="AL29" i="1" s="1"/>
  <c r="Q29" i="1"/>
  <c r="U14" i="1"/>
  <c r="AK14" i="1" s="1"/>
  <c r="P14" i="1"/>
  <c r="AB14" i="1" s="1"/>
  <c r="U46" i="1"/>
  <c r="AK46" i="1" s="1"/>
  <c r="W52" i="1"/>
  <c r="AM52" i="1" s="1"/>
  <c r="O52" i="1"/>
  <c r="Q53" i="1"/>
  <c r="S45" i="1"/>
  <c r="AG45" i="1" s="1"/>
  <c r="V5" i="1"/>
  <c r="AL5" i="1" s="1"/>
  <c r="X48" i="1"/>
  <c r="AN48" i="1" s="1"/>
  <c r="X24" i="1"/>
  <c r="AN24" i="1" s="1"/>
  <c r="Q39" i="1"/>
  <c r="P34" i="1"/>
  <c r="AB34" i="1" s="1"/>
  <c r="P26" i="1"/>
  <c r="AB26" i="1" s="1"/>
  <c r="T38" i="1"/>
  <c r="S28" i="1"/>
  <c r="AG28" i="1" s="1"/>
  <c r="R25" i="1"/>
  <c r="AF25" i="1" s="1"/>
  <c r="V11" i="1"/>
  <c r="AL11" i="1" s="1"/>
  <c r="V9" i="1"/>
  <c r="AL9" i="1" s="1"/>
  <c r="U36" i="1"/>
  <c r="AK36" i="1" s="1"/>
  <c r="X6" i="1"/>
  <c r="AN6" i="1" s="1"/>
  <c r="X33" i="1"/>
  <c r="AN33" i="1" s="1"/>
  <c r="Q17" i="1"/>
  <c r="P22" i="1"/>
  <c r="AB22" i="1" s="1"/>
  <c r="P19" i="1"/>
  <c r="AB19" i="1" s="1"/>
  <c r="O32" i="1"/>
  <c r="O30" i="1"/>
  <c r="S44" i="1"/>
  <c r="AG44" i="1" s="1"/>
  <c r="U35" i="1"/>
  <c r="AK35" i="1" s="1"/>
  <c r="O35" i="1"/>
  <c r="T4" i="1"/>
  <c r="O4" i="1"/>
  <c r="S42" i="1"/>
  <c r="AG42" i="1" s="1"/>
  <c r="W20" i="1"/>
  <c r="AM20" i="1" s="1"/>
  <c r="R20" i="1"/>
  <c r="AF20" i="1" s="1"/>
  <c r="W37" i="1"/>
  <c r="AM37" i="1" s="1"/>
  <c r="Q37" i="1"/>
  <c r="V51" i="1"/>
  <c r="AL51" i="1" s="1"/>
  <c r="Q51" i="1"/>
  <c r="U29" i="1"/>
  <c r="AK29" i="1" s="1"/>
  <c r="O29" i="1"/>
  <c r="T14" i="1"/>
  <c r="O14" i="1"/>
  <c r="S46" i="1"/>
  <c r="AG46" i="1" s="1"/>
  <c r="V52" i="1"/>
  <c r="AL52" i="1" s="1"/>
  <c r="X53" i="1"/>
  <c r="AN53" i="1" s="1"/>
  <c r="P53" i="1"/>
  <c r="AB53" i="1" s="1"/>
  <c r="R45" i="1"/>
  <c r="AF45" i="1" s="1"/>
  <c r="S5" i="1"/>
  <c r="AG5" i="1" s="1"/>
  <c r="T48" i="1"/>
  <c r="T24" i="1"/>
  <c r="X39" i="1"/>
  <c r="AN39" i="1" s="1"/>
  <c r="W34" i="1"/>
  <c r="AM34" i="1" s="1"/>
  <c r="V26" i="1"/>
  <c r="AL26" i="1" s="1"/>
  <c r="P38" i="1"/>
  <c r="AB38" i="1" s="1"/>
  <c r="O28" i="1"/>
  <c r="R11" i="1"/>
  <c r="AF11" i="1" s="1"/>
  <c r="R9" i="1"/>
  <c r="AF9" i="1" s="1"/>
  <c r="Q36" i="1"/>
  <c r="U15" i="1"/>
  <c r="AK15" i="1" s="1"/>
  <c r="T6" i="1"/>
  <c r="T33" i="1"/>
  <c r="X17" i="1"/>
  <c r="AN17" i="1" s="1"/>
  <c r="W22" i="1"/>
  <c r="AM22" i="1" s="1"/>
  <c r="V19" i="1"/>
  <c r="AL19" i="1" s="1"/>
  <c r="Q43" i="1"/>
  <c r="U12" i="1"/>
  <c r="AK12" i="1" s="1"/>
  <c r="Q49" i="1"/>
  <c r="U49" i="1"/>
  <c r="AK49" i="1" s="1"/>
  <c r="Q7" i="1"/>
  <c r="U7" i="1"/>
  <c r="AK7" i="1" s="1"/>
  <c r="Q50" i="1"/>
  <c r="U50" i="1"/>
  <c r="AK50" i="1" s="1"/>
  <c r="Q13" i="1"/>
  <c r="U13" i="1"/>
  <c r="AK13" i="1" s="1"/>
  <c r="Q47" i="1"/>
  <c r="U47" i="1"/>
  <c r="AK47" i="1" s="1"/>
  <c r="Q23" i="1"/>
  <c r="U23" i="1"/>
  <c r="AK23" i="1" s="1"/>
  <c r="R31" i="1"/>
  <c r="AF31" i="1" s="1"/>
  <c r="V31" i="1"/>
  <c r="AL31" i="1" s="1"/>
  <c r="O31" i="1"/>
  <c r="S31" i="1"/>
  <c r="AG31" i="1" s="1"/>
  <c r="W31" i="1"/>
  <c r="AM31" i="1" s="1"/>
  <c r="T31" i="1"/>
  <c r="R41" i="1"/>
  <c r="AF41" i="1" s="1"/>
  <c r="V41" i="1"/>
  <c r="AL41" i="1" s="1"/>
  <c r="O41" i="1"/>
  <c r="S41" i="1"/>
  <c r="AG41" i="1" s="1"/>
  <c r="W41" i="1"/>
  <c r="AM41" i="1" s="1"/>
  <c r="T41" i="1"/>
  <c r="Q16" i="1"/>
  <c r="U16" i="1"/>
  <c r="AK16" i="1" s="1"/>
  <c r="V40" i="1"/>
  <c r="AL40" i="1" s="1"/>
  <c r="V18" i="1"/>
  <c r="AL18" i="1" s="1"/>
  <c r="V8" i="1"/>
  <c r="AL8" i="1" s="1"/>
  <c r="V21" i="1"/>
  <c r="AL21" i="1" s="1"/>
  <c r="T49" i="1"/>
  <c r="O49" i="1"/>
  <c r="W7" i="1"/>
  <c r="AM7" i="1" s="1"/>
  <c r="R7" i="1"/>
  <c r="AF7" i="1" s="1"/>
  <c r="T50" i="1"/>
  <c r="O50" i="1"/>
  <c r="W13" i="1"/>
  <c r="AM13" i="1" s="1"/>
  <c r="R13" i="1"/>
  <c r="AF13" i="1" s="1"/>
  <c r="T47" i="1"/>
  <c r="O47" i="1"/>
  <c r="W23" i="1"/>
  <c r="AM23" i="1" s="1"/>
  <c r="R23" i="1"/>
  <c r="AF23" i="1" s="1"/>
  <c r="Q31" i="1"/>
  <c r="P41" i="1"/>
  <c r="AB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F5D49-4C24-4832-9256-503D6017B467}" keepAlive="1" name="Query - GDP (Nominal) Ranking" description="Connection to the 'GDP (Nominal) Ranking' query in the workbook." type="5" refreshedVersion="7" background="1" saveData="1">
    <dbPr connection="Provider=Microsoft.Mashup.OleDb.1;Data Source=$Workbook$;Location=&quot;GDP (Nominal) Ranking&quot;;Extended Properties=&quot;&quot;" command="SELECT * FROM [GDP (Nominal) Ranking]"/>
  </connection>
</connections>
</file>

<file path=xl/sharedStrings.xml><?xml version="1.0" encoding="utf-8"?>
<sst xmlns="http://schemas.openxmlformats.org/spreadsheetml/2006/main" count="2205" uniqueCount="915">
  <si>
    <t>Country/Economy</t>
  </si>
  <si>
    <t>GDP (Nominal) (billions of $) 2020</t>
  </si>
  <si>
    <t>GDP (Nominal) (billions of $) Rank</t>
  </si>
  <si>
    <t>GDP (Nominal) (billions of $) 2021</t>
  </si>
  <si>
    <t>GDP (Nominal) (billions of $) Rank2</t>
  </si>
  <si>
    <t>GDP (Nominal) (billions of $) Share (%)</t>
  </si>
  <si>
    <t>GDP (Nominal) (billions of $) diff</t>
  </si>
  <si>
    <t>Growth (%) 2021</t>
  </si>
  <si>
    <t>GDP per capita (Nominal) ($) 2021</t>
  </si>
  <si>
    <t>GDP per capita (Nominal) ($) Rank</t>
  </si>
  <si>
    <t>Continent</t>
  </si>
  <si>
    <t>United States</t>
  </si>
  <si>
    <t>20,893.75</t>
  </si>
  <si>
    <t>22,939.58</t>
  </si>
  <si>
    <t>24.2</t>
  </si>
  <si>
    <t>-</t>
  </si>
  <si>
    <t>5.97</t>
  </si>
  <si>
    <t>North America</t>
  </si>
  <si>
    <t>China</t>
  </si>
  <si>
    <t>14,866.74</t>
  </si>
  <si>
    <t>16,862.98</t>
  </si>
  <si>
    <t>17.8</t>
  </si>
  <si>
    <t>6,077</t>
  </si>
  <si>
    <t>8.02</t>
  </si>
  <si>
    <t>Asia</t>
  </si>
  <si>
    <t>Japan</t>
  </si>
  <si>
    <t>5,045.10</t>
  </si>
  <si>
    <t>5,103.11</t>
  </si>
  <si>
    <t>5.38</t>
  </si>
  <si>
    <t>11,760</t>
  </si>
  <si>
    <t>2.36</t>
  </si>
  <si>
    <t>Germany</t>
  </si>
  <si>
    <t>3,843.34</t>
  </si>
  <si>
    <t>4,230.17</t>
  </si>
  <si>
    <t>4.46</t>
  </si>
  <si>
    <t>873</t>
  </si>
  <si>
    <t>3.05</t>
  </si>
  <si>
    <t>Europe</t>
  </si>
  <si>
    <t>United Kingdom</t>
  </si>
  <si>
    <t>2,709.68</t>
  </si>
  <si>
    <t>3,108.42</t>
  </si>
  <si>
    <t>3.27</t>
  </si>
  <si>
    <t>1,122</t>
  </si>
  <si>
    <t>6.76</t>
  </si>
  <si>
    <t>India</t>
  </si>
  <si>
    <t>2,660.24</t>
  </si>
  <si>
    <t>2,946.06</t>
  </si>
  <si>
    <t>3.10</t>
  </si>
  <si>
    <t>162</t>
  </si>
  <si>
    <t>9.50</t>
  </si>
  <si>
    <t>France</t>
  </si>
  <si>
    <t>2,624.42</t>
  </si>
  <si>
    <t>2,940.43</t>
  </si>
  <si>
    <t>5.63</t>
  </si>
  <si>
    <t>6.29</t>
  </si>
  <si>
    <t>Italy</t>
  </si>
  <si>
    <t>1,884.94</t>
  </si>
  <si>
    <t>2,120.23</t>
  </si>
  <si>
    <t>2.23</t>
  </si>
  <si>
    <t>820</t>
  </si>
  <si>
    <t>5.77</t>
  </si>
  <si>
    <t>Canada</t>
  </si>
  <si>
    <t>1,644.04</t>
  </si>
  <si>
    <t>2,015.98</t>
  </si>
  <si>
    <t>2.12</t>
  </si>
  <si>
    <t>104</t>
  </si>
  <si>
    <t>5.69</t>
  </si>
  <si>
    <t>Korea</t>
  </si>
  <si>
    <t>1,638.26</t>
  </si>
  <si>
    <t>1,823.85</t>
  </si>
  <si>
    <t>1.92</t>
  </si>
  <si>
    <t>192</t>
  </si>
  <si>
    <t>4.28</t>
  </si>
  <si>
    <t>Russia</t>
  </si>
  <si>
    <t>1,478.57</t>
  </si>
  <si>
    <t>1,647.57</t>
  </si>
  <si>
    <t>1.74</t>
  </si>
  <si>
    <t>176</t>
  </si>
  <si>
    <t>4.69</t>
  </si>
  <si>
    <t>Brazil</t>
  </si>
  <si>
    <t>1,444.72</t>
  </si>
  <si>
    <t>1,645.84</t>
  </si>
  <si>
    <t>1.73</t>
  </si>
  <si>
    <t>5.23</t>
  </si>
  <si>
    <t>South America</t>
  </si>
  <si>
    <t>Australia</t>
  </si>
  <si>
    <t>1,359.37</t>
  </si>
  <si>
    <t>1,610.56</t>
  </si>
  <si>
    <t>1.70</t>
  </si>
  <si>
    <t>35.3</t>
  </si>
  <si>
    <t>3.54</t>
  </si>
  <si>
    <t>Oceania</t>
  </si>
  <si>
    <t>Spain</t>
  </si>
  <si>
    <t>1,280.46</t>
  </si>
  <si>
    <t>1,439.96</t>
  </si>
  <si>
    <t>1.52</t>
  </si>
  <si>
    <t>171</t>
  </si>
  <si>
    <t>5.74</t>
  </si>
  <si>
    <t>Mexico</t>
  </si>
  <si>
    <t>1,073.92</t>
  </si>
  <si>
    <t>1,285.52</t>
  </si>
  <si>
    <t>1.35</t>
  </si>
  <si>
    <t>154</t>
  </si>
  <si>
    <t>6.25</t>
  </si>
  <si>
    <t>Indonesia</t>
  </si>
  <si>
    <t>1,059.64</t>
  </si>
  <si>
    <t>1,150.25</t>
  </si>
  <si>
    <t>1.21</t>
  </si>
  <si>
    <t>135</t>
  </si>
  <si>
    <t>3.20</t>
  </si>
  <si>
    <t>Islamic Republic of Iran</t>
  </si>
  <si>
    <t>835.35</t>
  </si>
  <si>
    <t>1,081.38</t>
  </si>
  <si>
    <t>1.14</t>
  </si>
  <si>
    <t>68.9</t>
  </si>
  <si>
    <t>2.46</t>
  </si>
  <si>
    <t>Netherlands</t>
  </si>
  <si>
    <t>913.13</t>
  </si>
  <si>
    <t>1,007.56</t>
  </si>
  <si>
    <t>1.06</t>
  </si>
  <si>
    <t>73.8</t>
  </si>
  <si>
    <t>3.77</t>
  </si>
  <si>
    <t>Saudi Arabia</t>
  </si>
  <si>
    <t>700.12</t>
  </si>
  <si>
    <t>842.59</t>
  </si>
  <si>
    <t>0.888</t>
  </si>
  <si>
    <t>165</t>
  </si>
  <si>
    <t>2.84</t>
  </si>
  <si>
    <t>Switzerland</t>
  </si>
  <si>
    <t>751.88</t>
  </si>
  <si>
    <t>810.83</t>
  </si>
  <si>
    <t>0.854</t>
  </si>
  <si>
    <t>31.8</t>
  </si>
  <si>
    <t>3.71</t>
  </si>
  <si>
    <t>Turkey</t>
  </si>
  <si>
    <t>719.92</t>
  </si>
  <si>
    <t>795.95</t>
  </si>
  <si>
    <t>0.838</t>
  </si>
  <si>
    <t>14.9</t>
  </si>
  <si>
    <t>8.95</t>
  </si>
  <si>
    <t>Taiwan Province of China</t>
  </si>
  <si>
    <t>668.16</t>
  </si>
  <si>
    <t>785.59</t>
  </si>
  <si>
    <t>0.828</t>
  </si>
  <si>
    <t>10.4</t>
  </si>
  <si>
    <t>5.86</t>
  </si>
  <si>
    <t>Poland</t>
  </si>
  <si>
    <t>595.92</t>
  </si>
  <si>
    <t>655.33</t>
  </si>
  <si>
    <t>0.690</t>
  </si>
  <si>
    <t>130</t>
  </si>
  <si>
    <t>5.12</t>
  </si>
  <si>
    <t>Sweden</t>
  </si>
  <si>
    <t>541.06</t>
  </si>
  <si>
    <t>622.37</t>
  </si>
  <si>
    <t>0.656</t>
  </si>
  <si>
    <t>33.0</t>
  </si>
  <si>
    <t>4.04</t>
  </si>
  <si>
    <t>Belgium</t>
  </si>
  <si>
    <t>514.92</t>
  </si>
  <si>
    <t>581.85</t>
  </si>
  <si>
    <t>0.613</t>
  </si>
  <si>
    <t>40.5</t>
  </si>
  <si>
    <t>5.64</t>
  </si>
  <si>
    <t>Thailand</t>
  </si>
  <si>
    <t>501.71</t>
  </si>
  <si>
    <t>546.22</t>
  </si>
  <si>
    <t>0.575</t>
  </si>
  <si>
    <t>35.6</t>
  </si>
  <si>
    <t>0.96</t>
  </si>
  <si>
    <t>Ireland</t>
  </si>
  <si>
    <t>425.55</t>
  </si>
  <si>
    <t>516.25</t>
  </si>
  <si>
    <t>0.544</t>
  </si>
  <si>
    <t>30.0</t>
  </si>
  <si>
    <t>13.04</t>
  </si>
  <si>
    <t>Austria</t>
  </si>
  <si>
    <t>432.52</t>
  </si>
  <si>
    <t>481.21</t>
  </si>
  <si>
    <t>0.507</t>
  </si>
  <si>
    <t>35.0</t>
  </si>
  <si>
    <t>3.92</t>
  </si>
  <si>
    <t>Nigeria</t>
  </si>
  <si>
    <t>429.42</t>
  </si>
  <si>
    <t>480.48</t>
  </si>
  <si>
    <t>0.506</t>
  </si>
  <si>
    <t>0.73</t>
  </si>
  <si>
    <t>2.64</t>
  </si>
  <si>
    <t>Africa</t>
  </si>
  <si>
    <t>Israel</t>
  </si>
  <si>
    <t>407.10</t>
  </si>
  <si>
    <t>467.53</t>
  </si>
  <si>
    <t>0.492</t>
  </si>
  <si>
    <t>13.0</t>
  </si>
  <si>
    <t>7.06</t>
  </si>
  <si>
    <t>Argentina</t>
  </si>
  <si>
    <t>389.06</t>
  </si>
  <si>
    <t>455.17</t>
  </si>
  <si>
    <t>0.479</t>
  </si>
  <si>
    <t>12.4</t>
  </si>
  <si>
    <t>7.50</t>
  </si>
  <si>
    <t>Norway</t>
  </si>
  <si>
    <t>362.52</t>
  </si>
  <si>
    <t>445.51</t>
  </si>
  <si>
    <t>0.469</t>
  </si>
  <si>
    <t>9.67</t>
  </si>
  <si>
    <t>3.03</t>
  </si>
  <si>
    <t>South Africa</t>
  </si>
  <si>
    <t>335.34</t>
  </si>
  <si>
    <t>415.32</t>
  </si>
  <si>
    <t>0.437</t>
  </si>
  <si>
    <t>30.2</t>
  </si>
  <si>
    <t>5.00</t>
  </si>
  <si>
    <t>United Arab Emirates</t>
  </si>
  <si>
    <t>358.87</t>
  </si>
  <si>
    <t>410.16</t>
  </si>
  <si>
    <t>0.432</t>
  </si>
  <si>
    <t>5.16</t>
  </si>
  <si>
    <t>2.24</t>
  </si>
  <si>
    <t>Denmark</t>
  </si>
  <si>
    <t>356.09</t>
  </si>
  <si>
    <t>396.67</t>
  </si>
  <si>
    <t>0.418</t>
  </si>
  <si>
    <t>13.5</t>
  </si>
  <si>
    <t>3.80</t>
  </si>
  <si>
    <t>Egypt</t>
  </si>
  <si>
    <t>363.25</t>
  </si>
  <si>
    <t>396.33</t>
  </si>
  <si>
    <t>0.417</t>
  </si>
  <si>
    <t>0.34</t>
  </si>
  <si>
    <t>3.33</t>
  </si>
  <si>
    <t>Philippines</t>
  </si>
  <si>
    <t>361.49</t>
  </si>
  <si>
    <t>385.74</t>
  </si>
  <si>
    <t>0.406</t>
  </si>
  <si>
    <t>10.6</t>
  </si>
  <si>
    <t>3.22</t>
  </si>
  <si>
    <t>Singapore</t>
  </si>
  <si>
    <t>339.98</t>
  </si>
  <si>
    <t>378.65</t>
  </si>
  <si>
    <t>0.399</t>
  </si>
  <si>
    <t>7.09</t>
  </si>
  <si>
    <t>6.03</t>
  </si>
  <si>
    <t>Malaysia</t>
  </si>
  <si>
    <t>337.01</t>
  </si>
  <si>
    <t>371.11</t>
  </si>
  <si>
    <t>0.391</t>
  </si>
  <si>
    <t>7.53</t>
  </si>
  <si>
    <t>3.50</t>
  </si>
  <si>
    <t>Hong Kong SAR</t>
  </si>
  <si>
    <t>346.58</t>
  </si>
  <si>
    <t>369.72</t>
  </si>
  <si>
    <t>0.389</t>
  </si>
  <si>
    <t>1.39</t>
  </si>
  <si>
    <t>6.44</t>
  </si>
  <si>
    <t>Vietnam</t>
  </si>
  <si>
    <t>343.11</t>
  </si>
  <si>
    <t>368.00</t>
  </si>
  <si>
    <t>0.388</t>
  </si>
  <si>
    <t>1.72</t>
  </si>
  <si>
    <t>3.78</t>
  </si>
  <si>
    <t>Bangladesh</t>
  </si>
  <si>
    <t>323.06</t>
  </si>
  <si>
    <t>355.69</t>
  </si>
  <si>
    <t>0.375</t>
  </si>
  <si>
    <t>12.3</t>
  </si>
  <si>
    <t>4.60</t>
  </si>
  <si>
    <t>Chile</t>
  </si>
  <si>
    <t>252.82</t>
  </si>
  <si>
    <t>331.25</t>
  </si>
  <si>
    <t>0.349</t>
  </si>
  <si>
    <t>24.4</t>
  </si>
  <si>
    <t>11.00</t>
  </si>
  <si>
    <t>Colombia</t>
  </si>
  <si>
    <t>271.55</t>
  </si>
  <si>
    <t>300.79</t>
  </si>
  <si>
    <t>0.317</t>
  </si>
  <si>
    <t>30.5</t>
  </si>
  <si>
    <t>7.61</t>
  </si>
  <si>
    <t>Finland</t>
  </si>
  <si>
    <t>269.56</t>
  </si>
  <si>
    <t>296.02</t>
  </si>
  <si>
    <t>0.312</t>
  </si>
  <si>
    <t>4.77</t>
  </si>
  <si>
    <t>2.97</t>
  </si>
  <si>
    <t>Pakistan</t>
  </si>
  <si>
    <t>261.73</t>
  </si>
  <si>
    <t>292.22</t>
  </si>
  <si>
    <t>0.308</t>
  </si>
  <si>
    <t>3.94</t>
  </si>
  <si>
    <t>Romania</t>
  </si>
  <si>
    <t>248.72</t>
  </si>
  <si>
    <t>287.28</t>
  </si>
  <si>
    <t>0.303</t>
  </si>
  <si>
    <t>4.94</t>
  </si>
  <si>
    <t>7.00</t>
  </si>
  <si>
    <t>Czech Republic</t>
  </si>
  <si>
    <t>245.35</t>
  </si>
  <si>
    <t>276.91</t>
  </si>
  <si>
    <t>0.292</t>
  </si>
  <si>
    <t>3.79</t>
  </si>
  <si>
    <t>Portugal</t>
  </si>
  <si>
    <t>228.36</t>
  </si>
  <si>
    <t>251.71</t>
  </si>
  <si>
    <t>0.265</t>
  </si>
  <si>
    <t>25.2</t>
  </si>
  <si>
    <t>4.44</t>
  </si>
  <si>
    <t>New Zealand</t>
  </si>
  <si>
    <t>209.38</t>
  </si>
  <si>
    <t>247.64</t>
  </si>
  <si>
    <t>0.261</t>
  </si>
  <si>
    <t>4.07</t>
  </si>
  <si>
    <t>5.06</t>
  </si>
  <si>
    <t>1_1000 GDP (Nominal) (billions of $) 2020</t>
  </si>
  <si>
    <t>2_1000 GDP (Nominal) (billions of $) 2021</t>
  </si>
  <si>
    <t>1_1000 GDP (Nominal) (billions of $) 2021</t>
  </si>
  <si>
    <t>2_1000 GDP (Nominal) (billions of $) 2020</t>
  </si>
  <si>
    <t>GDP (Nominal) (billions of $) diff_</t>
  </si>
  <si>
    <t>GDP (Nominal) (billions of $) Share (%)_</t>
  </si>
  <si>
    <t>Growth (%) 2021_</t>
  </si>
  <si>
    <t>GDP per capita (Nominal) ($) 2021_</t>
  </si>
  <si>
    <t>GDP per capita (Nominal) ($) Rank_</t>
  </si>
  <si>
    <t>Continent_</t>
  </si>
  <si>
    <t>GDP (Nominal) (billions of $) Rank2_</t>
  </si>
  <si>
    <t>GDP (Nominal) (billions of $) Rank_</t>
  </si>
  <si>
    <t>GDP (Nominal) (billions of $) 2020_</t>
  </si>
  <si>
    <t>Row Labels</t>
  </si>
  <si>
    <t>https://statisticstimes.com/economy/projected-world-gdp-ranking.php</t>
  </si>
  <si>
    <t>Accessed 20 May 2022</t>
  </si>
  <si>
    <t>GDP (Nominal) (billions of $) diff_1</t>
  </si>
  <si>
    <t>GDP (Nominal) (billions of $) diff_2</t>
  </si>
  <si>
    <t>Country</t>
  </si>
  <si>
    <t>Province</t>
  </si>
  <si>
    <t>Gauteng</t>
  </si>
  <si>
    <t>Western Cape</t>
  </si>
  <si>
    <t>North West</t>
  </si>
  <si>
    <t>Mpumalanga</t>
  </si>
  <si>
    <t>Free State</t>
  </si>
  <si>
    <t>Northern Cape</t>
  </si>
  <si>
    <t>KwaZulu-Natal</t>
  </si>
  <si>
    <t>Limpopo</t>
  </si>
  <si>
    <t>Eastern Cape</t>
  </si>
  <si>
    <t>GDP $ Millions</t>
  </si>
  <si>
    <t>F:\Seagate 2021.11.25\Study - EP\Learn_Data Analysis\data analysis - provinces in South Africa GDP comparison 2013</t>
  </si>
  <si>
    <t>Provinces</t>
  </si>
  <si>
    <t xml:space="preserve">https://data.worldbank.org/indicator/NY.GDP.MKTP.KD.ZG?locations=ZA </t>
  </si>
  <si>
    <t>For GDP growth % in South Africa</t>
  </si>
  <si>
    <t>NY.GDP.MKTP.KD.ZG</t>
  </si>
  <si>
    <t>GDP growth (annual %)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</si>
  <si>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</si>
  <si>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</si>
  <si>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</si>
  <si>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</si>
  <si>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</si>
  <si>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</si>
  <si>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</si>
  <si>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</si>
  <si>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</si>
  <si>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</si>
  <si>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</si>
  <si>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</si>
  <si>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</si>
  <si>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</si>
  <si>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</si>
  <si>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</si>
  <si>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</si>
  <si>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</si>
  <si>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</si>
  <si>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</si>
  <si>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</si>
  <si>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</si>
  <si>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</si>
  <si>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</si>
  <si>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</si>
  <si>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</si>
  <si>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</si>
  <si>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</si>
  <si>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</si>
  <si>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</si>
  <si>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</si>
  <si>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</si>
  <si>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</si>
  <si>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</si>
  <si>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</si>
  <si>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</si>
  <si>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</si>
  <si>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</si>
  <si>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</si>
  <si>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</si>
  <si>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</si>
  <si>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</si>
  <si>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</si>
  <si>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</si>
  <si>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</si>
  <si>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</si>
  <si>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</si>
  <si>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</si>
  <si>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</si>
  <si>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</si>
  <si>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</si>
  <si>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</si>
  <si>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</si>
  <si>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</si>
  <si>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</si>
  <si>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</si>
  <si>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</si>
  <si>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</si>
  <si>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</si>
  <si>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</si>
  <si>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</si>
  <si>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</si>
  <si>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</si>
  <si>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</si>
  <si>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</si>
  <si>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</si>
  <si>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</si>
  <si>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</si>
  <si>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</si>
  <si>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</si>
  <si>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</si>
  <si>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</si>
  <si>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</si>
  <si>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</si>
  <si>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</si>
  <si>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</si>
  <si>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</si>
  <si>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</si>
  <si>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</si>
  <si>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</si>
  <si>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</si>
  <si>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</si>
  <si>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</si>
  <si>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</si>
  <si>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</si>
  <si>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</si>
  <si>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</si>
  <si>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</si>
  <si>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</si>
  <si>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</si>
  <si>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</si>
  <si>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</si>
  <si>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</si>
  <si>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</si>
  <si>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</si>
  <si>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</si>
  <si>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</si>
  <si>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</si>
  <si>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</si>
  <si>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</si>
  <si>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</si>
  <si>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</si>
  <si>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</si>
  <si>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</si>
  <si>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</si>
  <si>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</si>
  <si>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</si>
  <si>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</si>
  <si>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</si>
  <si>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</si>
  <si>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</si>
  <si>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</si>
  <si>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</si>
  <si>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</si>
  <si>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</si>
  <si>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</si>
  <si>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</si>
  <si>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</si>
  <si>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</si>
  <si>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</si>
  <si>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</si>
  <si>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</si>
  <si>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</si>
  <si>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</si>
  <si>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</si>
  <si>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</si>
  <si>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</si>
  <si>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</si>
  <si>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</si>
  <si>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</si>
  <si>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</si>
  <si>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</si>
  <si>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</si>
  <si>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</si>
  <si>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</si>
  <si>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</si>
  <si>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</si>
  <si>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</si>
  <si>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</si>
  <si>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</si>
  <si>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</si>
  <si>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</si>
  <si>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</si>
  <si>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</si>
  <si>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</si>
  <si>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</si>
  <si>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</si>
  <si>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</si>
  <si>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</si>
  <si>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</si>
  <si>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</si>
  <si>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</si>
  <si>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</si>
  <si>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</si>
  <si>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</si>
  <si>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</si>
  <si>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</si>
  <si>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</si>
  <si>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</si>
  <si>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</si>
  <si>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</si>
  <si>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</si>
  <si>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</si>
  <si>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</si>
  <si>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</si>
  <si>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</si>
  <si>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</si>
  <si>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</si>
  <si>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</si>
  <si>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</si>
  <si>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</si>
  <si>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</si>
  <si>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</si>
  <si>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</si>
  <si>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</si>
  <si>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</si>
  <si>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</si>
  <si>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</si>
  <si>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</si>
  <si>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</si>
  <si>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</si>
  <si>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</si>
  <si>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</si>
  <si>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</si>
  <si>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</si>
  <si>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</si>
  <si>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</si>
  <si>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</si>
  <si>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</si>
  <si>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</si>
  <si>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</si>
  <si>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</si>
  <si>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</si>
  <si>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</si>
  <si>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</si>
  <si>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</si>
  <si>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</si>
  <si>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</si>
  <si>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</si>
  <si>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</si>
  <si>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</si>
  <si>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</si>
  <si>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</si>
  <si>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</si>
  <si>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</si>
  <si>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</si>
  <si>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</si>
  <si>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</si>
  <si>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</si>
  <si>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</si>
  <si>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</si>
  <si>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</si>
  <si>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</si>
  <si>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</si>
  <si>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</si>
  <si>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</si>
  <si>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</si>
  <si>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</si>
  <si>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</si>
  <si>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</si>
  <si>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</si>
  <si>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</si>
  <si>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</si>
  <si>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</si>
  <si>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</si>
  <si>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</si>
  <si>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</si>
  <si>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</si>
  <si>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</si>
  <si>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</si>
  <si>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</si>
  <si>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</si>
  <si>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</si>
  <si>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</si>
  <si>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</si>
  <si>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</si>
  <si>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</si>
  <si>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</si>
  <si>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</si>
  <si>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</si>
  <si>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</si>
  <si>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</si>
  <si>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</si>
  <si>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</si>
  <si>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</si>
  <si>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</si>
  <si>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</si>
  <si>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</si>
  <si>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</si>
  <si>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</si>
  <si>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</si>
  <si>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</si>
  <si>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</si>
  <si>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</si>
  <si>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</si>
  <si>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</si>
  <si>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</si>
  <si>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</si>
  <si>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</si>
  <si>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</si>
  <si>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</si>
  <si>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</si>
  <si>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</si>
  <si>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</si>
  <si>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</si>
  <si>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</si>
  <si>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</si>
  <si>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</si>
  <si>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</si>
  <si>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</si>
  <si>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</si>
  <si>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</si>
  <si>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</si>
  <si>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</si>
  <si>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</si>
  <si>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</si>
  <si>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</si>
  <si>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</si>
  <si>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</si>
  <si>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</si>
  <si>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</si>
  <si>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</si>
  <si>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</si>
  <si>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</si>
  <si>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</si>
  <si>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</si>
  <si>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</si>
  <si>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</si>
  <si>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</si>
  <si>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</si>
  <si>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</si>
  <si>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</si>
  <si>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</si>
  <si>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</si>
  <si>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</si>
  <si>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</si>
  <si>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</si>
  <si>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</si>
  <si>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</si>
  <si>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</si>
  <si>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</si>
  <si>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</si>
  <si>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</si>
  <si>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</si>
  <si>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</si>
  <si>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</si>
  <si>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</si>
  <si>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</si>
  <si>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</si>
  <si>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</si>
  <si>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</si>
  <si>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</si>
  <si>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</si>
  <si>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</si>
  <si>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</si>
  <si>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</si>
  <si>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</si>
  <si>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</si>
  <si>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</si>
  <si>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</si>
  <si>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</si>
  <si>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</si>
  <si>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</si>
  <si>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</si>
  <si>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</si>
  <si>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</si>
  <si>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</si>
  <si>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</si>
  <si>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</si>
  <si>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</si>
  <si>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</si>
  <si>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</si>
  <si>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</si>
  <si>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</si>
  <si>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</si>
  <si>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</si>
  <si>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</si>
  <si>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</si>
  <si>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</si>
  <si>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</si>
  <si>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</si>
  <si>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</si>
  <si>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</si>
  <si>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</si>
  <si>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</si>
  <si>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</si>
  <si>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</si>
  <si>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</si>
  <si>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</si>
  <si>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</si>
  <si>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</si>
  <si>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</si>
  <si>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</si>
  <si>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</si>
  <si>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</si>
  <si>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</si>
  <si>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</si>
  <si>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</si>
  <si>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</si>
  <si>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</si>
  <si>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</si>
  <si>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</si>
  <si>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</si>
  <si>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</si>
  <si>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</si>
  <si>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</si>
  <si>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</si>
  <si>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</si>
  <si>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</si>
  <si>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</si>
  <si>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</si>
  <si>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</si>
  <si>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</si>
  <si>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</si>
  <si>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</si>
  <si>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</si>
  <si>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</si>
  <si>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</si>
  <si>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</si>
  <si>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</si>
  <si>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</si>
  <si>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</si>
  <si>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</si>
  <si>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</si>
  <si>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</si>
  <si>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</si>
  <si>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</si>
  <si>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</si>
  <si>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</si>
  <si>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</si>
  <si>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</si>
  <si>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</si>
  <si>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</si>
  <si>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</si>
  <si>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</si>
  <si>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</si>
  <si>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</si>
  <si>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</si>
  <si>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</si>
  <si>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</si>
  <si>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</si>
  <si>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</si>
  <si>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</si>
  <si>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</si>
  <si>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</si>
  <si>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</t>
  </si>
  <si>
    <t>Panama</t>
  </si>
  <si>
    <t>PAN</t>
  </si>
  <si>
    <t>Peru</t>
  </si>
  <si>
    <t>PER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</si>
  <si>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</si>
  <si>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</si>
  <si>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</si>
  <si>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</si>
  <si>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</si>
  <si>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</si>
  <si>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</si>
  <si>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</si>
  <si>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</si>
  <si>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</si>
  <si>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</si>
  <si>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</si>
  <si>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</si>
  <si>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</si>
  <si>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</si>
  <si>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</si>
  <si>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</si>
  <si>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</si>
  <si>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</si>
  <si>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</si>
  <si>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</si>
  <si>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</si>
  <si>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</si>
  <si>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</si>
  <si>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</si>
  <si>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ROU</t>
  </si>
  <si>
    <t>Russian Federation</t>
  </si>
  <si>
    <t>RUS</t>
  </si>
  <si>
    <t>Rwanda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</si>
  <si>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</si>
  <si>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</si>
  <si>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</si>
  <si>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</si>
  <si>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</si>
  <si>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</si>
  <si>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</si>
  <si>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</si>
  <si>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</si>
  <si>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</si>
  <si>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</si>
  <si>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</si>
  <si>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</si>
  <si>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</si>
  <si>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</si>
  <si>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</si>
  <si>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</si>
  <si>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</si>
  <si>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</si>
  <si>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</si>
  <si>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</si>
  <si>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</si>
  <si>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</si>
  <si>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</si>
  <si>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</si>
  <si>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</si>
  <si>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</si>
  <si>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</si>
  <si>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</si>
  <si>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</si>
  <si>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</si>
  <si>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</si>
  <si>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</si>
  <si>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</si>
  <si>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</si>
  <si>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</si>
  <si>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</si>
  <si>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</si>
  <si>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</si>
  <si>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</si>
  <si>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</si>
  <si>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</si>
  <si>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</si>
  <si>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</si>
  <si>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</si>
  <si>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</si>
  <si>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</si>
  <si>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</si>
  <si>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</si>
  <si>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</si>
  <si>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</si>
  <si>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</si>
  <si>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</si>
  <si>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</si>
  <si>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</si>
  <si>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</si>
  <si>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</si>
  <si>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</si>
  <si>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</si>
  <si>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</si>
  <si>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</si>
  <si>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</si>
  <si>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</si>
  <si>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</si>
  <si>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</si>
  <si>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</si>
  <si>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</si>
  <si>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</si>
  <si>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</si>
  <si>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</si>
  <si>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</si>
  <si>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</si>
  <si>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</si>
  <si>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</si>
  <si>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</si>
  <si>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</si>
  <si>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</si>
  <si>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</si>
  <si>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</si>
  <si>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</si>
  <si>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</si>
  <si>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</si>
  <si>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</si>
  <si>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</si>
  <si>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</si>
  <si>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</si>
  <si>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</si>
  <si>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</si>
  <si>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</si>
  <si>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</si>
  <si>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</si>
  <si>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</si>
  <si>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</si>
  <si>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</si>
  <si>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</si>
  <si>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</si>
  <si>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</si>
  <si>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</si>
  <si>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</si>
  <si>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</si>
  <si>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</si>
  <si>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</si>
  <si>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</si>
  <si>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</si>
  <si>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</si>
  <si>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</si>
  <si>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</si>
  <si>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</si>
  <si>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</si>
  <si>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</si>
  <si>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</si>
  <si>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</si>
  <si>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</si>
  <si>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</si>
  <si>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</si>
  <si>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</si>
  <si>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</si>
  <si>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>divide</t>
  </si>
  <si>
    <t>2022</t>
  </si>
  <si>
    <t>2023</t>
  </si>
  <si>
    <t>2024</t>
  </si>
  <si>
    <t>2025</t>
  </si>
  <si>
    <t>Forecast: Provinces in South in GDP $ Millions Africa for 2013</t>
  </si>
  <si>
    <t>Trend from 2013 forecatsed til 2025</t>
  </si>
  <si>
    <t>GDP (Nominal) (billions of $) 2021_</t>
  </si>
  <si>
    <t>Sum of GDP (Nominal) (billions of $) 2021_</t>
  </si>
  <si>
    <t>GDP for World Sample Comparing South Africa and its Provinces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</si>
</sst>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22"/>
      <color theme="0"/>
      <name val="Abad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4" fontId="6" fillId="0" borderId="0" xfId="0" applyNumberFormat="1" applyFont="1"/>
    <xf numFmtId="0" fontId="6" fillId="0" borderId="0" xfId="0" applyFont="1"/>
    <xf numFmtId="0" fontId="7" fillId="0" borderId="0" xfId="0" applyNumberFormat="1" applyFont="1"/>
    <xf numFmtId="0" fontId="7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4" fontId="0" fillId="0" borderId="0" xfId="0" applyNumberFormat="1" applyAlignment="1">
      <alignment textRotation="45"/>
    </xf>
    <xf numFmtId="0" fontId="0" fillId="0" borderId="0" xfId="0" applyAlignment="1">
      <alignment textRotation="45"/>
    </xf>
    <xf numFmtId="0" fontId="7" fillId="0" borderId="0" xfId="0" applyNumberFormat="1" applyFont="1" applyAlignment="1">
      <alignment textRotation="45"/>
    </xf>
    <xf numFmtId="0" fontId="7" fillId="0" borderId="0" xfId="0" applyFont="1" applyAlignment="1">
      <alignment textRotation="45"/>
    </xf>
    <xf numFmtId="0" fontId="3" fillId="2" borderId="0" xfId="0" applyFont="1" applyFill="1"/>
    <xf numFmtId="0" fontId="8" fillId="2" borderId="0" xfId="0" applyFont="1" applyFill="1" applyAlignment="1">
      <alignment vertical="center"/>
    </xf>
    <xf numFmtId="14" fontId="0" fillId="0" borderId="0" xfId="0" applyNumberFormat="1"/>
    <xf numFmtId="43" fontId="0" fillId="0" borderId="0" xfId="1" applyFont="1"/>
    <xf numFmtId="3" fontId="2" fillId="0" borderId="0" xfId="0" applyNumberFormat="1" applyFont="1"/>
    <xf numFmtId="43" fontId="0" fillId="0" borderId="0" xfId="0" applyNumberFormat="1"/>
    <xf numFmtId="43" fontId="2" fillId="0" borderId="0" xfId="1" applyFont="1"/>
    <xf numFmtId="2" fontId="2" fillId="0" borderId="0" xfId="0" applyNumberFormat="1" applyFont="1"/>
    <xf numFmtId="0" fontId="9" fillId="3" borderId="0" xfId="0" applyFont="1" applyFill="1"/>
    <xf numFmtId="2" fontId="0" fillId="0" borderId="0" xfId="0" applyNumberFormat="1" applyAlignment="1">
      <alignment textRotation="45"/>
    </xf>
  </cellXfs>
  <cellStyles count="3">
    <cellStyle name="Comma" xfId="1" builtinId="3"/>
    <cellStyle name="Hyperlink" xfId="2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GDP in $ Millions for Province in South Africa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D-4E28-99E9-F98CB31DCA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D-4E28-99E9-F98CB31DCA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D-4E28-99E9-F98CB31DCA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D-4E28-99E9-F98CB31DCA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D-4E28-99E9-F98CB31DCA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D-4E28-99E9-F98CB31DCA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D-4E28-99E9-F98CB31DCA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D-4E28-99E9-F98CB31DCA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D-4E28-99E9-F98CB31DCA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D-4E28-99E9-F98CB31DCA8E}"/>
              </c:ext>
            </c:extLst>
          </c:dPt>
          <c:cat>
            <c:strRef>
              <c:f>'2013_SA_Provinces'!$D$1:$D$10</c:f>
              <c:strCache>
                <c:ptCount val="10"/>
                <c:pt idx="0">
                  <c:v>Province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  <c:pt idx="4">
                  <c:v>Eastern Cape</c:v>
                </c:pt>
                <c:pt idx="5">
                  <c:v>Mpumalanga</c:v>
                </c:pt>
                <c:pt idx="6">
                  <c:v>Limpopo</c:v>
                </c:pt>
                <c:pt idx="7">
                  <c:v>North West</c:v>
                </c:pt>
                <c:pt idx="8">
                  <c:v>Free State</c:v>
                </c:pt>
                <c:pt idx="9">
                  <c:v>Northern Cape</c:v>
                </c:pt>
              </c:strCache>
            </c:strRef>
          </c:cat>
          <c:val>
            <c:numRef>
              <c:f>'2013_SA_Provinces'!$E$1:$E$10</c:f>
              <c:numCache>
                <c:formatCode>#,##0</c:formatCode>
                <c:ptCount val="10"/>
                <c:pt idx="0" formatCode="General">
                  <c:v>2013</c:v>
                </c:pt>
                <c:pt idx="1">
                  <c:v>79609.333333333328</c:v>
                </c:pt>
                <c:pt idx="2">
                  <c:v>37681.73333333333</c:v>
                </c:pt>
                <c:pt idx="3">
                  <c:v>32369.666666666668</c:v>
                </c:pt>
                <c:pt idx="4">
                  <c:v>18180.933333333334</c:v>
                </c:pt>
                <c:pt idx="5">
                  <c:v>17990.866666666665</c:v>
                </c:pt>
                <c:pt idx="6">
                  <c:v>17126.400000000001</c:v>
                </c:pt>
                <c:pt idx="7">
                  <c:v>15934.666666666666</c:v>
                </c:pt>
                <c:pt idx="8">
                  <c:v>11985.066666666668</c:v>
                </c:pt>
                <c:pt idx="9">
                  <c:v>4742.8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2D-4E28-99E9-F98CB31D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[statisticstimes 2022.05.20 v0.xlsx]PivotData_Bar!PivotData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GDP in $ Billions of Countries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PivotData_Bar!$B$3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PivotData_Bar!$A$4:$A$53</c:f>
              <c:strCache>
                <c:ptCount val="5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India</c:v>
                </c:pt>
                <c:pt idx="6">
                  <c:v>France</c:v>
                </c:pt>
                <c:pt idx="7">
                  <c:v>Italy</c:v>
                </c:pt>
                <c:pt idx="8">
                  <c:v>Canada</c:v>
                </c:pt>
                <c:pt idx="9">
                  <c:v>Korea</c:v>
                </c:pt>
                <c:pt idx="10">
                  <c:v>Russia</c:v>
                </c:pt>
                <c:pt idx="11">
                  <c:v>Brazil</c:v>
                </c:pt>
                <c:pt idx="12">
                  <c:v>Australia</c:v>
                </c:pt>
                <c:pt idx="13">
                  <c:v>Spain</c:v>
                </c:pt>
                <c:pt idx="14">
                  <c:v>Mexico</c:v>
                </c:pt>
                <c:pt idx="15">
                  <c:v>Indonesia</c:v>
                </c:pt>
                <c:pt idx="16">
                  <c:v>Islamic Republic of Iran</c:v>
                </c:pt>
                <c:pt idx="17">
                  <c:v>Netherlands</c:v>
                </c:pt>
                <c:pt idx="18">
                  <c:v>Saudi Arabia</c:v>
                </c:pt>
                <c:pt idx="19">
                  <c:v>Switzerland</c:v>
                </c:pt>
                <c:pt idx="20">
                  <c:v>Turkey</c:v>
                </c:pt>
                <c:pt idx="21">
                  <c:v>Taiwan Province of China</c:v>
                </c:pt>
                <c:pt idx="22">
                  <c:v>Poland</c:v>
                </c:pt>
                <c:pt idx="23">
                  <c:v>Sweden</c:v>
                </c:pt>
                <c:pt idx="24">
                  <c:v>Belgium</c:v>
                </c:pt>
                <c:pt idx="25">
                  <c:v>Thailand</c:v>
                </c:pt>
                <c:pt idx="26">
                  <c:v>Ireland</c:v>
                </c:pt>
                <c:pt idx="27">
                  <c:v>Austria</c:v>
                </c:pt>
                <c:pt idx="28">
                  <c:v>Nigeria</c:v>
                </c:pt>
                <c:pt idx="29">
                  <c:v>Israel</c:v>
                </c:pt>
                <c:pt idx="30">
                  <c:v>Argentina</c:v>
                </c:pt>
                <c:pt idx="31">
                  <c:v>Norway</c:v>
                </c:pt>
                <c:pt idx="32">
                  <c:v>South Africa</c:v>
                </c:pt>
                <c:pt idx="33">
                  <c:v>United Arab Emirates</c:v>
                </c:pt>
                <c:pt idx="34">
                  <c:v>Denmark</c:v>
                </c:pt>
                <c:pt idx="35">
                  <c:v>Egypt</c:v>
                </c:pt>
                <c:pt idx="36">
                  <c:v>Philippines</c:v>
                </c:pt>
                <c:pt idx="37">
                  <c:v>Singapore</c:v>
                </c:pt>
                <c:pt idx="38">
                  <c:v>Malaysia</c:v>
                </c:pt>
                <c:pt idx="39">
                  <c:v>Hong Kong SAR</c:v>
                </c:pt>
                <c:pt idx="40">
                  <c:v>Vietnam</c:v>
                </c:pt>
                <c:pt idx="41">
                  <c:v>Bangladesh</c:v>
                </c:pt>
                <c:pt idx="42">
                  <c:v>Chile</c:v>
                </c:pt>
                <c:pt idx="43">
                  <c:v>Colombia</c:v>
                </c:pt>
                <c:pt idx="44">
                  <c:v>Finland</c:v>
                </c:pt>
                <c:pt idx="45">
                  <c:v>Pakistan</c:v>
                </c:pt>
                <c:pt idx="46">
                  <c:v>Romania</c:v>
                </c:pt>
                <c:pt idx="47">
                  <c:v>Czech Republic</c:v>
                </c:pt>
                <c:pt idx="48">
                  <c:v>Portugal</c:v>
                </c:pt>
                <c:pt idx="49">
                  <c:v>New Zealand</c:v>
                </c:pt>
              </c:strCache>
            </c:strRef>
          </c:cat>
          <c:val>
            <c:numRef>
              <c:f>PivotData_Bar!$B$4:$B$53</c:f>
              <c:numCache>
                <c:formatCode>#,##0</c:formatCode>
                <c:ptCount val="50"/>
                <c:pt idx="0">
                  <c:v>22939.58</c:v>
                </c:pt>
                <c:pt idx="1">
                  <c:v>16862.98</c:v>
                </c:pt>
                <c:pt idx="2">
                  <c:v>5103.1099999999997</c:v>
                </c:pt>
                <c:pt idx="3">
                  <c:v>4230.17</c:v>
                </c:pt>
                <c:pt idx="4">
                  <c:v>3108.42</c:v>
                </c:pt>
                <c:pt idx="5">
                  <c:v>2946.06</c:v>
                </c:pt>
                <c:pt idx="6">
                  <c:v>2940.43</c:v>
                </c:pt>
                <c:pt idx="7">
                  <c:v>2120.23</c:v>
                </c:pt>
                <c:pt idx="8">
                  <c:v>2015.98</c:v>
                </c:pt>
                <c:pt idx="9">
                  <c:v>1823.85</c:v>
                </c:pt>
                <c:pt idx="10">
                  <c:v>1647.5700000000002</c:v>
                </c:pt>
                <c:pt idx="11">
                  <c:v>1645.8400000000001</c:v>
                </c:pt>
                <c:pt idx="12">
                  <c:v>1610.56</c:v>
                </c:pt>
                <c:pt idx="13">
                  <c:v>1439.96</c:v>
                </c:pt>
                <c:pt idx="14">
                  <c:v>1285.52</c:v>
                </c:pt>
                <c:pt idx="15">
                  <c:v>1150.25</c:v>
                </c:pt>
                <c:pt idx="16">
                  <c:v>1081.3800000000001</c:v>
                </c:pt>
                <c:pt idx="17">
                  <c:v>1007.56</c:v>
                </c:pt>
                <c:pt idx="18">
                  <c:v>842.59</c:v>
                </c:pt>
                <c:pt idx="19">
                  <c:v>810.83</c:v>
                </c:pt>
                <c:pt idx="20">
                  <c:v>795.95</c:v>
                </c:pt>
                <c:pt idx="21">
                  <c:v>785.59</c:v>
                </c:pt>
                <c:pt idx="22">
                  <c:v>655.33000000000004</c:v>
                </c:pt>
                <c:pt idx="23">
                  <c:v>622.37</c:v>
                </c:pt>
                <c:pt idx="24">
                  <c:v>581.85</c:v>
                </c:pt>
                <c:pt idx="25">
                  <c:v>546.22</c:v>
                </c:pt>
                <c:pt idx="26">
                  <c:v>516.25</c:v>
                </c:pt>
                <c:pt idx="27">
                  <c:v>481.21</c:v>
                </c:pt>
                <c:pt idx="28">
                  <c:v>480.48</c:v>
                </c:pt>
                <c:pt idx="29">
                  <c:v>467.53</c:v>
                </c:pt>
                <c:pt idx="30">
                  <c:v>455.17</c:v>
                </c:pt>
                <c:pt idx="31">
                  <c:v>445.51</c:v>
                </c:pt>
                <c:pt idx="32">
                  <c:v>415.32</c:v>
                </c:pt>
                <c:pt idx="33">
                  <c:v>410.16</c:v>
                </c:pt>
                <c:pt idx="34">
                  <c:v>396.67</c:v>
                </c:pt>
                <c:pt idx="35">
                  <c:v>396.33</c:v>
                </c:pt>
                <c:pt idx="36">
                  <c:v>385.74</c:v>
                </c:pt>
                <c:pt idx="37">
                  <c:v>378.65</c:v>
                </c:pt>
                <c:pt idx="38">
                  <c:v>371.11</c:v>
                </c:pt>
                <c:pt idx="39">
                  <c:v>369.72</c:v>
                </c:pt>
                <c:pt idx="40">
                  <c:v>368</c:v>
                </c:pt>
                <c:pt idx="41">
                  <c:v>355.69</c:v>
                </c:pt>
                <c:pt idx="42">
                  <c:v>331.25</c:v>
                </c:pt>
                <c:pt idx="43">
                  <c:v>300.79000000000002</c:v>
                </c:pt>
                <c:pt idx="44">
                  <c:v>296.02</c:v>
                </c:pt>
                <c:pt idx="45">
                  <c:v>292.22000000000003</c:v>
                </c:pt>
                <c:pt idx="46">
                  <c:v>287.27999999999997</c:v>
                </c:pt>
                <c:pt idx="47">
                  <c:v>276.91000000000003</c:v>
                </c:pt>
                <c:pt idx="48">
                  <c:v>251.71</c:v>
                </c:pt>
                <c:pt idx="49">
                  <c:v>247.64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586-A6F7-D0B1A5E7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21616"/>
        <c:axId val="833220960"/>
      </c:barChart>
      <c:catAx>
        <c:axId val="8332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0960"/>
        <c:crosses val="autoZero"/>
        <c:auto val="1"/>
        <c:lblAlgn val="ctr"/>
        <c:lblOffset val="100"/>
        <c:noMultiLvlLbl val="0"/>
      </c:catAx>
      <c:valAx>
        <c:axId val="8332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colorVal">
        <cx:f>_xlchart.v5.4</cx:f>
      </cx:numDim>
    </cx:data>
  </cx:chartData>
  <cx:chart>
    <cx:title pos="t" align="ctr" overlay="0">
      <cx:tx>
        <cx:txData>
          <cx:v>Map of GDP in $ Million for Provinces in South Africa in 2013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 of GDP in $ Million for Provinces in South Africa in 2013</a:t>
          </a:r>
        </a:p>
      </cx:txPr>
    </cx:title>
    <cx:plotArea>
      <cx:plotAreaRegion>
        <cx:series layoutId="regionMap" uniqueId="{36D42DAA-48D9-4B37-9A7B-155BE964E617}">
          <cx:dataId val="0"/>
          <cx:layoutPr>
            <cx:geography cultureLanguage="en-US" cultureRegion="ZA" attribution="Powered by Bing">
              <cx:geoCache provider="{E9337A44-BEBE-4D9F-B70C-5C5E7DAFC167}">
                <cx:binary>3FtXcxxHkv4rCj5fU+XNxuoirrrHwJIAQfvSAYJgVZvqau9+/eXQSMCIIqW93YdTBE0APTVVlfbL
L7P/eTf/4668v21/mn1Zdf+4m3954vq+/sfPP3d37t7fdk99dteGLnzsn94F/3P4+DG7u//5Q3s7
ZZX9mSDMfr5zt21/Pz/573/Ct9n7cB7ubvssVFfDfbtc33dD2XffefbNRz/dhaHqD8stfNMvT16E
oXc//c/HNru7ffLT7QefVUnW9fBjj395srsd+vvKPvnpvuqzfrlZ6vtfnjz60JOffj7e53dn+qmE
Y/fDB1gbEfEUI0GEVlQwwqXCT34qQ2W/PCfqKT78FmHEuUaKfN368tbD8j9xnk+nuf3wob3vOrjP
p/8fLHx0ePj9zZPvSyTrQvxZYnE4XODd/3y68c+PNfLf/zz6Bcjg6DcPlHYssB89Oj7hlwP9Xl3P
2zBm1d39V6H9kb7+c0f7vjmdTbfvhnKILm/72/JHh3ws4e8blXoqidSIUiGQUkrIR0ZF0eExQZxI
wZQmXH3d+7NV/eljfdu2jpYfWdjl+f9DC/u+Gi9DCzHj9X3Xf5XjHxnaX9GheEqEFIppKjihjIKS
HgYG/pRjTbWGqKEZA01/3fuzDj+dKfrRmb6twIdrj7X3+m+nvYOM7tvqp/i2/mGg+Av6o/Qp5Cym
0KewjSimj/WHngrMCUNIS8S40kc++GdP9W0NPl59pMPX8d9Oh+eZr0MdvrrAv8P96FOpOGOEcgIO
pglk3ofup58SpcH/lEJUYqTZ170/u9+fONC3NffrwiOlnT//2yntoh78bXlbWQBa/z48xZ8qyZAS
VCGEmFKP3Q5SH9EK0BZgLaKJFvrr3p/19ufO9G3VPVx7pL2Lv5/2Nrf/mbBJnmJOhVRKMwSp7aCg
h34nnjImGMJcCyT079Lenz3VtzX4ePWRDjd/v7C5be/vf3rR3/b/zsQHJYvAjGCqGWUKUiA/1iDg
UaS5ZpIILgg8/uz9nz3wz53p2/p7uPZIe9sXf7v4+Qmm/QeQC9FPGacUCawVhsIbP64eCH7KEEWc
EihZNWboW8jzzxzr2zo8utWRGi///zvhw1R395B8+MvUgXoK8J8SJAngTAkqeexo/ClSEjzxU3nA
9aGAeOhoj2uaPz7Vt9X0ePWjexyTKP8ZyuCPa/ZfS+MEyurNJ6LmAaPw/aefLgvU0tHS7+GTz5I7
+fDLE4wQUYA+Hijy8D2PpP44xXxr7T0k1l+eAFDBmoEHQgEPKPNT+TdBpfLLE0KeSsolVZIzqOKZ
AMaoOlSgwCbBKoRgEdSMTEBxQQD9dAdG6/CMPYWgDLgIDEVAChX0VyLteSgXG6pfRfPl55+qwT8P
WdV3vzxRCBJx/flzh7tywTQHnMWY1pwcUjYco767vQa2Dj6O/4sjWQWE+8jks8eJsyE6kVKOZ2k/
VSpOXUveDRMJ+rwYAUqbcVbRWY1w8ZrSvPcnqOZTu1/LZZm2w1oXdF92qjRsxKM7cR2KclOPtXud
inFEZzi3YxbbkcncVF2lBoOJTwdDfIiuh2kqboYC68tSNEtSFbzbOD7gvZLEv3CerGeVX3u37XDw
LumiMH7ESz3F3Hej0Wx951e5tyPFhodoOZN66s/g5CqZMhX1+6UpIrJbO+ermyafO3IhZ9Hgi7r0
BUksqiqe1ErlbsOQJX5XUlpXyTKJ8E6LJr9FVVRcLdXseLLmVHyELw3ywuWya+MluFQkJc2RNGxK
ww50J19UwRf7PnUTfDFTdbOZQl5OSWqb+ePESY53rlz7fstJx6NkCLP1pov6qo3lTNSu6RbPDMa4
3BIVchZHNF13/Vhn56mYyDPCSn+RL0MbmZ5bm5pumbmP06bN+WmUVeWOtQrJc8woitO+Ha4bElX3
Fj4W+2zJrud5HrqdHMcxnrNsZfHkg4077seXkqkFxSCy5tS3nT6zXVR6M3Ndu+ctmK6MtVjK1OiZ
hdeVT8O25DRtE75U+J5EXoMmdGevex7pV0uo8EWbj/1ZVFfiyvEGnfmsxOdTXaZZUuak2zdRIYdz
Pgi6VXm0nDYgpTFOa6SCqbOoMlOrVmeKyLcb6129GLClIq6Dtc6Qpome5dlMTjFAmdPV1s2FQF6G
TY+mCsVR288srrKCnOUN6jdVUU0bWrTrkhTzJD40spjabdBhuVNrBQZjVVrFfp6zZCxpelJQ7E6y
QhUhZgXqOlOU3lnTj+NQmKFqmiJpslQl9RLR3uB27lsjqtJlpvRhvImiZb4ebK9fd25pN4PDa5OI
qElLk5YVvcy4ojMYVcnzWJIyf44G7+d4yNKuNGuFpDAqxVGZFHmObjNw8j3BiuNNJpA8s6Nw7zk4
0xte5tZUBdTYcSa1S0Rb0kubFeEsrIPLTR5KOzwfm5b6mGPfF3FRL91NSLP6Csx43RYZozsdNc0e
DCraesXdpqC0TQjn48sBPPtVNbWmWd6rfA+36LZ9l87PZOOrJHfREGMUqh1Bfb9TncYfh24Mp4Tr
zBRelJcywuUuwl110cvQbnvJ0vd1GtVXU8fVFuIk36ppDjsFTmxQlYMtW44u1ODCyVyAlapMkrjI
ef7M+aV6E+yUb1xHF8PhyQucNfic+qi7Er5orkUe1DPWheLV3NHupHco2ut8yZNqbdpt1aAqCVUr
48il9W7ibfu8abC6yKeqSpQLPFZ1r55rytqLnEqy78qp2wU963jN2vFEecFuSrqS/bDiZTf1LNvw
uhZx3UZ6x5s2bAaSu8QNqd4JVKVxn8/uLe7W2sc25Pze11EpTF2ocAPu156NgoeE5riVJipm+rFu
6mo2RdsszqAVBWt07spLVnUSzNaG2VR1ykbDB4WF6WqCb9Z6mSIzUFlsyqIkcU+H9WTFg9q0NML7
qUohronFbccOKWsClusGTTarDSd1OWw8ONlpzWx0MkFUvLKuHUxEevXKukbdNCMhddKD6K7Wtaze
1FqTBFXabStF5YYqPRLT8pmftxmyN8JlvDHL0GRvh8aHNCEsT98VKwJzwGLIYjpofeoymm9KJITe
sCHgfYpnHtul6QwRy7Rv9cJOhV/5KRqVTaJs6bZLvjYngdV9vGKWJgOW1bZQ2fhGL5N9Kek0bFW/
uH0tUbfvbKCXA3VR3BKHNhW4a9x2oXTxoAi7K0WbUyPyKnOGIY8uaI37l8ET/Ea247gPUU+37TDo
yWgUNDfjINdt1Sv7wvt0vHVzbzepG3llfInZRtZd2ERNGKxZJ18nshztx7qPsvJctyTVSc70tGfD
UGwbObszNTAIUHk6QRib67XYod5BGtBF2t0SGjVbMfFUGUHGGQ4oUfZWO7eW8TSw8nytcpbF3lp+
kmVz9KJux2UymVzwxvU13dG6zM5n2k83eVoLa7AbWIglTz84MfMWTsj7s1qJ5TQrdPdu7FN/000h
nLccSB9U4mqbqbrTccS7/BVfatQaAjFsP7aTJ7HPqd6xii1b34Z+NEo2dtMW03yxNKsdTO96le24
Y3yJBzJybUhUtNdtkc0nrkes3xa8XU+ZnWi8YDydMRamWxnV6wai1nTX1HpJ2rFYklQjHIyb0+VN
ylD0fPb5ehqKYUmWbpVGlut6OqYoer2Wpbpa/bwsmzWqwsuszauNnVV5kme1uGRTtu4HR9zVkjcf
ozZf9ox38xbsbXrXj1aeRSCSkyHo7tWMuz4hzq7vCfPR6TTZ/FlZ9mHXgxeUhrrMVwYtQ3TmRmm5
SVma3vO80luHm/nMD7i5yWwangEqqs0sdf++SRU2k56ra5Tn/hluSPZuwCS7wroUzozRzK4rndHU
hLmMnruCIbjlTNuNFA09zdHU3nDdtedoyOsNsVWxn6mVW1qr+syivI+nJe3fQgwcrgY1NW+znIjV
BICAJ50T3Jp0LaebsITxou958TxVnAwbPrburih5lhnlsujClTjbzmRu9zVf3IlAtn6PiO0aQwZt
L/qorDdRUGF7iCyneIg6FI+k7rJtWXT8rASzTCRsejUhiEYL5KJ6o8ii3tQFpC5INxAQ8Tqdd8Xs
bby4zL6dLcr2kiMI723wV7oj7AVXUvWJTRuwzJyupclwJE9dk7XPugyCiB+H+dK6onnWi4XelOnC
rpYyYgknUXZmG5rdoCxCL8rC6csqylsSo2EUrYmWgsZdaqddG6bsbbQ07YmcMXsFWHbh4D9pHhMv
3J0bR3KdozTP447SvoqLuVli6PtysSUCL1crW1XiSYio4TVCFxiM4n3aasj/aTG0W1nVdEOjbrpJ
IRUywwjqIPDIptymqZohI2fdGW/T9bTjNJy2olifVTiHNN6VEu3XzHFmkIhwLDpf7XldNS+XnLtr
aAuWOpZNNCJTtzN9jfEyoYRjRxujfCdPK7U2Qwz4uTJDA7ECgpPbMa9nAB2W0Y/eNcVNWvHsFUK5
eM46Nk0xFALTSdotLFntwuoEQkl4hgeyjqZHvtOmFJxeNU2GNlBU5PusaHKzhhFSZjtmecxI4a+m
ysmkV7g+1bycLhCk27NqoVGigeu9mCVvlMmmfE0AjtZ7rkn1ol6QzGLVlSmAtaHETewgx27zVZJz
pquxjIsol9zUpCqYWcEM07hdILknjDfdmXRDsRldBQckfSarjS/ztTOStMglgL4gPa6NbS+aOSpK
U6VLXRimUc1MPQPu3490WmWiMxYhU+YTeyWHAA6WZyy/5CCD/SC89jEbcHqeLeUQR4GyHABlBxeX
SztbsyzOvyUeg7jL2deva7nwV5G169ucFhSKnlqxE8dq+2aoCN1EKwwLJM1K8v0sM6RM1KaNTgQO
9X7M2jWeoUzZ+HUNhleNBoib5zn8m2lyWlPVbBaa0k2IynWrJRiSlYswdNEZfL4oovdVtkwf0kFU
H9zokQfAWhTJUFt2AYIlNAbx4OcEAvx5BiljNJ1b15dtxekK+X7hmxQhf2lJFJ0tRcVfrVXZDptS
QpraSAwOYCqm2byxNekvq5ETt2lVlDdxSLv2GaJLGTdQYc4xAIyu3DgkIVS3Yc7eTLXVMi6jwrab
PvDlytcVT2NRde3zEallh5fBtkmOR7TG6zDOM6AUW0VJiRfMkrFnIJKIu2Excipwvw2j8wBfWGHf
NbLJazMNs1dJIysLAvK46hO/EISMU5Ah57Rgd+04yWwbnGDdBtb41zwrp2gDSK++atDk+K6lC+1j
UpKIQOoFw5N06Bsz4kldg5ml9dkULaWPdW8bHUOSqP05apZ6R9cs3U52De9Iads6mebVq1hHE5xo
kEt5DXLDzfMi6rLGdKSY3kyz7FQ89Lmeto7K9WQaadGfYJqqK+3SrD/pZlG/GrPg3ysOofXU9kXj
N3q2y1kD6eZc1BSAx1A02WJUY1XY+CYSs5myjJ+5bFxPhc3HLXMO+U0Fp3o7cZrf5+VgN4WvwOW8
7cKHvo2Qimvt5m2RQ23dZFVzAJdpa5j1+e0krBiNnVpyOpNC9Lt0iexHGZW6BJvL5GnJOb/qxNif
Z2HhccrbYpd2EkwI12LHAX75xYxy8vt0ZjdoKoflpuVi3OnWQ6Hr6mJN0mUpsphT+K5rPRSjT3jH
5QBVzASIsAEsUpnGN1TGq6csHuvgdpMC2B7VcwrhrkHuspXYP8uXiWfxMq/TrugUYOUHdM83iBNg
Rx/QJvCFArqKDHqKWMFfxoFcfUib0MhRO03MxetMzzTHW6fS9+LcRkXzg50O3/QbQaOwFlBrQ3MS
KCQA0PrQgH64U9NmcpqjpoibYkx6tq1aZBabGz21MWCV5Pv3Apbr8W4Sw5QCxG7EYGxBfKKLHtBB
KCI14BNbxBURJmpsnEXr/vtbAJ/5+y00OXT2JHBO5MBIPdiC6X6SfuhtPJddPNsoSX0Niht+ILfH
xBbI7XATKEA4QQT4PHE4xoNtJmpzK8Vs4zVtY0Ema8qu3LfTafl8WRPabYhbr//yzaDNjD4Zx6e+
8uMtdRRQKcbFxpTew7BA7NhbOaEf3Osb4uMwS6YVgaIbI3ZE2EEGHAYYGXJx2p2nKGx9/o6OaPf9
m/zO6CRwgfTATwoJ1kuPzFuVC6GihE1oPZ3QLJlKuZmyNJ75Dapff9rrC7P7/CEpeRfqpc2s+zLg
9+uP/30TPPz5NFz22y8P84G//bS7D4fWUnf8ocM+v34KuM8v+x4o20c//I5C/gOS+PME4h88fMQg
P6LLv7LyB1aVHNzm1wHC35HHj0n338jjT8u+8MbkqYLQosAFmfwyt/CZN8bQOuUKKQRhBwIDYqCa
r7wxcMowZogFIlgS4H84RK0HvLGijDAJQypAGULb56/wxuRgZb9FpQNtLKmkVEJcOswukSMDsQ7h
QcyzNJAaTbgszvLEns4muzrtTi7fou35+bk9L7b8LRCiD2T1xVoeUtaU/35vmAeQEkbe6GEq7tgD
so6LHM+YGOCthnLXTmgB8iF0WTTF/YzA8ZPZr8AXAVGVcZrkEFXrF47oFSgUK2obXa5zg8Ol56JU
lwtvJIDPMtC2qUxbN2J5M4YuRZcymyfNYzkUWboZp46dTcPkc+DdpBQTTYBNSjPgPrKpfgnOr+uP
PHPZzO4+Z5xPjHrFJ6CQTJtCxfdRj2GewpY6EdmLL9R32np5LlU0D7fAVEDFGZAYTktbDXgyQ9eM
QG+NGqq1+8+0tK15y9lmZSXD8y6kIQANtwyqss0GZTnNp6T0tfDRVlLf0zqJUlLoEvhyDFk1LnnZ
LD4Rs1r8TV6yBmiAkltW+c2KUAGMd7WosK6xbVGZ1THr9QJ0Q3BBZDb2pLMY6u2ZsdbHKtdEOhPK
tFwSisLSJ9yOJUmIoFOemlU52o2HSguQ6DldcV67Xc2cqMYkqqfGIhPYElZqAL3iqADAHlh7Hxww
ft6QauZjbaBi8nowKSnTNBhrs6y87sbM5/OpY1G7nEOfWvttsU5j/raSvGzft3oqirOBLQVwvd6R
NFeJ0JUPLp4ktiwyVi+YnEwQ4iJDgyTL2zG1FlkT6WbI1livw9RyQ3M3dnXcDHbOc6NamkfubFo9
Si8D+N/yjGMA46tpZttWH4ACdu0HtDRLdQ6nmQAtrc0swlseSe5vGiJccQndgjV600TDUFcGF2rt
bzrbV1BNZEVX6jqOOoXz+2wMZbOnwDfQ+SJNySgvCugxNDdN5gdLYpENtNa7HLDOQDfd0JOpB/Bt
wUDjph3x+nIdXVe9DlKl4h5AaD/3AF/TjvGtCGPaQoUuZvgTQ7VWpdBbmAefJitTfbZNcw0I2wSb
M7dnox6a7RICXtOkU4yn0CUJS7EVVtbNq9K3OMpMk1aEfaxIL7VIhkNoG6GQg6JXA/fc4dFE6bSs
J8QOGX3mrcJj2BagYUC3eM20N07bzk5ACdaLa2JLIMPdgp/IDpsZ0EJ077KyFPvRd7UMcRf6tH/d
TL7gFww4mBRtcJm5qTHSZcRvfe9IDQQ9sSx7UzlWFLuCItdck6bOyUsEfZ9wUkJbVyDTuEpGMa0E
IWfdGgWyr/KKt10cFSptN3T1/L33VRSAoMFA1GZGFCJjGriSiBMVd3ZE6GRE0MG4JBZxZuN0QUFo
A3TZOC/Gcdu8siqvciCJJlKhC80cHt4rWRXD9QR+uWxnWgTrYwQm0p8wnwp/nfWOi3PeTbk+A367
moPRwPNMSeEdBwod+hvZCfEzL6FsrwoKPk1HVsS5cnnqYsHSLF03eA1ax4oNBLiePdBBoWkMtIUQ
rw0Forg7w1nkm8u1G1p7Z61YFNBJ2dhdcr86aOU1KF3wFNdV7dblrHPzNNiYBUTFZFhN2nAOUYNG
V3LkdXgZOSDfTkPt6fAetU2rL5WuoROQAp8cneG5w+228HnhtxXErPwtBBfM73K8LPZFJVxj9z2F
Ki5Bql3t5ZoWEFnape3T0wr6FePGdj1KC8BzPuMpMK4QKrIYunFTZ2MO+tDIdFAqLL2pRkhb3tBm
SqfJ5FQF15msKZGfjE07YK3M2o51S006Ql0MApvTQKTxqsttHbeAgVgXj02pgT9ctqNaZcMN6iUq
KpM2boWi3I9zxd9Cl6yKPmY5hwoJ6KsUGm8T8V17vYw18WcVaVlxkkL6QK9RNZQcrBPNBBiBgIe4
EA1U/xVwtN2pI2hWCauEzWJcCr2+AK/yUK1XVTuMIc6Qx+mHpmLpBHxbIZeTSEL9uoHmAffPAmI5
ugayULAdT4cuPw8UNfrCkzKa3+iVj9CVGW1R1WbF5aouJohj855FILxNKlOpXqmlaorahIy69BxD
NwOiu8gZap+jsbNuhz2BLhT05Px4URV9t6YxLSyemKkg1pPtfyFv14LOMjV5JcA7EgIV88RjlvZQ
0C2O1+OOKqBRznrSQ03KO+gpbSDPUFkaYZcWrVvatfW87xsK4Vhb0kWNcRFBrDCphP5jaubU4nWO
V+7ZeC7tNAO7F/pyPIE+NaYnAnoL0ZkseITfCtqj5UUGBFgLOy5DuO8P37Rp1smG1UCroVJXthMZ
0FQt9D0SsCtwNTM6ToEtzVxdhSuW5Sp71qoQTZcdoAh5W2kIoXuCLB7fZY2cqudTFYBgCT0k8jNe
IZvaLTDsPgsb5jztdyj3deGgMzOH9NmkC6+vgXMa6YtppaPdfB8iYfQInSkAfoqrw2gWtHclgwGC
x4UIQWVH55J6Y+kVZWPyPsc8rpvLBt21rTKduusWGPD/FcJ+A5YdF8TQouRaIYERjBvBTN9RWbJQ
mPfrC+ZNEMxka7PbCd0nDTQtvr/PcYHKD+UIFHQYps8OUxVHV4tq4LEznfXQH4SuaNckjlKYNvre
VQ7Y9TdsC9LT8CYPDONzxBHswQ5HeFA5YqxH2ZV+MKxNk6XkG1e4ZxANXmDsdsB9Pfur2wGQ1lDL
ASoSBOOjQpWOXg0yXQbj0xdiuWHQSCHiWWHfqnT3f9vpoMOHF8vmQZV4HYz1r8VUx7h7L/orXL6l
xdn3dzouUjmUB2B7wI0wLYAgOxLh0gYxd1YOJmciFn40S7Hxxdt/YZPDAA0Frh1zdXQdXTlB8yKC
8RGODPB8sbRXefn++5t8Ev9ja5BAHmgonThnUO0cfO2h0NTs05aH0XgJoa87C2kdjxW4Vn8tivcF
g/AwxHS9YNDTCmUs6rCF0Aysc/YDy/+GTIHNgMIO3jbA8tMo+8ODrH3fZ+XSjQbLUEKvrYbxCFee
p1bZHzjA731MaiqRkFAnwm6H4d2HOxE9pgB7FyD7sDotouguimz9g9v8Ll4cwgR0l4AvASuR6Che
hFIvjcjqyTRrhJOqougiIBh6gLa82qh0kW++r8ff30ljAmOskmhOFQysPr7T2HoIKgx4wFrMmx7P
MV/0D8LucdyQGCpSDOaoMczDksPU1kOxYWnrgSxAWNeRJ7uRM3dSNrjYOWg5n/YlzXbVMo/b798L
xv8eBatPmxKpoPULqoLI+HhT2lVrv9Z4Nqt/qbM9Q7Xp7G4YLbSNTsbx5vu7HWsNdjtMqx3iroQR
pk+J54EzuGGGik8Dpp3pK9WlZmokTOPobT6Fv2gf8GIbVRANgX4SML96eAHgoTBD4/mMG4dNIeVm
rnKD9UZUbwn9ARt5bBewD8PAioAJKgJqOwoiedSnFcwPYFMidiFG96JQ9clfFNrRFkdciRdKBYZh
C5KOfuPacTNUpYi7ujxlKv9BHj6+z2diGgMzreBlJRgnfSy3f4XAPbZz2AIcCEGWhKlFAf893uL/
yEgfh71PPC7VwPcweOFDHSf8fy9djCn+NmT6D9HFwFADUw0Dp/wQah/L8V+ji4+VBeIDkh1iH+Ps
ADGO7PvPMLmfX5f7Bgb8hqqAmhYaGHdgjqHp9PhC/xo1fRyCDhei9CAwiAuSHYegH3de/v7E9KNp
+4fE9OfRZgUx4Vc8/Dt2+uhl9N8mog/LPrPT8GoBWBQC2lQIBan78GrBl6lm+RQDIauhOwEfgDoE
wvav7DRMshMNjySAFw0LwXy+stPw/ryGl0kA2AAekOjwmuVXBv6L3X1vqlkcjvYoK0JzBN61lxIS
CNgKoMPHlliOB7ZqqqnpaanPl48lzLU8I2QpDBXhNEjI/1YtIVF2VWbl84txDfl2qiaYM/UVFBeq
vBir9g3RxQ4j2ho8pKdKp9CMrmuYUQl+SbSfttEsAOr9L3Nn1hw3jC3pX4QOgjte5oFb7aUqWZIl
vzBs2SYBkAQJgiTIXz9Z7u7p7lnuvR0xETMvFbZsy3KJBM/J/DKNf1e22S3pe1UmfQOr6fEATUrg
uhkbjc4JJtRs0c544tXy7nTu+OlX3mWEQJLA+WoOkJvHNdEaaEHbxh8w2vvDsDrV3nJ3u5duBACF
xl9ZP74HMx8urvgsZ9HegBQW1F3ccwlyTjXNhYT1ct9Cf7k3Jl5OhM5v/mCWO8CTtlADuJ5wXK5i
sPbDl5GfuvC7b6zn7R6/zR6iZqXXcBicDMb7dzjpKhv1GB8DSNKupN5FwirerzEpswiTWxR+Rm69
pkOz7La6mvIHA3/AXrWDjLpeYE6PSRAta8apc4h5cwvIOp084lw2uTgFGAlxBtlcJrEK4tPE+7dF
+uv7NHtB6pmK3HrQujuJUfUI3ZLNi3/D3/BmRLS9b2zZtZG/JDVaGL6vJMrAGoCIHPYRWKEDro96
Z1oxZK5cpwMZh6dtGHqAddMH9zTfT6N7Nn5Pn+qwna4h0x8sPFZz5f6OGRChQI0/LdM64b5lLyom
cx6CiLkI405HZ5IvDrHtAZI05HPoT6/cWzh45mCBqLumK2akZyW24EC07HMLkS4ZworkEcZ2kMr6
PHcjfa65/63kU6EiBRKwKm1m8flTNjftU+zpNik7/rzGMHzVSG6b77zVG1fvqy+WHcc2UDil071H
Y9gmmt4cVrP3BioepgsQIc3kJJXDRDoDSHk3MGiwLhddE+OiDIj7HBvjJauu4nxjcjhBRu9Pnpxy
y1d2mxB4fqpqcuVDNb7aLaS4oFjRRe0drFx/D5yOX3obqERyLp+nmea4nPqnmQTgRMYtSMfVUxeQ
+rB4g/Hy52Ug3Fy8ZW4S7fIp5+vWHTVu40MsD1B3x2TEGHDw2RXGbXjZBkfdVB9Ct/a26nu8bCbx
ffrbAXpzVWqoU2d4s8LqSzhocmELJRelly3xS/ajcgcCTnQJX0O97MohbamWdz80cGerB64NJBBK
U1wfNz9qDoBKNedrGuqhv3DqBbctJCpxymDdAxYFbgOteq9ngG2OD9ShnUoQtlEIy2Jz3QNR/W7d
HIDCVlenevG8gq5A8W3PosSpWmDnFGtjG4ey8PS05Fa7cy5dt3pq4WDAjbJ7AqKksBCxv4cJVeVP
DZp7Vw04rrBjf18hRSWeJ0UxqWB578rpk31t62W5NZDFzxvzC5Dj8ixbu4CQdoGwlIvMydptB9lx
711PR4uwxK0KoP/F0+pkU1kCS3QsT03fnWfZXgUglFx3luUE9BOExDHviXR2kV1oMrYyziPTueni
tGw3dQpsb/u0qhi/qwMcE/EN7JzjPWDvHPq6PnZsss8N5ziaXN3u2AZsIYzx74halsi+tHkcTCiL
cesdrgeRBGFtM9DrPDNs+d7aJwcsiFl1m3mE8W/j8mFFtNs2S7+s4ax3rB9sCoI9PPlBY/Y8nu6G
Dvq52ly1Kwn3U6CycVLr1bkqFyoEC9R08bSFwtLJKonjyXtzItkc8U7S1HN4MUesO8daNC+9P79H
yKHMnXkqmRy/D2R4qRd9oLPcriIC1B4jjXOygJjz3h3Ct9GPnzsdj/fVqXUiIW0/Sbsul4HSxGGd
wU3q2u0YtRawXCCfm8CMT9sm33S9Hgx3/efIjIhQbA6D5h1Gx5IGh3nR7HmseJQB2/eOTVnNL36n
TkGTD17TnaIJoO3EmQEWw/iB1u6UBNwwxFf6MsMiX2MTTRbHma9Buf2SbayzJQYAH0O4fA6GEAgL
bp8baCAcpbpZYZEE7DBL8h1GS3+oqc4oaSXe4nzbWoDo7vzgjPusrUxVtLgk9w3yTcnqQd90wJ+n
0+CuR7sI8eTHn3W7jLe5IitDRAcsHD/ZJpp+zWWZSowYdQLPK2mrYPst169jbPGdracn38fDREYP
Y2lg8A1UPz8uqQGYsAPZf+jjveuV9BlLdpl2tUefDfRjuFdX43EkhDyb1DJ2Xjt3Wp56I37Gm1yf
Qs/GaRi02aJC8XXSpbnwuBsTH9B8tniLzuqlbU7rzOTJbtWW4Abn+34O42IwQZypxsaYDyh9mt3l
ODt0/boyXEY2MlfF6znhLRUZoK3z2APOavjw5DuK7gYD50cGQ5UESwTDsSq3p37wksUFw/HnJZJ0
PAdxPR9bpK5qForEA2uajKQCghXP8RlgZXxWcvN3U+85yaQjHGKSqT0GBJJKR7/5VC532yzLfZ7X
7kiHGcD442N/XljV1Ic4HhPSTJ9mFs1TGfry6c+PGhlWp34zENMrx0/mx68SPjXHcAuymbKnqCyD
H4/TG/6rWFLWrTpllVxObtfG+UraEdEg416nxneTGQAlci3ynXtdHsHNeKZh0MM/b0BGx86BNsSt
E/O2hJ3BFdPak4iq8ccIfzZpBv2tj2exj3ToAA1USYQ36xQY+RzObnUd/OWLdLV4gS9w8EJnPVAq
6rONl+rceVF4NJtNkEYPCtMwmFbwFO8hiz48TCL4luJIH0xcn8RWt6k3LsEEpAyBFt4SB8cxsmuh
OYrHSxUHwUGXz1vY7Ya4UZdymuwtwqh404t1AGVCqtqkOIHfkF864ydDZ9YbfzwkY9cERRA3PhCd
1b8H7dX4Uh3nZRDHkCdk2uyXAWtUUcOz6EqkmrrGIlPEnAHRM7+D5QJezqtb/zZG7e9Ad91O+CMQ
44VuexqMbhI5Acn9SnyNfRkf4qGpLiuLj43blwdEKbfLn5deR0fq+fRgevW+ja7ZVzViS2JU7ktI
RIbbMjoa2oj9MuO+NLW92Ph7SWf3Wjehe/3zI+SPOjzD+zAjavmMa70zjd/mfgwLKzQ21+C3Pyiz
X0nd8GIR1XhkOtz3ixf88JuG4R3X8tZiID8J+Mm5pc74nfpfCIgvTOf1Z1g3XSJmP34JqmOE2wGD
M55RocYbM9kyHR+qnZyjZAZdDszxV0TJOXYmvffF8MJGdZQwY2JeZ0sfkjscfC9paVDIKHwtSZup
AMEkf21JutiVFdvYTgXQR/q8OftuLX9GlSym7hGiGykOtCG+4G481VJ2OfRyeETSzcFkpKzmp77p
ysx6/RNIfbMTUTykcy31X4XE/9uL5+XvVWv/MxL1z0TUf/v/j5v6T9bT6D+Ep66PjOy/NCL9Y0N9
/Mm/bajxoyDEe7BOEUi1B+309w3V/UsICRh0Nzyev7Vm/Y8N1f8LLBgGQcYFRAXj5583VFS4PYwn
/JKPHC+W139jQUU30L8sqEEIu8eDJuNBMHYCip6Mf11QXbcMIlF1W4LU31TDwB+886aQGYFl19Nv
1DPx3mtpRFOwLmvBRhbcxsb3VDbNzLtOpqnunFLTJwjOkHsfdzVFEKr2MhqI6Me6GvF747S/jBOn
hah9/Ro4BRIS9bPGFohoZziqDliPWd5YEI3YF+oouK7OViH1YCM45kybNdV1aXkxLjDatrV0Tt0k
QLhWlntTGjMi34IBIZaUVJ0XJEHgLvtS984rALL2xmA8m6z0OBPwfwL+nRhEzBAsjjnSapzeBOHV
kfuOoAn07TqdwTyvO9dZlwymvX+OWsDDFJQVTQY9mU/QQd0TWXiUjoPHviBijJ0hMEB+HVdPv4Pa
CfF89hZ1D+dF7EUk3BfqDeGSlpvj/grVpk80CDQ02EEUZOAMScswkslizXiBXR29BLFpnETP5XTk
5WqK3p3pC6aMIUipK4KirrvuswY4iwDJgEUkcwWxCCuUS1EOatjRZRp+UhtOZ8xs3pWtkjS58IjA
A3wCQRJVeErQpYdqAD/5XGnl7wi+hvdp8uZCLqy/rMuKGbkeg6DJljls33W4mW9cdt5+9WaFlWMO
l6dVSO+p7t3x4j28aB6y4V43qn8tmw0GNoIX7S8eieAOKwDxA+4YcUakZD1UrUeuYHCrbxh1yzck
w20uYboeqzKqfpZY1I5IjWlEIxZnDJKxM3MunI0eWEeqX1Xfyw7oDzGAKXTt/wCjNwDLmlwNfx5i
R0Z17L7F27ZdjNf2PJl9hCCNWoIPQPfuI29gWonRO1qfAzMASehk+T43dYWpcvV2felVP4BMDJfJ
dUYMHLKqXaBIWOyTcPD5D3907auoo6Fo2jLKfMBlhQ3d4QwSvbnNUWSORCk/H8CApWSIIIBEE8ca
OOOB25vldQqQH60miagDGEOvywgljkHa1q+9NCwXfWTC+lcp4V/mrSAAbvreN9hvjHh2J6A3bBni
jyEAuZYqBIZOVoruDj7tw6jOqZNAx/G3DikEQCi82VKXG+eAYGyczEas32IsDF88/LvSttHapGVn
piBFqouq3US6uMvrFXzbUzV0IeJ1IcLhSJ7M7iPrhmhQYo2KRVqNUSD380IhYjmapXUfub/pgq8f
od5aY/X07GevF5mVQ2xvofbrZte6/IfbS/o52B6DfzuB9satGOsRrBLmlRjzRi7KSLGEm83I3KFi
6hMTjE1wcIWM3jDfgLeZouYL+Iz2uwTEoKGW2bBodLAdkA1BIChshLoyXo882bAq7ByQh0mHagEM
35hnJ9qSF75Gwadv62nL8UY2KfM4sisGdGDWMcSp5AiNTq6IBEMP7mQygpPY826lXVapUPO0dkN7
4x6VApx6gDQRvj/QChAzBHMg/NWP8hAb1jcxelGceLOZw7RrKHlVs6/mHFH3OvOrstGIpnV1vlZy
LVY7SiCPtXK+D/Pm3XWsaZlg4JpVrriNr7gJxS4YsHCgy0C04HnqsAijx3kZ1tSrk9UynJrgksrX
2tu2OrUhmlSTxZ/JD81L1wXo1oBOkgwpUqQVyLprY1N1p3ISZsGHfXuXvUSAs8dV84wS1urcaN5f
I9OWv0Fbhj+pKXn9dbLEfcHR633F+yB0ygPHy8gUTAi5DdZTiS+si5Oah5ELpS6mdx8QURqoKPio
XfcRvqrBZyBVs8eO7H9zkO9/2HjWpkr6yz5cRezvEEOcQvjqkTNg5RgVmFcYWT9FOM5flIj897At
K1wsHb7O1KdeJ1MMvrgEcBKPbr5OxmkyAQO9eh18IrYkLMdQpJt29Kcox9e5X1qW0mWFBIfbVHbY
/F1uEVTt/cO0LmVeu7ILEZELoc7IFnrbsRlcQF4Cuc4YR+Uv8LHiyGfu3qFHOnVuJuqHCXPJJGWO
LB0S3t3mrzYZF84ycGulSeuQ2UtMnOHUbpruo4gQZOsasEM6rnNSboIjt83E3mwdOFrl9Kla+2pf
LnF4xxSKXRgVGFO84cEnliYt9SKuFgk/lv4L1AgFhVu8vxUSvKvuBM2QGhmnA6DJ9bVHpN0UdurW
cziw4Cfxxv4786rqXjZR9T0Si5d4fdXvIp+veUXpeKEkaD/4ttaoneBz1vhq2rXSklT4k/yG26hO
G89Vhe69au8ZwVNdjfbAN0KKhmx0J9RgDmaIx5QGKkCePAxeVQ3aOQ0aSVMU0YhXtpCu6LZ5/O3z
uXyeXDl+BgEn19b4S1xsZVzOqVw2eRu6rR0LQIBVPm5qycPA+gehwwg3LlYEYTZxamanPIFx844d
mcZCIUS4b5AP++IxD4tFZ5Q5brb0b0CL66cNvPMOpuZ6xG4l84n55rfXziL3TQuJkqObwbSsy+aw
rO49G6N0wE6WesRAVATN2n3tY9GAgx7dQpney0CIR0fwaiTDDtl/9DDkXiqj2lPcIYEi2VYWLW+r
zFdg35J6VSzj0xQgLjrSPW6edQd+e3GTHvcAbg9/QFNGUx10hOMoAV897JdqzsFHFEzT7mP2enGg
XSTwBK64s2+0bXYQ7N2zA8C4iHqEq8Cfdd/Ctaw/VmLkbgILnjvowci5sd0BgdRo53lr/cH8eSxq
x3RIuoqovfbhWu0salz2AQ6WS1+V667CdySp/L47QjeOc/jz9oZrSb9KqEVHNCPIXCEbebK6ntJ5
RZyYSDF8Caaa7GrI9182sqzHVjTlp7AB+NVBTvfWWf1DU8XmYC0x97Ge5QEKMRZ/5N9Z2ru2n7Ay
l+RcO/7KAVW202n0+XLX4zp/rF5HEBe1bf1kSBi/ogeE9AmPY72b18EWrg3WDI57DaWLmYPXxcET
+gP2Q+jVu8iFRQ6uroQWgbtskEuHghY+QQOexG/Jw6taHedV88AWRDXqGqq4/h06y/IF2lnYpRRH
9pSAssaDZpsbfQF8rN4cPNlkouoGrSlNGX6p1mh5kbQbg1zhzfgl5tKeh67VSU2N74AGpvoCKIXd
em9GcN4lg/ChT5rq92YWghOvhLzgNa46OsqAuEd8ckP/ig52XTs2PBHuAlOJDPHViyWpYXB07qEZ
ef/bR/JcJ224DeAPY+Hc+zDgMZ6/dTsi1BZDYK1Kzi9lO+k8sIgdZxX/8xxf+nl4aZivH6hkT9vz
gKKcqNBoXlkhpCwPaU9h5o+zBj0fQao5VNLcq4x1s2gJyFPQC6zp/RhAax0R8Q8zHQutDmjPlls6
+x3SDE07jkj/6sr+cBC/XfJJjYvJffS4TCfm9GWIA3ge1F1iet+LyZi7cRj5UftA5orV5w7Qp875
VmI4xODkBMiHo9rqafBqIG7K6IG9UNCk3+iIEQjfAy0MFC7mkYsMQd7iZGv4nNTOxH/MXseh7vER
/QQb7JCj7wyxAxR5joGiS9OpL2hFUVOi+RB/GVoR4hwqFYRWyqfwuEiUk+w8uQ3q7PLRQljB423I
LSlZDES2RxzRbdtmGlK5dXZKwWZrhDB1Gy9pY1WPcpGWD3sB8L89BJLgmGRmkh+NnAO6b6mzFMLl
gHWjzfrn1ltjdvChwI7JZDrytdq2CUl+l5GcyJle4tHqdJjVguBBENzqsWpOdY86jFSDV7oMMo4y
j4/TtXVq9Tl18PJgKWp3j6ub79e5IWvmI+V+qFZRHRVYnBRXJ7+h52jZuRvYwbCbSrB2MBkz2H9+
ptZQ7NswWj/WZVA4pZlgt0pI+2KjdXsuy1L8iLEqfo8NIq1Qwiz7JQ1sgFTUtAu+KNQwAKP3qvrx
rS3bg7cw8+au9ey5f+V9/i3N478maPzvs2KPv+j/TQzsP5EzHlXw/2e3/euv/7V/8x+CxuPP/k3Q
8P+CRh9oGlAnQhRweRAU/mq50+gvj/JaVIxFQfCnxPYfljuKxLwYzSn4IyEEB4x6/7DcUSQWQ8+A
Uw/1ASQeum//DUXDhYDyL5IGWAzIGejoocD6Qg/a64MO+Sc2bKjBONdwwxKs7W5mx/dSoeBLeM2a
OyTA06hZ1C6KEG93UoOA0eRgnJxE5x09bgtTteG1JPWV9AP8J903Z4Sq3ycEeLGDtvJ9w50OfrqF
wOwrA+dIsudQRF1GQ29Mp7U/LkS11zGqXvoGSWwaOGJP8CzCc48cNtilOa+Ewm6v1mSkZNz3hNbp
GFlzhzOWY+j7FTLHP5iqijOPhnqn6HKeUGgRtTDOkH74Ju3m5GqEgTeiUOULSqVsjvw8SF1nOZnp
UYCE/HNWiwHQASLfZVCVl2YN5nTD/02AwZK0+41VUYKeJHqoIm84rhSFDF4/j6lregwH0LOfaK3F
U8fRqTUJdii5+GHdOi44Q6MPIXgOYwXejpLCPkXY25ebm0MtwEK+1ercTyjNUEah/AeEHbrQHCXS
BhhHNsxTmFM9YoPqgu98g7kfoOZFEvNJ4fLBE1mORoiLoC3L6+jxWHuoqoEIy9MQBr8aPIUQp+Ik
RxoqvMpS8mPL2SmcHJiLjE7FIPQX8niOsWlhqRU+vLRKjNk44snMAl6dfRSCndoeWjDvxqMDy+YK
FhU8IT8FI6t2Zm3rWwsH6Vi184/J401GUMECj2G8yKj0rn0tk8GjzU1UOkDyXrGCTEw+HMKgwOLD
YdpWaz6E41G5d+yy043Z+gmBlCjrcJ7ly0pRltTUMAM9hu64Bynp1ONuE/AwCaq7sLRv+B26HDOu
vE++0GBfCowl/rSFSNBstwCz3AHtb7d49EMo4TFWGIjZjHeXcrzVpgKku8roQsYGsTgiD486iRtt
N2gWQ6fSfqvotRLxdWuJOLTO97UK0WqwMlRGGYp1wCWnzQl5gVrI91J68ckNNTvIdYBV38VPYmkf
BR1S5Zv7G1iBet3inZxQ/zH4fdKQNgkRqznWVb7SsmhgpKf1UGIgd36MC7muyjHY5oaXbp7G5zY8
bb7lO9u21+VRsbSKcN/1DS0c3cVFXdmdhjh3V9fSrZuCjJP6ZtSHnsjT1KJfTA+2/RK5Az/M4fwE
A0xfDJpi+pLxYxBIcNJ9fCq74Ve59Su+ahd3H2DrnSvU51K79DxG8S3yxHszAXppozLeS8BfCVe1
v0fixaK+geoE92m5By2ajuGknsG7wf6P5y/bZvAZ/LXeqxGKXue/wcxHsw2KPcb+iJYsdOnQDfUp
vASnEclDZ8MG9pyLlNMyfdPV1A4oBNl7hPh7+P74Vsl2P1v62QXohpp2s4FEY5XvJc3aShwHV7X1
LGU+IqEbCywMJEcdKjG1d6Ap31qHe2kEMDOPSDU+8cY5a4SgfBcWqyPlB8FMfiy3VyoU3vdeALKW
PggXWl3rznzno+/vw1rT65SwqRS41Ibm5l/J2PdFaBiq69DAsxuZ36YCJYY3mGF1im4dWvi2JVck
r9Hm0FDIrJuDN6GcqsMCVO8WlLjgZ6IKsXpLHsONUpGFpYpMJy6j9YEryZDC7nXcz3Jo52M5o3ur
8dekbA0plgVv5tIh0ptEGPdQ7KLVIxlEkKuUcVohXJc585t2dY8qKcwgzCv9zJKAnyAd5iiTk4dx
7X9Moxx3QeNP+6X2fkN8ZpBGzAjxqDk4rmn2My7epuzVCV0ITiIxMhXOSA+zcmnhGjjMaE+rnirP
8ZIpkvCMI75/tkBqW67Lo9U2r8vAOzRaFetK1sOCLGtS+1vauOyj1SguQ8GlQuPKqbOlSNoaNR9e
NHf3h+s8deIDSffq7KzkVUTwxdBpwooed6EvfXrC5O3ikoRaFglnhxKMFEVJmPCVm5fcg3qgthMf
W33QZgszdGaQZKmRGF3xHE5mth7qHmJB3ITbFYEtiWm/IxCp8NM/L65u0J+2gDNhTXccavQObq1/
7mL/eQDig+cVvLEIe9dx8Fpvz2BpY/vn1U3UjGcC0cDLqNZjiMqKfemLFe0n8NGcxxumZpxr0kd+
k/QvE5I6idw2dgUy0qK7w3cKuIo0IwC7pxVepoMs3B3/281QLG4dnOvWkoOnNMl8Sd6Ijn5h7NU4
y3ueLrLbzpyxc8xBCyimC3dFV5jexHWLPfAtfU8xd8OEaAPGso7PeD6Trb26LbtHXle//PmQFuRg
Hek+LWQJ76Mczv0cpwhRVi9kLQFVTT4wG7Kwp4qKFOWaRVWv/BCv8XpQQX2ZV6RWK/tO/JWkyF/9
tGVcXVs8JFKUrhVMboVgytxcpm+Gr3oHRWvExHCfTUwuPbp1cs1mnlG68Lx1CCojVlqdxwXkOSd2
v/RKnle5tkVMIRYTauCjqqU9kXD7WqOn5KTgiqKPBZ0vDX+QhUaxQ69MOtRySVxAU5/iEWP2JufX
3KFycnDj10Hj0SYd8Tt4nCm03YUDBCYkCKN7sF0m4rFTozZ7Fv5A0drEgmxCWPYI4cPtkq1E6pWz
GilxbtubhdKMM7LKEJ3visZj1VsJ5GUkxxDdqL9xbn8dRha+C5Qypmi57E6ei61m9vujh8+MwLes
hyPBzoU6lz8fXQktwq3+6bmzvKiAfozM1C+2xSNXLY90vavcbPQa9L3YJYOp0Z36cap2ocFNNW7z
CUEJ72NuwSdYL0BY2s7DYYB3tKe10Pe2GxDkJWX1g1jo+N1cn03nQQOfGphgo/10Ggi3zWLmHSKd
dYGkuz2hayz34TLojtH9RK06RutcQkNdzgidiVeC/tQ7N3GBbkL+CsLpWHsiPlTuAhkQbbtp1NA2
x5vaZ0j6Q/tHjdtODkTlFUasFC1tiBLNAAn+vBBPf59j3N7o/AHT0IYHTb9ovahDj5ofb3Kb/chm
tEfOuFhbNKQVxAnAamhz9NeNPPqvOvAUPmt3DoEEJFE+iYnjDa0KZ1VXb41r6QkBPfUa4yuVJX9C
HN6+SWugKeKM33uwzXJ/qKsrlMcerrdCND1aoN0QtIwIid7eCU4enoDOGdnsAYWpwZqPOMgu6DID
XUe0ynQprt24+BeKSltwfo5N2qAHKUjpzfLpvKApbGd7bU6NkRFqUFf5rAaNtbxuLy7+afsxqO1z
tzj80vAfm9O0GE/+/oJKXlCAf34uePlK/So8dXH13Ydo9Tps2881dOWXiFiMBY7IJGRTFCudwpbX
OWYDtEC2HoAsD1RrKdo2bft2OFQSfJO7lBlqg93nZcaMzJVGr2DbvMT428t9tTK2GwIq8EmCKI3J
1mQgfqHTv1WWsXfbzw76Ug07bJ4jiqiVLBs6iQTn4yUWeEQuDkSxesaTsdu8rmDlLE+0ZOLE0EiD
oggSFjMqKYtZIFXtcoxTErfvlURbNkvToAPT5hYYKI5qmDYjW9PF35yi4mhMGsby3GMW+IkurBeX
9eFbvwovFyBFTjhTvQtpRGo0btA/xO4ao0LMRYnziUeI6S7iaVwNTl9He0/liMYJo3t2MKwcMqE6
hREV+Jucq/6qIi/njVedYE0slwXCBgIscMq25ebF1v539s6jt3Wu7c7/JXMG7GWQiSiqS5bk7gnh
09jLZt2bvz6X/CH4kARBkHkmwvF58L72kcVd1r3WtV56aZP0H44Giu5XkwbXubeWT5ccGesNHpRm
Zn5GYPZgM1175+1mKoaJbReQRh+7bDqkFU65JcBDayMelNroPU2GWiVaZTzXLLbED9j1qud4ib0n
QvpTxBVsuuUBtx5ZmfsCFOR+0gLriup9TdsKitmc8dxqHgyCOB9PlRN/TUWZH4VgMlx2dnbP8+a5
09v5kLjzm70wFgf6bL4yDh4q2zm3DlbDskaMhB6Grmdq3s10ymOd+87bgHcIkm1zLkUzHXJhPWhm
mA4729k6kyv2bV25K1zXGjKys1FFcU1c7kgKZsOtikvi3sFyJd18MgO+8aIG8NpaNYYAq4MzPOnq
CThUwIyi+l7aiY1lNCA/Lekzvmtw0pO7FmmK9Svp72SfOWVNcf2ZGynUB00Rt5TscgN5Z96xJALg
sWyoyFiidmp2Uvbc+uq4vxhm2W/7sjO3Zh2gN7caJDop8GVX1aE2Z6LVOm+4q6dHywC0NhVefh5b
mZ+LwnciazCMbZO764qsxu8lDdZ92+zj0nSeIHLh6OsSXF0JD1OK95O16lYXBydX7YvlNBlMu3je
1b1f3lrONYk225+ZeOGu3n9AGtH3bjzdW7N97ewWQHTCERas2RlsxKpNS+fqJbl392r702k77aX2
wHikI4H4cimqVYVxedWOcrh7CY5yjNrcWflq4s1cd7pe7o18D9HC+fI1xf+V+yEbvbkpoItHEeRf
WdXdCPD7t1Tq6ibj+B4XwthXphhCfdaDq+cJDvvQbku/fFFBgWl/iKet1tnqPOXLp55OwzE39fUA
lXjF7QKKpNRaxNYSqrRl3rEd1JexqRJ8B57Go1jMa39m0KuWvtsmDwEBsJh86lP9CndlbcYLN5/C
717zYeQzZsy3n6/wE125as/7cWCDtHWSt2PBmprr/c2zx/r44+AcXas+9vCkN0S5cUakU3KubW0K
x76KtxAGP20zr16KEpNjYxHwT4ct/ksrCuLst4VP4im19GKTNkt1MGrC9pkRQ9Lu8yMHieDitv2b
SEULt6/r1lPgCawISKS+kcmonksNMzOPf/F4cbqMJbbKwOeadwXZI/Q7aJsz3BydSPwhbUxE4KW+
COxcz1PJFWaykkPPTxuZ7ENh69iKlLk1nl1V83QGy/CrkaA0NM/cCG7eUZLrzg2HCYy6KX1Ni0YP
F4+xjt/r8oBwnK6r8bGqFL179TpMtrYz9isfAMppLliviG8h19YV1+GhakILMs4WxYFQeyvTy6yD
0a2U473oxCI2bT7aBwmE5VL1NETyFuVfqKxb9PIP19asK3/hY64BPTkp/Q54731mbLa188QnjaFG
9BD9m+Ny9pjLDKcknBLVXstWBlwWTQN/GmkQY0qs/ZLW+VvuQmEHeUDYfmII4DVJt+u5S4qaI5eN
yDQXSR46+qgOzlJ0qzEWw3l0u53r9E+jJ5NjpsudJUrvooFxP/Qmd+2gRkVLYvfeTAZ07zG7qEyJ
dTZxHOQSAxTuYfEhKQA2tSqvyXLB+l++uXPOsVXq42bC3vHV6BfwNMZnHbDCW4G8lY1XRjVEk4jU
LCcfIgYPlfyTAHPzAduf0aj/C0PK8t01BkZiPn4YaqoVfOzkBOX9d68RmHDbxWVU7Y37oJzx203j
wV/85V502rTR3NFk5626XTIb9hqY4mbu+/gFF6K8+Umxciy7WwfD5IRQIgjrYMhxCE9f0qmGRWpw
CgIUme7glU6XPK3QDmMPBcu4TXqRvHcm8/66yD/zOimffl5GCVreafL9f/5VUwTGAVgqS3vlbbCz
l+ufX7boI88sSk5yMGnrzPbPqctDBbfYvzuygcHfpNbH6KqvvPWYh7NqbJjB6qtJeOndd2OI4P4S
bJvRa56TihNDmlTtH1+VPGmy5uwnOV72ndzlTHYjzU7qA16qPOqcYNeNi3XlAnljP6qeppRRTKzH
DRsSX45lwkumz2GnWWXkVsOMlKSYW84KU1g+n39efv7e5mi89+vsH6URIG9V/pnFWli2zhVedPyk
O7s2SNtTYZfO4XHA1XMUIkuf+2Pnj/kxb8V7XVrT4efFWNw26lLoo3lR8HezYMacZ0YoO3fcp6Mw
1rbm+Tst1jd1U1bP7TjH4Rj007Z8fMlQzbgMcXNsRQkyOiv3JLybAyefeq9Y9GVX6sfRB16Vd2Lb
T8UlXvqBe5G9MxHR0lVyYA1+G4dFD+vZr9ZyMeIIfgyHGscmst2lwbMdlECyFgM0vwIBUceJxQmi
3yZz/BrDPjmIB6seLjjTNGgt+3hKgghaEnKGpq2ELrpsNcx8L9cPO+EnZ83POUbxcZ3c2t3il9Ce
KvxtgCxy/ztL5VuNt/tFlbO1n4JS46An/C9fHowmgc6N5fk8CCNsdTN77aX1S4xat14y29qoIQ3u
KBHt0yhoIkj6reoLZ193ln6y0kI/qbGfR84x9rzO8qoMK73lOgBh6/jzJ7xkyXaKgdr2ItD35hS7
W7ux5O0nWyJ0+69RIqAsTIpWYPnnjSyMQwHBBd+FJsIWj+wdkXc8YAZ2VxmVCVps44InH4/9r8m3
k+/97eZAnRLmRGEKvmbNUB7pjQjb79l1kSYnDrVd20WZ5pU7Zl/xajA0uepyT74PzLtW8IfY6Stt
16lKRK0zkY7z6nzTULaxkb25vMHu9phF6qyRtREFuR6cEJ+CbdYE1p4U6XzRamNcz/6325DbmFOc
BNzOF1D+z756oIiDwb8wbfvkxlucdc36IoGIE9j25jdLWCxpI/AML1MH08FBZpg41tJEm+6LE7xj
UFJPC7wgzrBZsa3sPsdlQ48GtqgKDL4XeqlhRQzTscNkWrzvsY5w2oReERaw0fhxGT4XjAqTZGCT
jw1kf5xRA/GmVSECjGOmUWK28IaI7NVGlFMQ1rKPNxg79XNqztGCTLxZRPnPKvaFtxSHDkIM0JsS
qnHPqCStJm2voUwgKI7gAjJJzYSd+le7HoKw62gSSBOn2iZ6m69bCEGtXRe/2Vr0wYJGpsxTWZLF
Gdh/c2SdQ8+Y+yT4WISG9c1gr/6L3N8HGs0UxuDuY7/y9rgCcFcbmq+gagOmXnwn2RDV43f82IH6
aoqU0zIMXEInc7InWNvZk9Z63rnCcEVvSn8PUkEUgIcNQK+dsota5UvgI2hCdKj/DAa2StxBEWem
ErxVUz9Rt8LF02yO5kT2biZA5mdWvWODqIhk1iyvkruxyNVduYJfodDkxmfujHIeBkJvX8pcmeiJ
+e+gDvRzy3T5nFQL4AgCPidYaW9EmqZIxkzjV0nTHftYy4/GghrT2kH3Mg8VTS0Gj7bvOzFZv7lY
sZEVNw2FNMwnx9liWxJP3djHP96aF10pb9VpifgqOra/eo7/1c4T0mT/G0kr7AbXO3puzXbPnbb2
ljuArgOsu25rS/YHQ8eB1RrJfJmU99V1Znn1zfRP/0hwTQWrBweLaTvJbv7AInUjJdGti8GvMbV4
nMgKVvYhHp/60uxWPqvOQU8I9ria9TiOsfdliWZ8u056aYATcoNHclW15526tF4LVbcvLid4aies
5oQ/Jud6qoptshgpUVMUmAP2rB1mBJOP9vQcz7jibCcXe30CsjvaOUC+3n3phFad5FyIs9VbHZ7c
F+W2MnS5N+8eM8n3OT2Mg2d+QOh/H3qtOYJGjJ+G0h8PC2viz1eTJ7/duLQRTWkTcEHGfFjaMWtp
ZZgIR0Q4LR5hqfJU5k6xl4HozgjvY6jHhvOVWvJr8qz5voj5m/YPUlAM3TEWO1U0Va4Vxc6ohZmJ
76jRoChXsupv2G8vgtvEViGmblG/IHlPGHhdEo9r9JfkgI1rl5rO2s/erMJtX0UzuzvsD/x8CfCf
IeNtY6dstwlDmY1yH+fUKaQt1vqmKmjPDHTfUn/06qRuuVZG0G50GZxJ/9RPzo6sMRHjqmYANuty
kyWJfbLn5FpMbEK5GO0rVG+5qxMPD5RW7Qtbs5/RmDjJx6xKjf4q4XGxXhd7xjDxunN7cShlOnDO
xSqLtzVqWk3f2Ikano1YfC/GtF+GwLtMg5QcYGfspSwBaDhF+toC3ItMs7dO3UDRSFnEy0aksn42
AjKgvTt3v+2ZThgXBYHg55mupvI+eDiSq8p6Xh5bC80NzG2E+6X0Ky4g54i4/EbJhL6Zl78lIUp0
VpmvOevEJ+m9L4si42qNLjK9fZe13dwwwOJ46azubZQlW6z3PHbSOOm5mO9NXBwLJxk/EDGHPnHY
1gdOB40qjyOTplWPNvw26SNWRoTzXVwDL5I+JqF89i+6yrJ1ZzU6Rj5rz3w6eHPt2ty2hfS2ZJX0
t7xzYNK5y3qhJ2Yr4c7fxtrb2Ewq7cqvXgsKnFe5E5/pYRgvXvqEamBwrk7xzbr62g/y/gUOUAaQ
3LY/0sD+o8UlUp7K1onl5DtbWd5bKxvUe9CKJyzlPnEf7N4FxuhDW5XmwSdgyOxpfJEDTma7yKqw
mOCUMRbwIo1JHAT5kgBP0px+XuzibmqT/cp7vudn4AYljGcfEiTvdz+Goqnrw1Rlu3TAZS4AQwaj
GNeF8RzrRD0b/68vGw7FzOZy0U9HXB0jB6CsD1U1EdPJPHcrFT0/tuTEHnvltZwFvhkS7J9+TVNC
V8GinEaZ7PN+dEAsZXWUpYFPWCoY6FJqRnWZ8qOGBHRBCeD+xS0ExjlzAcY058Ud41ALOv0t1t8h
jo6nYMLfmveDt2Wi9jKbmvuZtIiZq4a52HMeQ59Mmn2Nk/5JVRgeW89KI8eY0/U4djxujMg3Omia
TUD0NIJL0q9AEdif/pIBaqvNh4GpY9pGOBIa/lB81HmirSbVjaeFeeuKB5doWJx3+xEQ7NocvWor
UGzWTpFvl9HNGTRkJvs6DQFgI8uwJTj+DJo/WNU0rDx7efN3QVBpEqW+LfDi66TPpmP2WyTDyNEB
ynRgEur0UvOWZWZ80CunwQNJbhfHV3F0wGrvNJoKVtNjjZ7GmaESb3RaGbgfvEXdrQDaZhPMh1qY
x7kkf+X36QW3kvb8DHQa6X2O2iLwTySSVlLrAYN6O9IOF8HwcUhK45g0o0FYTsMM5jfnITZPnqv3
fKDpUQniHvjq9JTkpouUZC5PhK03aKPyWMLLX8rpOXH1g1kpn2RzVW8NRhQbFkHgr7XYiLmZtxD4
X+rWkE9ZITdWmaiT0Rj+hqoroIGptA5a1ViHIjfsUOlAI22s0SdnAdNnkBOb8k2VYPcdjM6+Ulq0
MafAv2Ie/7sorzoPpXCOiapielCms50twxu37XnrdWW7I0mmneJOuw2iaNfkLQLEmLQ4lLbzIRez
WGP8Mg6jN79nLgODOJdTVINdWJEiKyOuBd25w8ywAgvqnGrJqWNsmr0w5/soAnv/TlYmXyVtsSF8
Ub1YBahZYYFjU8ElS3BQT1lvUof21ceWOA3Szy96FuMSiHtrjSv7F5DfW2fP4ymd8mk1YcicHbe4
ZFsyIs+i+8wmdKI67ZxT607noO6LddnI5hhImyknZVhENdRqkepgY2KdxsCHZsizJgumC76lnjIT
ngFO/ZygAiNSacqbsq10LwpS3HXtQY8sLOb96P2yTLudSNRft3dIkGfTZuzd79LjmtCZNfQhxiLb
jNh9S2FM4T9seVbaoI40Wz194IMpBFn5OmcOzT02ookP3ILTyOo5c1vWu1qCX/2/WfDoBVWKxdUp
twUoX3rJqqgpMuOVkVVkVNqbGHnvB9LQ0dAaXVjiFA6reaLkqoXbkDGOQAru/xij/ou6jX99CpLL
E+NFyjrMKLyjJM4Apk38Vs9KGlVK78wwIdgBWZxpNzDq46wItJJZPeW1CcVOrWonNQ5LdXWk+6Un
lo2A4z8TxUfgwOYfqrpRG0BgzXrmWBPBkuhsH7WYsBZIgM555sFAt+ltAJbjLKO2TN112vEBGMhU
uAJ2mG1O2arz+cb0Wx2yDsoGM9KUaVjRnhkeb1IhmbzTQkIsSN2EoJGJeRqXUTeJFkN+uXEQXzJd
nWlsmkNVtNnRIKO0TkpSy17hLtuRWds4th2umI6KxRouh1HnT5krd0bSxadHpIBRo3938ST5nhY/
Wfx4CJOzCJ08qkb+aY5XIJuBmMqASVfTLu/6JbI1urqIwBmnrmmucmHOw3NDIsWfV41vZ28ZImZY
V+VKy9P2WcOpzMSWtyBzGq79hX5tdWV9EyTnfi+ldfbd88QH7LWTeMdt90a/DIqz76xjWahIdXQ7
BnIOdrblQcGg3gueNKFZvEf9k1ELjKwxmm2gvlJVwUUFmxvOGUkUvr/pclckB90lgzgzV8zWgkH2
XFr1weIHzCuZR1g4ym1al/p1wPz2qBzJLia+nLycxjUBO44FKLkK/XTVqgxtosHFMhQGDUC4MMvK
6sI01/8ZwT8ND+sbTJu/Xt27K5Ok+6Gpve2ctN1VGhwHdVjsO9WjPVZDvWOyaa4qffjnUZay85w1
+Sb94rfx+xgQ1hBAGPIRBHLXOuJE3xUACYzVWNy0tVfoGGOK8VVjlrJDnHyKF6c7usbY4IZfcMcA
TNkFzawhafvOatRttqYxfnJMGoLQAaG7ed0uYIQXwX0tw8TjYALYwAVP3Ac4qAN3g6P4aulSniQ4
ACpDjYOl+eLY1jBBm5rYczdzlsIHQbiJhhFRDhlZ4/E25QWXJY1c9ljhbrXxfoRL4BCxieMXXx+G
tez0aeeaL0scgA932Y4pxtp7rfU7WVz/blJXEZqL9KNhHpaV6cW/WY7C+AHnyCx1UlzNQNb6Nx0I
NLWCRcMSkJQ7fAx+NBEB2OrZQmKI8N1WPD4+uaw/HbdHEigahSbJI8eokIM+0yNDrxVmCeLYoiwI
rLm1sS6oXQEGD7VzjEuBrx/tGhJEelxgl6wCTIoneG+HZTFeZ+6z16T03z3LWPaBn5jvy+BumsR9
ZR7gXv0CNoZlBe6uwMaP5+iqUNq2+JLaU9X+dYk87kyPxKYolveCMrFNovcUkM5svSM+QqU2fc/U
sSpGqAFFZEADYVBJDB7TJhTtgEpPuLhfmT98V4OBdaRbU4Qk7xrZKvI7eApbuvZCmygB9ibaipRD
uSn/6nRLZgo2nkgJGtiIOltqVD8qTE67hQo1PCS5iErZ+UxbrOav39delBWaRBtZrmWRt2cnphRo
0ml4sB04Myr31HUYc31ncWdeGw2CZWc3f+uwz8xr4Unq7HZesuM/xM82B+BdP3l/MDTsc+VWkRc4
SUgjSrxJ+vTZLYmlgn/JgVSw5WpyuvRt/AOJmUE2a78xrDYb0aP4rsp2yN+XxohqMn4zUcta3PGY
Z9u5I6IP6Nh9M/mt0lQxno2sK7duHFen1NQ4JQTqwkfXQ7zoXbnWY1O/GD7nFgZEoZvic7GTbK9s
1zm2TXdmmIBB6HHQ72V61RwagKyglBzuvRHHCFVS4OeMc9aA25HC1Z+C2sqibvjIY7Hx7RlDD1HP
xw6aIl1CBjBqa5W3+asLD4e9yfCeA8/xVmo2+L2nSEdVP08fPi6iQQnclVayjb0i22qNDDUidDjZ
VLPNUh6qcujHaMo7NE09M3c8ofox9XIVrq2UbpkF2ZEeUHNj6KL6kDI9KXhVx9YgfKP86aaWEfZw
3zQUSiF2lERiXuZss8xFxgdK2cdCxd3VmNwdD9GWGYRxU4+XKpj2aTyad1d5f5bGPHBNj49GiykM
KHqynvwRwEIx3vsSiBUok8f7YWiHsk1XnW4/K4PkPGfbKKD4kavffMw45d471ftr28j+IHQWJ+T6
VbvQ5Jj40N0x+eS3upUJFPChieY4Lo9L5a0ANbt3QMwhFab7ZYFgQGOUd8GAFnZSTGdmcWyj+e9F
8xMm4nW669MCe9WkB7hRRQSxhRbJUcjtCOFhRfqAO1IlS4bRHR+t3tsSSmmOOd7QVTny0A7uXK1b
uBBHt3HLcJnT5xn/pVubgJ1N8nwzE98AGCaR3Ty4ucSBBuyjh1QvPjSfiii6WRuY/LRLsNMJP6ez
qm/SUzxM+0KfGekUtAD0bn9O0gQLc+Zh9UrLy7ik3UnJP0kd12sc0QELvP8vr5ortQ7iu5r1X54u
m503seqWMttnjZ7eeNfeky44VvhYNmRQ+/9PHPiLqj2oF9X+/W//5f9i0fdgDP6fLfrH+ftrLEft
QqNM+b/T9B7/4//w6FuP0hbg0YEVYIGnFQr3/n949E3/v3qY4mHfkYH8D6/9f2LxXPz7DgxQkN06
RsBHlcr/wOJZxn/VPRbPQAdH4PoBQIL/B48+IOv/GTvwU1v1AJ7yB8MG8ev+L4TG4ZHTb/y2CD0P
Suxi/XOzeTmmemWuuy5pVlnP7aU0qGUgvXZpxg6Dk19r2wYrjiR4dfcxNhrj48qAj/YNOj+trQVJ
F+qVh3axDnFDZ5hB/TdcJi35JAf4DDKA5TaoP7kPrwZv+kzqwPpIl3Hnjsz8qJR7kUnMjlLVG6vg
1si+WDxxLv9bjXDgiMGbT3QXhKmEUic762YAf6Ftc/gsgyF4Bo73IoBG4Oea2yNKMAFjwGTUgSLv
2shQO+kHipt/cWoCG9V7jupaXRZTD7ZLDD2acat7hOmRrCZzAbkz1JJh+4MgZA7PrTam9wyX8Uoi
FTq54YL/mBGFE998Dag0l86bW3pqC0vMIgYmup2ykwNYNo+OPRV6Yzq8L8Lfa4/Kat0HvTY6W9ey
vXctWb56b2hJK7YGA6/FKHaNp33lmmluvdxVa90b/S1iq8nJluuenhZ36WTi2AFgXytaiHcuuaWo
TdlJm1TFB5uC51dtwdWj0S4iuGWes2SS23SohrVbxpFmGd3rTz8z1ZZu+IjYFVic3gm2wUtwO2bP
drHlH5gcpiDtnyTbGnliLf2ei4WJS3t3UnZWseSfaZG94WpUz9rYoH7PvvECcmMMc8XpYKROhIVb
qqgaXAMjAsRq1wBhA/KmWetFg/UWuWwt/EiTMymL5SVXVXDwnReatW2uRuV1LNv+uWKrgdCVnym3
I8GITPpidBpzRQr9vMLrTr5m6A87Yoq1PntTZtY+oXbqB47ZKtStl85Lsj8l2MKwEfa4raVFGNzO
TbJsKHs2smnYF4xm7Uphri2LheNHhcumxNkNQPKVGm3Pz8WD9Iiw5/f9AXZIuZOFWx/01HprtYmW
QyWG7zSwngxLcyOnMINDVjsHd8aKZbNv8m9n0py2j9q+xtJe0OCZWGWlc0kLnrrKwodCXGXTlGP9
xiH4StPMbtBFfJ8dHkFTiyZhyP3g9+4uxt5x1uLJijDp8IbG1nJQFr9upk/OH0UZfZ66/rf5MKKL
pRzCKu3nXdU5c8hJvP9auuIIjq37l84xoYe5+w5MqHKl/wngv3ujleedYsN0aPJfHBSPtJTuHVxx
ND56QJgRGMJONfltqJZ/ylYbF27Ym0lSp6Mx9SVR41+Cml9Nu8wc1p30buV6JHJT28UtWZm0cs+x
fFw/GgVnUjvUbYa2oeflviOnt6remiowT20PKS5Xi7z7UzOG4+z728xrZngZIKEmgvQh+dkJNGIh
onE0DGaEmEaKRrMPjIW0yMcsFDU2F0BvxOkHW3ADmHAvx5lT72LtHUtIvGiEg8zBZ3OPzXXbU7Ai
41Yj6o0ZD79IteF6wjs8aPYqqN76h81rYMoGRcnGwZSPzWsQEAnofgf0PTAVs97I1zk7Qu/ejnbq
T0o1s3cWMtplgLTpvSVuIu6sdU0j7a3TytWQAB5cdKtnu0/Ho0ltcvgY6frCmZ+7dGmRr5I/5A6Q
ydPOXMeafk2Kpngf5zng0FEmWzG1f1Wdxhtn6ar3USs5Fg7ER0ibhI6Z5JgTYXMX869FxMkFb3h8
apxPmJvGxcpdJD2Hy20Nuy0U9hRvag2kU1+UWui5cGlwvfR0twpjqw88PYWLBKES84FJurrxUr/L
dLJPiRDU/HJcgyPD5KV3zI1V03PV8Yt6C1xETi/g/RFWUK2Nyee82dT4sZpY/4XJxkIO8jZuWxvn
nxdqnf0wb1lpHzf4p046y0Fo/YVUA4lioJAXYzxOuuOcl6FP1/acghjQixyTOH4yMkVOVFO2emmN
C0hHL49MZzqWGstz1z3gZb2W3Y1lo9CHrznGkK1kqM6nIi1DyxZL9DOdnByQkb2jXR7+SAYv9fdY
2QLNsy5DPfnraOJc1fOuXNSyG5Ijs6PmmSGPuTLVTJP7+BG7ON806ijRqCx6YxhHqHK5K1ah7aPy
JzQtlm6voClV2qwDxqDuI8Hi2Mq/bYaUjJ7if1LM1aMBaFwPiiIcffxtIGojrpvfukN6dqo5HiuI
YUFlzFgswGIgkmHJENMHdIaXaXH8SznI/EBT7BBmabwipPSvXGZ5TP2K+F1a/GtoGQ6DTAxRoCxr
1U5ms4aR4W9sxxB3s6+8qGjBSiRGFiUkwI+FTyBp1IF1yeI5aDs0kxzyTVP9VjmYR1wF48nm04GD
QsRbo3XoasGYHtpZebDqoT7zCdkVZUmhzaJ7a8ckLsL5f99PyV9X6HgEitg/aHO7wDrBIFSbcsAY
AhWxVyMziiKQhyJljtZbBZOIQB82tqbdsFm+FDpVYDixKIqFo8TaG1NOqtQ4Ias+/mgOAwQBvCoM
BkjPTTzlB4PZXLhYS4DG5wmGKtU6nUwcsND+9xNha/iUQECaouQZm6GbuEW17XrbOAQ8K4uZvKV6
YBwbfsJbtozoZzMBZnLshKzdP3Ez17sZOkYagwoOXIZCyi6CsNSdMVQUo3tZ9oJK0XOTag8uc/4I
c24IhAERTp8/TKT8ldVE+oOJ5gh06Wme0L0NTGsaqq2Qtbke2AXCJgdLV7TyovvJqlniN/bf/lw9
MnJR3HhkfMWKpQw+iN8/zfFKB8tUWb3aoNKf7Ql2JoFq8A3xqpMKfZFL03FwbqInGUVSZxsHLCnx
Y8jMWdY6YRHApqBfpInSaqAPdOxuleYZ+IQtua/GacOI0D0SLfLWMpHxqgd2Kqxj7ZnaQWbPvRDp
IU/r0HTa+Fj27a8gGXBqa/06kaO3k9zTt1bpPgmJJ9smgQejkdu+4yE4VyK54BGcosVle2VLuTmy
xSPKjH3183nx6/y9yWuOBT8tVn5mt6E3NRQncXk7wAcAOuwosdKd+qqJvju4tU3wIO7HNVCmZJ1z
1HscDVnVFRNpWEKDiTvTSehbMvu2o5va/Ui7jSVQnbPSDdYLfItDY8cKXo4p1sXo4gbhpPtj97N9
7xfh3R6jW7z1y/YJ5iKVg8Y3jYAlWkj5YAz8I7qYHBMtptZvwjzll0wFl3m6WW2zs7LRxDEEUlfL
ImXPr6D2DIidHtYR1h0xLIzvS//G3D7Zkdg50Z+QkiwFjGn03UQGZ6GTvNuQiV9PbDNemvzK0BOi
GhfUoSq6+o5ySHyyJl+TNjYoZoCMuB477C8qXedJM+zLidGe7Ohip9EJaFBMbjT2vPnugY9cjUkV
7wNIuXcfWYbKHHNtp9VyxK79XHiVS6WUw0F6wIhdW5N2leruJG78VKSedm3oXwz7ASko98fiXL73
cKjP4vHiZ2hSEqjJJlHFsvWqLtt0iVt/SNtC/6LskMd96JEXlvyajPz2aFknsQ7I9JYEVRsFQ5zi
M5z7s6BA7gwxtj//fNkaBnZv2LHYfpmvB+vUxSTMN11rC24dHxfOqm/K/K3J/jt7Z7bjOJZl2V/p
D2gGOPMSaNSDRM2SSbLZ/IUwnziTl+Ml+fW1aJkVlQFkNyre2x8El89ukshz99l7bTugryk+zB4X
ClfN7NnKcaXN2XjnbkaKClrbiWEfKxt135tll1UJo/gmTIxrE7CR+1RJb9e4wwqFrg3gc4gHR8T+
g5XPlxrmDFhtKJaqUD+9hPga3dsteIAiPuj+uOPsE1+hQsXXKGrlthhwNceDrPkVlXcwLWYGXtHz
Ui64RYFiK6oAmyp03WBo4bWIBEer3sfTi0vL4LopjXvvu/G+4wb/YhQ2aFLfRLdcnuojgSviUcmG
lnA7IPaZwdqw4qujg6nMB+facZk75b5oj/zW+aEjApYnlfMz7rPnQujha5sPTaBb3xnhcQxBTAkS
yxnPoIJJMmo/8ZGrlRjM6SmEVWZ1oLiyzGXbTt5qoWTJwwhi9Pz1Yxr9vSu4dOI4azrykefhi5Ly
pdD1l8Tg1l7iHtY7fyBRAxyqMDjqZB4xhFjBv5kptcQBzAOffbED+nSlqLJ49JrXBJfHU9X4HpN2
j7A3ReIytCUc97H0oFDJfOV7J8xA5IB7TzymXek/Vp25TXkzbAnrZjufycxbW04YBrEwrnC2i3Xj
my3zFaYS7TahA56aSPIVo9BgM0yOtjJUXbMA0SGjca55mlnOWwN/R5o24MU8J76VE4it5RnXuFZ6
OmGGLOE2ziV7uZN9PXSQH46YwIdj3rDTSQqONVEaN0fLnsqNxWfsiY0CPD/5FMZ2de37hJfe7t5t
doE7nCBqJaMKgLzyXVCb9vDejT7eifaYjlZxtsI0uzFYpyi+M4ftOc+ujuamV4ZYbeX5Kt7U5Cvx
U4B6cVtwx1/bSoGXwohBcI9N2Z1Up+scRsrohHdyyxF+/J0J92hqqkYgVWSxjDiUcPSPDpe7i9mZ
3sVsayJ5TXP0DBeDvcU6czAvbHN69mibecqDKmvqD62bgoz9bfe1xMd0P0zZpWjdir8GGK1pWo+6
Frdcf1UazMr6mQMJ17SNwzpgXdo45VSbPLjsOdzMlIfOI+MC3nQDACPmDDwCbRvS4p2w9X1su6vR
i7s3DL902SYsTJJdY3ZbGu4kDq7+1R1xB4apt9OdpMNqxtZcEPgsYordujZTa/AZN0/iPKCcXcMm
zNIiru0gqaMw8BsVtLmtbi2wGQGFiY0Dhcujaf0MQ7HtuMytMcRyUrXGwMfWsp0TBwdb2t/NyuAj
ZTMoeJH4rhxzXbZtdqgyTuEIA3ucVXwe7OlNifHO4jraKuoE2PRHQYUDAXMmTljIdhC1o2++NIt1
izk/4BYXr/HOQASYQMI19sMMeS0MHOH/cjVSxcVUsz+xTw6CqiszSIfajxDD+MzWANYlQb3hp0XC
7mC7yTewNDpnkPSd/SicSzuKD4nwVlo91HugjOdaqHwnEuRyKmnlJhPqYjTd26iVgWzgBUgOQSnc
HGQmaOWCXaTJq6YK3pVmF1o7RV5vLp3t6DxFWfHq1hfWgU9yHtWuTosPVj8OB0ZvTxXlsXNyxgq6
s9ryLSpiltQ4ChCBQfx5C2fCityVjk1/RyKgXZfJgSG+WsVF96OkIpLjs+hP3mC+6NCB1pFChOGC
t+pLZeyz9t3Om2lZ45Nla70HZdQnpdTzNJlPhqXcXZ2kEbDOPNrI5YR99OLu6OVmfNQ041ueeYe8
NSiWND3mBzHE6ySHnQ+F75U1/6pQ82Nthh99NVAWqXUFYy+FiGQjP/TRKVedrZhzzSV4kBOJE035
YtQ6lC+9+zkDr5PtcNCT7jo16Hc6i5xMAKi2jejDtNJtSzo706Z5mzVyhdohKCjF89NNHZ2yWbV1
fdhYWssxwayGrTVbz1XmfLgwSInFoLeFtc2aS/hHzl8xZ2iRbEYG+rU1QVKKI2NnTqzvY8ajsriJ
3IGIHQ3Y4IaGDy4nOx2jbkA2yIcw3hKqjsPvdgeYMQ7DbW1o1GkQDWdz5G5SqSpiaTSAktQM5lb/
7bHQT3M/PMjBxWCrkXnEUiFyVm2wzjpQaA+dKd9U2LCN5NyhJ4T5EI7bQLntL6mGeROxEQEwPGnb
xOw2xnLiZZBauxbtpzaKKLbZnZhD61Y3Q8qfin1Sw1p+Se1uZKTqM6oxou6R2NWT7c6bylUjyWOp
r0nL+EEvq+JoVvIJf9TFo5XihRSfz0wUP7iF+TMazP5bpTF6JpNTfYwlBqHaZslA5IVqUtTRNw42
8TpKav9lJmy7ririLUYM/6AqH1FakxODzT8fvp7qoL9ys6veRvWSzYn23Qm9bTdqzcnPXKJYX9/F
f4pUOekXhGeLBDnBDb8dvo3zYN00n8WRKaWzF3b/OsRF/AGvFeArBeNBoica1rhiOvGf7oNyHsEH
4WDsyUYETa5QFLu0fARQVW7MPGk3JqXbBf+r3vXsl0hwoOpxNIuky7dphHKZG2iScdheqw4e6Coy
u3ulZvdm0nO/as28foqS3N6iFLmEnGiO1SeSn9WE0bnKrcsMff5SdfhYVl0WPbbYAQDGkFGmmLl/
1hGMDpQoN2s6HYfn0lX5dZibh4TW3ucyT4xTS3BuFbXTdB+9YrrnA7gvFNnm2OdstjpLRXviRZsi
F9q7nkfhxmL9cmzHlBM95y4WVgSGmo73SklIaR+2OCopUaZ3Iwtzlxz4fAqj7Nx53B+Sbk84adNo
soHAJNnYW+OpGCB2lXF0jzPj0S5WoMp3sZnqoGW9V81tVj7HVRvvP4Q3ChbAfm6E7d8GXfzKdPkG
wvJmSq3etLJ76Ng3S1U+F4DTuJZOGBj6H95AzDTtw5cpjD7n8Ldv69fOplc5nc41LEEtGR6cqf/W
je0jSt4bGuq3ocbSgffHWtkwCTg3PHOTYLbxAk/hL0u4fu+kH/mrKrQ56/o7XB/kSPE9dR3l2FZB
UMgqf3C/IDHQ1IdqaWkoWvkoYu+Xq/x4Az8t06NP3xtPWgbgo8n0u8gcRGmTV7BiR9HWJlQcBn45
DufEGS5RXb3UNmWPWplylneYpiaHHTdBQIpdhsQjm+E9xgUBROz5pyl8cfVH06nWYe09sl9xMWkT
hkynbe2GmAEguNXQAttyus0JL2LSvZFkQugYPl13Og6YE5qRzoMi4exUxDXE5WRV4kYfcbGwWyjP
oxN/HxScfMM5tnWyrRKSDF7h7ApO4mvXl/Y64aVbYTtVoBLuhFgn3jGZ/twa7VM35+eYWOBKKFzH
JRaRjR5Td2uM4AxSikFp0uCISnSI64zN0qXsxwpfXnU3PetlroZ91pdXHAzw6CzzRPDhk2jazbf6
X12Y/aaIaWcZgvYEj6VwRHOumLTvGtaQfNavWoWCIhMai0KTvTaVv6SkUCeogfH2KAC0Ozc1Pixr
7uGbWT817tO60H+KsUbidR7/t0dpA4P1QHiOe8eVYb3dlaUOSDB50DjovSx7snueZzutjLqXZhb1
U4YUJp2c7UJMfMKbyuLg29pLaJRAfFtSwZodp9cwR4U1pPwlKnM+hFQlXKIBU9CMAwqGL/5cVXVb
EsjYdwZqrtn0do8Y+auzTZf7JiZQCRiD49mYafrdZoo7YF8etlHkyzet7M9gPb+xRhivWL6g8xiL
MpJAP6A4gEXF13e7xMvXMIo2lIkYD4bEIeV1efORmxr0l7b9NthYNkq0HnpNgE/SCB1SrO2Vbwpw
43WKRpw2lDFsDaHbGzuEFYorJjsoHfaqgpFxM8jOHd1evH49s6opCggTLSyUZjhyfS9WQZoX+Z4w
yWMtnR+Vnk7v5MACVNgajD23sA7izbFZHr6+x16tgy9bKzJTQ3UZGeCxvVqYaGSuP4Oc2ZmpZdzo
r/ayPr1bGSbx2ZzVTzDhVVv/FHC20OT4/BS13+IK0iN0Kq8mP1vUd3sJg1Rd0n50KR0nS/CjIQB2
0zVGltkq7adROBxNWwAAU+sXZwO2wzbAR9Jf+AfIiy/rJmgi4wrEEkaKbpMAqL6J0nkuIJA/Iyjl
QeLF2C+Q5w+5XaYsv7z+xe7KNxOd+Idj8qZa7mBWP4X7cYmyuv+fvf+//s4mHGjb/30TfpHgwPLP
Mvr8N2twfuefa3Ddti3hgYSjwlPQ5fbfa3DTtR1aHG3XthzHZtX9J3vf+gMMHc4fw/G8BbHPavq/
1uCm94ftQ97gGz8Nhv1vtcMZrrs0VP5rpy+iy1JTbZJ0Y+VOUpef/xdUXUpzuJ8u2R5nypGWTauB
PuZd4YC3WDupigvTiqamhPAZptSEqzJM4hgHOm+/SF4wd0b/eBp2SbK3KuteE+cAvN1PkDxSKuVw
1tG7hfrifQkxI5JMs2gz3qLSGMg1HU6Og48FH6TJIiRBvNvi7OXStjzMSD7g7+KDsahA7qIH4ZL8
mUg3OpOA0PdzqGMya/0Hd5GQFM6/QMNfPxnK27mjHd310h9R3EHNOqF7Mj1mchO63b7TBuNEzRX3
50yNQKHHlbOoWdOiaw2LwkUWNmgWzctb1K9w0cEkgli0KGOaFlhcb46q7Lp9hXgmFlFtXPQ0uShr
X08JLdHFYbf4E7UsvAuXTZqGeQbPPfpc/6XULZqdWtS7etHx3EXR00Zu9YQNra236H38nfWlWR6y
N5qdskuzaIPlohJCf9du9qIcqumxWJREtWiKcUELUjsptnSk9Igz4WwYrUAUhXONl2UiIbbwoHGb
5JaHSNmVrb5TgMJWlhBImk6RkqxVHbBAK8bdTzFMVLNvTMi3vfKy0t9FHj30zJLEI3rU1KliM44q
+o6RTxdToLEdACOs7l8PiTFTA1P4PxLcd1q8jZ1u2ti2TUqySWe26qDDWYarUvPZ+9s6vqTFl7+k
B1EqOo9auKa71kipaG6p9dS0jrWxSk+gq5NR4O9lX40pFfWqDRw7eW8cUjZGRmAi9CAO4qLYZl01
rEYfTpHP/xpHWbxl3JXMIehzeCyHq+zjQ2MbWx85b+XLBCj0hNJSz8nZdmq41/ZI/Ymb+XutP8Kj
qlkMGmBZIkYD/GMMucl33c2MfblFvNebJNqbVKZgTXTjANc21qopA0xnVmcNENJsEHsLzam76mNy
zqv2t++0T1kmKX2uzQ9bcPIIjTQLPD2SAUDxdyej0MlzU43wBPV4erqZR/huKDvEJipmdxmqZt25
1s41IzqVusEIoF5ePG2+kCrPDr3on6yiT49Ye4H6opmnFgRG0fgB8IJ93cXWAVu4fyqtW9nW9Dwm
76GwcnAkNrjzaQCmJXPOn4O/B0rdbbsk25csYU4hZ+4StWtezo7KFrwbcJ2sCwLyEmbr0RIxK+uW
TwnwjAKvx6HRoMRM9uxyLtU2QHbfZBymQUIVCZBE/ldtBonczfPA8eetaSvzSmbzN6UAB0PmQ9AP
xOGttORF7Tt956YIt4UALm4Uzps3YiYT8hH+APga7NkniQXHIjFBmk+YT4Wgl7zCq0LRiHiLh3WE
ghFZ0ymi2+0GXJs/K52f49bHjZJ8+iQUV2Ffe0jGCFEtx/bKZXFJxDUSryiOi723/k0TfAX0OIc+
iIFkY3UNb3jrVVjaGCTgz9chXoeU1OVxKpYOIyF+eS02Gb2jHmDQwcH03QsoqPqSo3gSMg9sN5q3
MgOLLfS0XY/hwYn04saR+jL33s0glkIXe7MrVb8HnqXt89x6tweW7pUFoYlrAQ7+EPshrdjDUNqf
aVPyhvKicYMnOcXVF068Pci2VwltdtI5AlbxDgm0pysJyQ1XLpwAtlGcIrwWQYwmZkT9KU+ls67w
v5M4sMAnQLHOcWgj44k3VU82pAobrU5Pj46Xb30MIxvP6i5knF5ARtHn59LDZs9PBGVpLOpmKuka
fLvj8IHpuoUydMviVFCs1/IB4XRa22qnRf6eVWO4tirnwbbsLJjcDskqVwnsueqxG8K14ZcI0WOz
kanZH6qR6g7Dn+DRh64462VxofDiR0ukk7iGDGCpPjrCkJvaA8lBNjfactkCRaTcD0ZpZLaxfU38
wj0mUrzow8zp3W/q9zbJf7kmgD7e7JeJzg7GZIKN3twj4FZMlLh9Xdk/sSRcxcufWmFlh0PlbuKk
Yh5V+Qdrz1VTmhI2bMiVPMqDYXwinIbnW+u/K2Iw3FRT4y7Zs8H+wh5pRvPOStscgj1VID1L6JRK
NkQ2cxejojy5OKdnSfaETq0q6HwOTLFD+AMcuwFw9Vjpy2HR8eTBo86M11S5XDcrGFfE9Q/4MSh2
ne36moturbzsVQMv0/Nta1MaWeqZto1y7xzyMakGirOkUfdHRWGm61fpZmjHkcj9tMlyO8eU5lx0
K/cCvJ9GUBnlk9kbDfKkc9RBHhw5UJINzfp9Z0XmiQIHZfXVuTW9kmY4111JK0xWeA0AZsYK2JuQ
xpoLULGWSwwuxaicdfSqDXX+YQ3866SP34XaD7ASq67+yCjexcqFTUfrKP/UkuaDWevqyakJ6jp6
GWD1H6tOY10b/iaB0q6rXH/H9nFOWF8RUMEgZcyk1LBiVFweMM25WPgUhldgcjnVHkKNB979R6N2
iAr5r6LouDv0VQm6rU0xDHvJzlbydeGrr7yxINH/4Pdxc3DxOdhVZh6aRu7hbmkA6/V8bVvtWUrv
vSyLdq92IzaPFcdyI5h6krNDM2/9SOyJEv9ia7xJ4BgFHR7ftJgxMg0+dttG37UsZnaV5F/aFkHT
wV0lSLxh+Ip41Upu4jKaSWzIRyo6pg0RsUPI8pjO25G84pytU83mM+haT1B8vxNCbrdeaGD70dzD
BCBBMxPW0/RZEKzPw1MYy22eDbgQB9zd02BuyAGOZI7sg82mdz23NFMkqt10TgTNp9Wvkamlew5u
SxzfPHk05ehUvhDpocZHtZ4PIqZ6xufFODm36Uap75llVivAiWBdLD+wIo9gkCDboTv5g+GN9S7l
wDlEzsFW1xQ76sHgExoWUbXLWtQRSxKbTYTLxqwR5Mibk8aukIVu7ATSC+0zGYR6S5PDrbL07aAs
Y90bRJXJHR3DTv7GNCmROfxzhxBUJn31wHE03VEgdVlSdno7gDCnEONdJpA6PZdWNtcLr4nF24f6
KSYvJ79kY/Tc93x5cnp4Iv2YQuo44530N6WOWUW0pjjBm3v0deoX4ujFc3SNzI3joSuGLFdyPtEz
KB2i/DA2hyG8hd20a6rZP9R08xqA+I7ig6yhfer1FjhAxO3cKD+oRDEPPEHmjzYulcI7UL5yqzzj
Q1VM+55mUDHInWVNA0b8vWe/PbDi/yltshUe2RssEDqI2KoYdioEHiW0BuIo5GeG5Tw5+mL47fMZ
2GKSi06abUZ7zh43HbHtUcnnyMh/6s5MR/CQv6jQb+78v40zQ8rl65mnl/W6J7u26Y3a39eVdk2n
0L+6T45RwLsZ8+owy7J9MuP4FDLIvruEkufkMjKz/ePBI/+Jmz0ZDglDws20je92Kqp3ury8bT0g
bXuOWVwMj7HP9yoQfl0RbWLNIXKc8C4aVYi6ujBjw2xCmhtl2QdahHfOU9Z8ausSaMSsx1taPPJH
zk6Uek29u42Mzr4oiVGfgp+WbbtD2aCf4TMth9eW1cWonw0bcXruhnI7xQQA+rj6VnUAEiwAjCct
GXGTcMsi07ZPPuyhINc45fFdjzSHTy6xfRPfEW7K4jtbthDpZbgVcWwSxu/rYzQlrGOHNq+PvTNg
Gu2bQyKdt7Bwoo+xTltE7Wrr+NV8JCVS7ZqycblA88u/frsNKpHsT79kI4ffeR3R9EnLGKZPIlXL
KXTpa2ABVcTHJjHjZT17tsfBu0fEY1eaMF4aEalNourxGmpdsooTl69REYPdxY63FgVeOdWI6siW
B2xNaDbE9qv3SChKWH2WXleEqMFKfmhcZKlhG6G22f5PRwG04Y3/4MAD4rXO24OnnHg72v47dmrM
VX716vhhxJUVowPRsuM0BDhepmNvgeXNOp8k1YhOOZEJj42h2Mml6sYFD+di28mU1r6XzkdN9hGh
vSAMZkJ+O0HGtbfQqdNAq/vHkSDvzZ8nfvkoz0Qb3YcGU/qDqFlEchKkeEeQuktN2ts6HJyrdtGv
TbyG1ODSWxB+Vnbrfu9Mk/xi2pjsixDEUkjKF6cf3VOj84ze2g3x8zAoR0afJFNncODmyeU0OljG
5yiTT1XP8Z4qZfvV1hqxokLKwiEAdBQTOAffABmRaBI9UjcKnHOIvO9Z7n10gvgd/nLjJFMH6T4v
/FOIhWb0EB01OlCLBiiXrBXo2MSfEaDwEI1UnHKJafQjU7vcc7R86gyyrVmjjthqq6NjzPepA1cE
KiE8DUP2LQ0bUnSWsPcRu97VMCbuqRuKT2cqtWPTGh0qrj5fYzP6dIqBI3TDYkg0jXgz+EdMkdfQ
SZr0Z9fGvViYyHAEI+H20KVSeWypUt/DndeyFfmiwvkGnEtngcRprFgC2okYk1IIYLOTxW9zilJn
uSiOle9hzqTIgZqzTVYAXIHdZK2ll3on5Yq9iCigAzE0YFMR7YrmmMe4EdaDcnP9Wjac4pHcQ/g/
b3VlPsW9KfcibOjtMY0dQAf7aBCN34Klor+XFOqK2XE82W1WrSEif+Lro6yJN5hh8Em1e3nQLcML
ZszKvZThxXKG352Y29usf7eTYv7uGvSbR25RXZWyrCMLeziRdVA0pfVcS7s++TVpma+nDMEP6WzG
10KP5r1ZxDrLaIqZOzPCuOkaOzU69s1O0n8+GNbivQkTmDCMGFThAaAv6u/MBLnbzbepbtIAOE9y
y32KT1J72PkVewiWdMk3uMWr1vDoDPFK/Uj906VudGsXGnK6p2n96RcTi1q/1K4a/SyYabj3FWWP
uW10XzOZPbmultz0Zz1KnJOJuLAmbloF00QQIk6S5sZlziDUCbbZsQ1583vfWEfloL550DGTJHV/
dVkI4V7mH8pUPy03r/ea2QxBYXZFUPdaoPduf9RiPdrlevNkZhn8DDNu0WarI2YF53Fx8u6ntL2G
NKbcgBkwTvNGI6YqvZ0ZmtwIFdREvXPOtdbgDujVswPuLGACm9YIJPTzJJbBcMPoLbiO7/Am1Nfe
Se1LC4OuNvL66i0/lE0cOZjISEprBM/rem6PizNsYpLZh7XsLlGf4wQzMIvFgjqaZm42qZ1HJ1gs
78KoQRZKaiT9+UdE9uHDwYmaxb8rchRHC43wXNKvfs6oYDn2Wvg813QFUYIYf1jadA3tPPtdLHpK
acL/MUW5ZYqLz0BMIIQNSnE8S9sL4y1QzDnS4F2JJzR08uMQ3YgXK49OHD/HWlMWD1/f6+ZM7KQh
30oQ6DdW09x+olm9sz14Rn6pL4mPq4+VZ4EBPX1rYKDthNYDchR2canh6xF+vGvQTk4lBY3bxvrQ
1NDckwLrcuqhUbigRG8ORI25jMUdr++rTwkNO2v6JDwTyBltjnaQYqIhLlrMnNJSda5HRCFcK7cK
kPPBMxPrLDsu3PowpmuMU+apobTd6zAQjoqGvZqDP5cWASdgWoL2klY9TANXv021Y+Qzi3VZXm+U
I7C31Xp3sSXWAV/IeO1yGtzhLDtysPRfUqgDhD7jK/rdOtRtdrd8TfBTcDjDzWjcIYYvWoGFgwFf
L0Ty8BKNA1y6Za5Iit3sa86GO777YtaH1Ou8CzVTp9KZ46Nh0pbgZc54AjjEXDUl9oaBz9h1Kbno
0q9+hEXpXai5CUGvppSFzbpDyTXRJI+GCxuz9ddD6JsoiKE7HKdIzZem9z7MPqpptxlP8+wuR+zi
ZbIStTcWYh4JA3oXBMyibmTcjY1XXXXkcknGqrMXludYc729L920x1tD5qBTTN6GlmWsLTR37+fT
e2YP+TNaQnX2bFAWhm6sSUTn6EXCeu0X+SR1cUNAYO4vVUYOqiPx9WD4plgVZmmvoZZVu5GmzMfE
V+y4kVBzYbgn6XLiGZdCe0RKhMsUm6D6YM+UfKNRqghyo8Nm2/SUd1kgfzTsb2iF4XCz8mPb6+b7
LLXpQHlVtsnYzO10s1VrjZLIc2lZW4zW7jmPlbqJtyKk+3uhT5nUtm/HBDZJ3EbfvwYLDTLaTkbx
r2ndkYb8TMti3pb1NO7NWD9nMsZ83wi6QFtdbUwwr1vEEd7QUQGshFMF5jSnwBXDX5mMzBiY7ppL
WMmdOzOVZ5zbl390tpntxDvWQ4mjk+vkvm4rVtf5NO1LHQGgRme6TT0i+zAiYCfFlmw24RDBW4cY
SY7hKg0UBuNobcoou2NaStJhN9H99GJjfd1Wtfcd7XnGK91oFxefOGCRsrno/ktUFnQlDJCgEIB+
i0yhiMo8+owWbZS5o7rZpnIv1fwghtk7uC5XVyH2Wtku4hBLNu7+3cbrW2S/yMFBGg//fIjHfM0E
UF34dNC7Fen9RmS9JKiqb/TGTB/h+JJ9c/34AkG/uvPFuMsC8mg8EMUd5+alyv2H3pq8a4difLPZ
BPssYk+6n9UnyrgEFlZ8BaGjmY9VLmbshm2NYzxQeA7f8Z+D7wM3RyqXGWw0faI7ungv61spSfwv
Y/37pHnZFo/VsDM4Gr+X/fRKiZ52S6pln548+hY5cHx4BdWy3KMzfKsw+bToZHIq9pXxLWV198i9
DLwRGBkGMm3DHZjNZ5PJTZnODtwuHL16Nq0H6ahVbKnknKWWi+GlalazNhYHgsrPSWf2R2ey5aXE
PbiJ7dF/Vn7D9dmp2p8ed2Ktj8zfOAXJI30wK/QPrS2Nawc0LraaZM+X9mOqCV3PkpvdgqaUTVWD
xufKBwYiP/DO2+seLkQU4yhK2Ip78EYmX+3a1JvfUYdfxaBsUKlYnxr36GdAZNPM4JxpTc4a4MT0
btrFK0UW4iRqDdZzJ9Oz1UG78ooZyofk1p+lNyaag+spVrKYNlgB99PF1Z3dPOr2QUvcbjOJfkfg
n674rnV/sO2oCP63ym74UDXWxeWW3jWtOI4s9oNU6z9rHNVBaZXGQ5Xk40EyCOxhiypszaa9pl1w
/CAI91CFPWaDqi+2mPXU3Wu617EkcmXVnboDmhvuqksvppj3uqnMc5uOWx9D481If9jUEV6EbN9F
5b4Vs5Vy8KwZdpMu2ksTM2RvOh+aH9GZLuuWtHRV5IcsKZuVTUKnpZH0B+3S77SJtqe01vUgVmWz
MWl/DerQxogOPHLVYP3aCm00VtPS1Sqi8I0jhH5KOwjf/kKw4aTNsDfV5spvbMQDTjJBPOe3scHj
qcey36UipP+wsv21qHvwKXPBUAr3zfG0aSUYS3Ykp9tth2fzhS1LlCfFAz6zB19OLCkaVA6uucCK
2x/aDy4f6jLTub2ahZ69pMy8SFfGXjOof8liS65DgDdbH0PvxViKYFHtdz2exj7KSVZQU/NRcyVB
AIgPlRmmvN+L7m5FZM9BCCNx4+himnyJ8qU0tLP9DasZ42D18Zb3J6mcKiGtps8Zckl9i6nrPH89
NIngh2JnOjk9pQKtWf+qSQmVVm++UZytBTAsQOFxbz3pKfWpJLZexGi0z6FD6VNRcSA3ewS6lFsC
9AeKVgj86BIWHTVipOKg7a8cnHs3pZczpik+NNXscsgLzWFvZyalMLXST8oe6cMmLvZiJjlBLXkM
8WkD8iuni4rMHX88KcDRAtqZT9k5SbJzzCS4qfEaUf5g+2euItjFHdFsuGYQ1DFEv+1Ke8FL1G+p
0brPMpXkW/vc2+VxL1/meXzOS+qIw7jbTzPVL31hfCZNat3NsXiGtqK/tz02rmaKfU7ZuBiG3uKT
UoRi3eVTfnct0992JLFPNb7qo2qGaVfmUXYbGolEMZnyNbIo/bPJ0/9IAOBZKsfb1VGD4uLD/aEy
EJWjdONdLg0CzwBRVFVrb1mCExRjx7WwE5KdobprI4ilzNMPhsg5eUu0MXwV2sPXLv1vNeD9+267
f622+4//WUne7lf18Fn8av/PX3rx/uOvT9t/PI9+VQHZ9r882Xyl5+/9r2Z6/NX2efdfufPlV/5P
f/JvOQ/E/8t5cE4KyQ3439gO+G3/tB0Yi4HAxlwgXEMXlC39aTtw/7B1BAtB/N7y8Cn86Tkw/8AD
YLi6SXmdcAyHKP+fngPnD5ss/vKHIZ07huH9nei94/zVcsBuR4eF6THduvpSt+djffiL5UCfdQKV
Pu14MO8OE82gq5F8MJlmd/SfqkQhl9ILk047CJclFY+qBuZkpu5z0TfNz7GicIqDZ+xc0pEFO6XU
tOgEtdXOj7bp2R/zWDvsZFheaDR4G74RyIxGl7Wj+dqeaLI+gJWKih1BP6jJmdYWPTvfHHtmakGa
GjqTe7ThFS1igkEjXYLLjIsWhr5h5NyPabuMbpHNPqyNMZ7TsmZr7xGUK2oz6/Y/qTuT5riNbAv/
lY7epyKRmBfdi5qrWCzOpMQNgiIpzPOMX/8+yJJbgy3bT+9FuFcd0aZqQAGZee895zvaZVrTaWQq
6w0HM5ddtqSV0qTrqsfrCr69J1eBbV0+k8Hi36ATpijqyyh77itbO8JbL1iz/dpKFyhEwceUIhku
GpzMJa4VxAjwRBhMLWpMTTm630JFJMxEJs13Qjzy3fyX2hKYDDhdkt2HbqfMVnpEh2V0zA2XHRhG
KuYhwP1ggtYBwUG49OFoG+hu0cYtA1+Pwk0QWA1ndAleEfUucJGNNCsNLKeugRVkZmxzZvTimUKY
etqLbiN8RcEn8cGiqOYMaBoC+XfsPlSDjz1rrPv+yhAcB6YgbanHGnjqfhBOL0nKIGilRRx+MrQj
3sJixP2UglV9N2l6hebZm3Eznl2YlBCtf66MtifgoKzbHd/fO9h+YZ8RBlLSoo0tal9yhJOHwkmZ
HNBoypZVpwUhAeCedZ1w5e9VYOc1thYNDwJ1BjCR0K3eMyKu8Y4LvY8ORhKQa6GSLCMULzXoHzMq
doFbl0kdpY9Fmoe02mpHi17DLqdDAVo9Z+/EfpAzEIvMWOO4w36MryCShcnEMczAn4v0dTRI4yAT
rRoOY8Kkj6BWEisoWgJ5RfuLjDPsJfs2cob1ICDwNMJ1ngeEMidmX5CxLFHAFq+rAextP0a0WzNr
FOEiRpT3brAM++SnIIzX+Oy9/Jj2w+AAdlb2g4+i+tIDm0VQTBwqKFF5NsC5rt2QpOaiTh/rtHLe
pTRUiDj3zchfjs0UXtqjZacYDgwIRgYAgEsUJva7sKa/xYm3Tq1tAtzq2ktk8RQWKXMCov1QqYsm
I0VC9tmAtcfoexItBpyEcVKRC9JWJAw7siYjquma9dQVw2q+pZeZBgMLXySfujaGlOBvQ0MiHErG
wCoug4U3jsSV0QUsnnBzIAUt7FJskMNr27AiPJYukXGysqa/45mtnpUV5uEibJronU4FEC2Y6xjR
YqDAtDgC5QiJ4R3nd2NXzfigcjwKrAxIUwOjJqBj9PVVWVhaums8SxsYyTkmv3xcxwyWavC1Z1Zc
ovrTnB5p+lBETJ66QX+OAggjpGj7aFZyB/7UImKFeFZjXD0y86CyG+vkKiAbMFqNXuZdh0WHq8C2
2wzSOo22M4mwAgiwQU6Iah1mfzlhLAtVpSCwploz3nq1iE7WYDaohBqOCKOLt8yOOoJUuCoaGKF4
IfO4Bz+BeOCsFGMKREDQX60INkFLaznnlh24jwCDGOtWASQpv+vMGwYtbPN6X417Eq4YmNhF4R5y
vYMJ6UsSISV5wpcxKXVw9CaPclT27W3diGLR+dJ9UEoRsIJ3dDkywKY/I4t3DqShlYXJZKsJcj1j
SvpNhWPn1qdFvsEEr3jmLO3D0IhsG7EFXFO1pwwWCIsZSuEw4/T7x6BMCiJlopLRDOhVD98WVhg9
Iy4s6twLARB/M+Q+U/ZaFSdbNj7JJEo/VRgEcLeEGNwan58vxVtXAMQ7azP4bKGP0GDqbZhsk6Df
0SHILeWogc+wsBUr4N7kQue4FbGs6LYVArOT2p6J/gQTofLVk2J1xfg4caCqFEZ1x8vALE4B3jmo
pGupVXKPXiW+9ugAQFfhkxFHB0dgBbE+LNC8xfk9URzJPUxj90Ly0QhcquE19VzMFFdt5Z0TetPg
zdVyxmzD9KRr4Xg/adN0GyIMQm0gsQUJIsMe81Ho/PR2hxfRld4uM4hcCwZbv0ewnq493FBr8pDH
leoFb4Gkx77uQCyAoMmyYlcXkyhpsvIQQHeeyYRkM16wT6AsxmuE13jaTIU3nTuZiwDc95odSTfx
NT8xBq8iQIc1VjX4uawD2iWMZ9T8ENeh7qU0ZSNO5eS2gI8QszmuD18I16leO+LcmDgzYdG9ACd2
QWj2M9K6+lzaIxQUcmt2eJDGSx8++nWcYVhbozorrqq0jA4BgodHYqfUWuaVscwn1RUHV6BvR0PP
H58hVfPQLhbGHqg9CkZ/qhJcNQDImFhYQI8JtKrvCDypn22vJgJgxM86zdHulX83C4yS1QTyRK0N
hxk4WYY0N5dBluFmx18DTnegufEhtOruhjeRL16Geo/DtS3J1ByS1lqyIrnGNouNftdBwwQEIEgJ
h1dtPmJUGndl5+D2Vkiitaqw3pkZzG+MT+qq9+FEUKtEOkSeOjJylEgm+o/AlDrTgjIG8Yar8KGN
av22rmsnPundiBsLzIj1wmnG+xBXkBhjPuxxSAz9OoljU63JmhiuXCq7foHow8/I16tADcoUIkRI
kw8BYehh3oO5J94nVAgZWXQMTZbtbKDoSnawZT2WL7ashjsvGcx6QbRquKw7FzGJUQY6cyhdEcdD
A9PYoFMIjm3s4nzDOI9viA78Sp8oWpY886BfyiQx9rT3O1YhSRIFPuKcNHhR14QRNqrPD66mFVfe
NBWnwLfzU+YC6NumIUq5BW768a50pngXTwxkkOOhEAm6mdmTBkg3JkKu9BUI4vqMODwssa3vyzuo
DX68pHy39njJdYs0UGjHMYNrUra40oQYh1gYTtzYBASHQcO+4qkI1/tcOo2hJZBaQFmZ1mYUYxIm
MCo+mdIo4x2rTkEDFMgewtfYtPXFGKCE8OPMuQlVRJGnWSU/sV+lnPeCIMmB39REExv5FO87yIRv
AQWk9P06ic2+8XyWXSunF9FSmo3LlvnH+Tz5BMmsjYhBE3IQXXC3G7BWHBpoFYLuNl2uc2PcRbpX
QWoamBbajWvV1LoNZpY25dTLnmVnaJBCAG8YVln5xzaAi2mTHZUtUYU0F54ZOe8FCSzpMslYlpek
i2n+/w947b+vnKO++X0h+SmvmuC1yv6xfCpef6Oo4x//UtQp840JqEzN5MQ5fPtXKblGTWfqyqCQ
si1LYzb7RVlnvJnjzjUpNfMzh+1zWQejDYqaxSiPV5wV4H+lqjNsiG5fCMmp6nDFa4pPwCu6/K/7
dVXnoDiZyqjBpzZOnB+LvlaC2WvcVNzpmZeekCZM5bZgJiCOZcF57hxvmxzWEv4DghSKOgI5YDSE
H4QVGid0PKzeaa9N6cZuEdOvh5iABpbIrOrAzzLnPtCBQ1Hlqsmb1kRKYlkM3IqgG4ew32ZpqWwm
rxQd1Q+ILwHDtsisel22KRmnjUZdckjyttO3Y0vBUQtaZmt0wbW9JPEUnooh7L7DVOI07hoX94Bz
Tqi0ustSBjRMzlhfl25AOFqwsHEwE+AgZfOEPFr7GLJrm3uZWghUfW3Cg2l7LBsrOLGxs9EK4Wr7
OgkHf5t2PIprx+wbc08Bglm0gCeergMkdgia0ChDqRepP1T43cdK35cNh/rZBmcYR8fO9OnUgms3
NsyeegsKS0ZjG3pPIFYRjLqGVaGunLXBz4O1zCBo97KrbRKvBlMDKUanQKLTEDH7QMioNFxnMdpd
/hXJEsTQtwHWqZFFbs3wyLiHHiLgjSU9uBptEHm2A9mHZohdkSj6ClcXQURaxpiyZnzXnzW+DpnI
6s3RRG3D9keBFdnmIk+lK9cdhk7vENXMme4jA6sfqR1+Qk+XEum6JLIMNR26IMJSPMirKC41wHmk
VaTxCqxffCeptAlx08ZezjcGbNwWmquLHiBGMsYAL1JXOFJLzue9LLOdNItSkrxNzX8R5C1HW8ik
sXszFqHK9mankngVcLPKhRcM6GY4OU2QvK22GqOF3acUp9B2e+28pOPcoa5DmrKsOPAHT4YwJ6jj
gQrFNfrZtsRjS4qnuDHC3AcD5RU6akqI0+Fwyto2fmCMP6eJpSrV78t6qhgg0VOIlnqMg21n6p1q
rkeAfbh3FSPfpZJRSztuDDqd1gkb2j3gTvOoozqbRSAN5stlQj3kvnINRmMXRe5wW4HhYowLU3xv
yLEONx3gL6YZU9SWyPLyCm9UHeQZSq8ycTYQQ9neOD1p7nnN75Gv0rgztR2U0vidxbymJhsX6Myx
gG4YrcOKtNklDrS6By6TAbrDG4pIaWl5BSAA1y+Es7XzYSihoTeRdl/XE1meCCR52Bac+DTiQgxO
97du2LmkHiREct7nDO3Hw1gItEzEwgbdwsykixAuSIDmv0Dby7XnQHlh/1i1lRaCorHICbki2tKz
DiS81dmuLEfpc5JNIdoXaDtwr8Qd6jxhEyu5b8oUacsC13KwrZhDR4c6HK1uzeqDwqYI8biRx0n9
So3XTuhA6TBoKQb9ahzkwsJ9ap+T9S6KpWg7nhsjaKiydOxi7zuia8TDJETz6qV9mRyHgoMwwsqy
DI/SLO3+znbjmizmOA+ss3gYQu+Moi0VK3y4kjIBxmBM5742SHHV4lnCz4k3WplB21eXHlxwy10U
suqGcRGYfnnfG8bstoCBA35v5CCSLO0ocALSQyYdMtA4PgNdIThsxKDByCudPGdbFRVhoD30rXFj
EthJ/5ceIEwcaQVxszcTAraXjAVm3nXTOpAMxjIaVoq+D8G1oz6iA207CAhAK2miuOT5ApJIVc1Z
SZWPuQqm6EYLS5MzouvKd6QBFQC208DMzjle+D4BzSGtC0TfcLszA5v1wobI/6AbtX1dZE4VL5TX
yHBjMvegftcxaC+QHleEJCKkQHdWOXgyinR+i4DI5HfEEA0tJHfa2MxK+mY4lhYvdmfLMpRgznKX
aTtTI+yF2xa8D0/RqDDkHiEhDzZqtyRBBqr3WI3QVPBc6zDH4NW1ul2faWg8y5NfxpQRlW2o+uD7
1uhs9CLs6pOZ8plm1UGpFHC2HlAATYTe3ZtuaGLh9WAqDFcRRPBZZ2mOQ8Kwl3XqdgyFo84ZYPfN
Bkm5qe6NQlX5sWXYSUoAVQY7yRQ2r3ZnFvmdCKZ0OPhBazxoia1xH4A9N85kBdLh5CCR01CtJqk4
04ZaqzYgK32OhoN5l9G2IBwwyloaroMAsVRWOJjXpKjUxRKUhhFA0fQgEYyjRbVBf0gIkFZ6REaF
bpfRqiVZ7NVwB+lguAJ2uuJrMNk0yY9rN1naxB2aQAORR5AMA5HLKc/zEsu2+4Te2TSfUr8Dctw1
UVdsfE6j49E1DE9sPANE/wODCcM7k5J1mQIkXnHha/ehRmVIGZJ13JopBKreQ9IS6U7ONDrEkpn2
C9JPZxl17VjpVcdRFQtKQ1dLXvvNZOWXduPozXuZ8TDt+zoxCbXTRJC+ZSXtMLoFhlPu1RhN4Xag
y/Zim+E44vPVOJAYXZVOB90zcWooYRrnlQvKHK4IuZ4sASVhAFTOda0zL+uUvTU6IDvbuClbFH/j
aCbv9Uq1wUH1kQMpQlYcmKmLA+0pL4zA3tm6gvUV8puNhLYMKNPPUl35/ZZ6N0yuq8JpjK0ozY6m
DsFZAiaSsMl0buJhYqxKZ3SZNqyOa6W7HlynwfScFV1Co1lRhpnZxiiI4QI3ppp7j1nqTd83nrc1
m4IBVqrb+KZSfjtaBqM7ZGs6iBQQWKDi/sQRYezxdwQkdtMcNv2rlrOUOmhNp4PeM1qE4Yy1ye1h
RJm6J5khNCXPtYXG4obSelQkWrpLyHGAVRur4XigCDub9vZUk6HaErrkn7qBCIBtqxkiP41eCNCo
qcyguUk0Bk7LQQwuwVNJFoSrWoEHwrjb+/d9G5ZXuHFqbeGQ9oYrpPOi8Ni2TjLnDOi+xt4PWyBc
xmPfT4jGCQzf1imt8oXexLG/xV9lPmKymLpVkKDHYW5Q1PpjQYazt6lj9H4boKk49OikDdG+6dqZ
x2IRmroPqBupmdSUtFtD61B86HbueXtW58EFc9Xm9fkXpcDlLzbMf2Qtoclh1tT/+idDly/O1A5T
GEjIjMnBCzLGse1vJiWjjnmUShP7tEVzntPz1nL5xEOw+PH7aPKbN7KkToXAeMekaWB85wJVMqn1
IUEfgZ1HN7rV+0hjHyxPpXxGtsnj9VyPx4/v+X894/svKvcUP9MPR3eb6vX1HzfNU/NVoffpn32q
8lzw2KamXBzBGqOpL8DZxht+bpPSz6LMcqkDvyjzrDeWLU0by7BkUDebeH+t8uQbyzVgG2Al1i2l
y79U5qlvqzzMx7qt08LQ3HkV1L+5I/1AIoIdBuzCC/rap/gsWvkHkAlXh3p/eic3x+PRP8Yb8520
/+Aedcyvid1UmMqyKDGlBE9BqTvXuV/ODQfOr+wkhs1q2YQvRlMMeFli54mSKkB3b1a7ZCDKwA5C
cS61IiJAvbOC5xBACYAczyLmvqvUWVtU/TFh4HXdZlPrLnqHofmiG3X1qDmmuqitRj6mHC/OQuon
BG7heObqQd+sDOS3h6n1iaycesPd1v5U3NodFohl5onpYkpbBl9ZM/OzpYguG5rST22f6RemTlJv
4TlEVhh1+cxcE821bNRpQsV652vlcEYopbtRfStexWSBiES1jF8ql+0KalnFAjVnxEjCVmZFRneh
GynI4Mp2nowG5RemJvk4lCrakUDanQdj2T+aZj3AZqRuYtD5oQtUcJUjUN1NlU2y24Rgp4TLd04D
i2yoQLmrpnRRO0FRPsIr7s/9PCh2voHqJKkabYW5jpgBJwNkiltywG2Tt7vc1eq9oDbGsFWrlfBy
58IaicBrClJ/1BAa6VqiCgZKFHXkjyCoZlZD/w8xmBE8VY1ZbONUZGuL3BK4U7j8vHKXdHFBfB+q
vNWgJe0l3Fdnhrj1m5FmH0q9qTdPJSXkzs+wb5NyUV/lZB88ZVXvLOMh8Fl884kQZ1veJX7kR0gf
NH01VdIJFnVKgB/wHfZjbyjWqOucdTGk43qYv78aB3vtyRjYatTRQ0QpscZnCLzLOFfKLA8cF7z3
jeyiJxCBLY5KkT14E58BNkzsnMFOdlexZ5QakQx+cReRcbSoVZ/Bm6miEdV4G76WTOyu2jiaaI5i
ByUYMDkjay49+Vnk7ZAXp3uni1D3NzU0eY95d5RUMVt6GF4aWpJd0VhUyGXCHL4s4Rz7jxbvpPbt
NZs6tsbUJivGT8yNogJap2ORgNYL5Y3L+eToBkN4FVlj9Lan0ltGNCLXk8PWbkfGeFd4JdTMjlC9
vs/hG2WhuU7dob+l8dPvxtAViPnq+DiMRU4VNFoXygSMAhQTYVmNk4ZzbrWF5U+l7rrTOSVJu6Yd
W7HZ+3NwVmc4eOxJpMuaND5oPalaVKgzdw3aYduN/rsCRt+2abQANI6nQ8FjWp85tbnAGeYchbDn
0HT1cQInWvZxCgEL8BK90iTYTCB9N14fIKdyoNLCJUDlnOgIG/F7DReprJpTMeb+ieyyGYVObnNY
KO8SgI157Qtf28RTZ0HJt/JjrBg4EsbIiRriyRoow7TqcoGVNQ30HUAsxfGrbzHrgrWkKquzFYR7
2GekgG1KyPlLPxnxB/SReVAOOmNnkii2HOR2kx1rj4zmMyhh7XDG8+xsMvQZR6rpiUdkdFASBclb
c4TUTDkWrjI3RmNXVfXe99rxPdogSjEnkQvg5+UhRLN0KNLCRlnnlcAlRb4WGD8efJRA3Ok6NITE
M9bWACOcrr990ZPngznaVxvHIe23y8fqpaRhvaRuaG4TYWmwkkaiUBn5D29tjItv80irdv3YJnsn
SZr3I65U3CLdLOsmJmhj1W11EIWIN50shnti0I1H9IKc55M5TWXQo7fIavXrTIrhpnJ9QsoCuiZL
+Gl4GgdQkRmjLg34ZtXhlIfD+DaNJ0+dKgt6IF5H5t0rx3WtvV4Kc2smAXMDXYDyWhBYRWSsje0Z
isOQgILtjO5OgcrihIuUeZfS/zn6HpOopYG0gaCfUsvkiqZWFK2YmFHR9YPqlmjqCJgqugBXmomm
b7D8irdDcR5hHSGjyYrJC0Jzk79jIBuvdCkIwdIaBvvSV2KVNRKDEQMjOOStpTHk7g28VwFIpL4f
M0zZaIA9Hi84hsJbUxomR4t4yFcwroxuI8e5B1LgbehOhveT3zez/0RggWa6W7GEHAizjDF0TdFb
wQNl0nxAh9mZboOoraBccnMvgvNl87yB+t7DaDPPhbIQaoVxnuz9IK6Pme/ql46rcZJsbBfDNnto
ivGvSLODNUl16/kNysRs4gGKcN2gCcHRvEwJsmDWlmpYy2rtZvRM9Zii1dwrfJug5YE4agahsq2e
5jc4KPAypKF3a9qZONUejcfEn8JbNy+ybGGRXopW0mY+rDH2lwwh1wrx8tou/Opk6cJeRE5VLjp6
reetywBGmnqzlbQMD0JIvlhs14chgbc+ZIa9SwskKi0peG8terTdUvMoLBzytTB8TAR5e/Yr0CRC
omQX1HscDwZ2kEjfuMMwXAWMxZcuZO5T70X0QWnr3ZuqH28IEbS2JhhYGr0jcbQt5bJNCwH6D0b1
UoTjDpfG27DU/GVBUPuSzDEKKwfz2wKjBUMqHy2exJ24jYt02NCXEBHWI+pUht/drWRId04TSUH1
iqGlxVK/L0oiHhe98IK9rqSODTuEWhaQCnBZKT3Zj7qf71rKzNUosHezTVGiTqFtX4+GKnGZhsY2
6EWzccg0OPYxAGTKyGJnTqVJ3GnLeaAadIzyY3tgbsevi//dvWvGwtw28F5h/5F3PYRNfpG7fn1D
QJ6xSnsR7hFyO5AOcvvMpXL2FvE0dncNzTfU7tSzH6JQmO9RQ2bbefVJhsI9wkWI0PEX6iHsNaSZ
ZepEK7RJcmdwDAGaOzS7jm7y266p6YR0teYvEt8F+ZT0UfCA89znhEZ6beD36jGak1EImRpfm6kS
T2TBe8s+KwSlM3z/MO/M96HJYNc3ppLcR7uP2Mr97qnrM+b3bZjH676wIJRnPuEtRqXdM/xtaTN6
aX7Shc5kMQsMMj0zeRwgbN8aysUcUnuWR6wIjD0swqZcExVDxw3LMFLtkgz0hRgS6ymcVaGIbDjG
4OXoXq3A8jbOzJ3MtSC5SFKavm6AMGRhmz6gdu79yz61GevKoqqPIY2JbclZ5aUKo+IFSz5d8nIE
H5dnbkGjkoHvVZTm0Vsim4u7vjQnZOP4f6c0Dl5rzkg8cp793vQ970XQZDw0GPxXHUmNGy808neg
3zo6zUw8cXUZ6962m0MnrPgyMC0b5bcJMYLu5U0/FsOdNRXhe2OSOXbZEokDW7vZz3NDTT8jQ9J8
Jb8V3xkr8E2ZqvJhlEO64qd3XxgTDXcxmC4unMuoZGFLl7WEgZB+ripH3Y9FAOq+H8oQMZmDERyx
uP4e2gKqlbgOmlurM6TA3gAlJGG4s0qDFC1ZlbWTJAMnC2irsaBHcMXO8FgMa8fNvPuCrK5HAoHF
KRjrcR/JJjpC2VMg0XLDuGqkn75yUo5e6ywkt1Qjzq8bQOLKPmjWzJ4rZsQ6bcBJ72+E6vqLPMUJ
iE/HPks8rXllOs79pzOIWFkE9hHrZrnZqavjYINQp3mozTLYx0PZHFys1mtHG8Or2NbyD7iPtKMz
xpgPKz/UT4Xo26Ps2/KlzYJyS1IuAbII3MiXs3XKKYtiHU5ulj2TMWxsetMozWWd+8XtVFrTJtXJ
vVlBn7Fvjb4Kj47bpUzmq9C9DKsy2pBC3K5GIhN49NRAcFbIDsyyRHSun1TaPnWU/dZufJe0jqk8
Q9tAhrrbc4ashEZaRqbVD6ClrWvy7dBWRlV7VVRt81xkHRp2K7XFGWQX46jhGl6lHjHIW5lZwzIy
ZKSBI6v8Q0MH/RIGE13agS7xCgFB/SR0pjGsjAkKHt2uCiZD0/SBoq8HsTfM7mpFnjB5fUYNZ6Mt
FKy9kDP9Iqs0eYYUpuSfRcABTa7PGXxnOhRenjFnsTVTPYhKz25M0mSpRFzR3Y84O7Ilgy68kpif
x+uah5AQkZ5xvkVb9oM0I/u9x9VYJUXhw1rwS3HVE7hdL8w0by49Meon9D9Y0IIszPc15oazyAf5
s1Sh6+Nz9TjNI0NhQNPgbmmurSHPggWQN1j1IRiql/HjPKf4ONuJZBXr99RQePJDb8DnOc+ASlwl
A83+eTTk42NHh2SO1QitxR/IgiZsHMBR/hAz5ANfXKL8JjNHVLBtgAMudCsvOUbA+r4XkaiPMVWn
j0qpaF70MdEJXWhdus8NiGtmNe4kH9vMKPejNAXgB5m9uiV0SGZJEftlVo/4FhIvETc5PLp7nT55
x5HBLW8kM8WnMA0nlH1EPufrwJbptu6haiTZDMSFGtg8lLKTt6ExhhdCp8xcYNJDYw4vm4sydiZw
FZpml+RJ0zj1rcB9Zs7D3NZDPrvOemvcaoZNJGFAzbPr7cG6TJqUcJ2+18w1IkJ4E9mARSEAVkTr
T8wvUthHBJrqACGBZJm47e0Pbh9Gd4E+DiF1SMAw1Zti+o9TRwgDw17jSDaSvim6EWUl51zzKe9l
i8OPMh7QeynXKaOjqyzzTQv3MVAqXGUhBmNTi8HlVLa6xoMSQnaEf4mRegpRr6TaqxkKeAv6TFr0
RkzHThLaTFtzj8QXU6M7zxKv3fRaFN0iL8ZTjOiKVJ5BXCKUTe4knI4TyefDCZQMkxAZy3thkJcY
MAv7INyyfqSgLqCMZ213HlV5egVCCmIPm/0un2DVBaBXHPx6BF2niJS3LBhiXw++O1uiqlPHQDyg
0iN3nkRQ4xE+x3TeqoKJYNGajVxK1wULlYT9JpQE/P239Po+tSN/U6qP5h87gf+L5P9jC/Y2/07P
/6f+6Mcv9JX2/zlvs2Z2Evhhnn2p91ASxcRXOpGPH+mj7+BHr5A8NWHTvhDtJ8jWo/bhTGgrw3Ds
udf3j4SjzKf/joJEOgAFFZMVnQQr/Zdm5ReX6Pcuwo+/3/euiO9f56tv8AcZhA7d6T9zIb55mS8v
hPWG3DdFSqluGWpWt3x9IZzZ7GA7UiMaySV15cu7eb5Vvv/8f+Y7/pm/+SvXwf62mfw7N8QProM+
d5MNQ+mm4ld3Fd/0yxvCfYPF2KVWhf1oa9Kl48qF/9vdELNR5SdvCPONYxtoCaFcSmk4Dr3jLy6E
Lt/gdOR24WZRtNZn8dLf8kJ8m8751+8I4jeZHkhd5xg5+4No4H99IfjPSgIWtRCUKfNvukTYv9yp
3yzf36+Vv/9ooH7TTN3C1QTjmyVx/sm/uBAKUR3DNYZirkUBz+X6m94Rf3LT+P0LwTdVlk1bz9U5
bOvQar++EMgOmfWwr3zaN/6mF2Je4n9ujdD1N1Jj35QftwTMK1+vEYpBGoUEDiYXMcLsoPu73RG/
NX/83ywQFkeEWSigE45rkLP7zXPBmiHJ4TVsxTQS1ejfc6VkXfu520G5s6xWl5Y245Hl7Hr86kJo
OCk5YemKMwZzWvkXnos/scH+euyEiZO8fDyVhq/1FybUP/yDz2e271/g0xlk//Kvf86Hzq/+cA6J
/uWlX38Njf73V4vHx+PBF//x83Hh4/t8+uefvuD3b/3Ve33+Vp//z134Wj1VzwGSJI6046ePOXt3
//XPH4/Of/2o3+Vb/3oP/OjF10918/r7Emz2mv983//dO/whLvwnv8GfCeb+ybf4M0L1n3yLH1ub
f/LFP35+8fBaN59/zvkBQBmvHMdmF/3Zn3j71Davmf/5hf7z4nM587MvPn/s379D573vx+/wWw/k
rwf97x/Tz5XMb/2zr9eg+S+ek9en6t//AwAA//8=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GDP in $ Billions of Countries in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in $ Billions of Countries in 2021</a:t>
          </a:r>
        </a:p>
      </cx:txPr>
    </cx:title>
    <cx:plotArea>
      <cx:plotAreaRegion>
        <cx:series layoutId="clusteredColumn" uniqueId="{19CEDAD2-846B-4896-988F-FA210B185388}">
          <cx:tx>
            <cx:txData>
              <cx:f>_xlchart.v1.8</cx:f>
              <cx:v>Sum of GDP (Nominal) (billions of $) 2021_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CB8218C-3BAF-49C7-85A2-F7EC64281F8F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GDP in $ Billions of Countries in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in $ Billions of Countries in 2021</a:t>
          </a:r>
        </a:p>
      </cx:txPr>
    </cx:title>
    <cx:plotArea>
      <cx:plotAreaRegion>
        <cx:series layoutId="treemap" uniqueId="{E12BCCBD-EAD4-4267-ADBF-A49B06139EC8}">
          <cx:tx>
            <cx:txData>
              <cx:f>_xlchart.v1.1</cx:f>
              <cx:v>Sum of GDP (Nominal) (billions of $) 2021_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190499</xdr:rowOff>
    </xdr:from>
    <xdr:to>
      <xdr:col>5</xdr:col>
      <xdr:colOff>276224</xdr:colOff>
      <xdr:row>23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091D68-FD19-4AE4-832E-CC2951ED8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</xdr:row>
      <xdr:rowOff>28574</xdr:rowOff>
    </xdr:from>
    <xdr:to>
      <xdr:col>12</xdr:col>
      <xdr:colOff>590550</xdr:colOff>
      <xdr:row>23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C26A439-DF51-4160-94E9-36BEC046A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495299"/>
              <a:ext cx="4572000" cy="4276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133350</xdr:rowOff>
    </xdr:from>
    <xdr:to>
      <xdr:col>12</xdr:col>
      <xdr:colOff>600074</xdr:colOff>
      <xdr:row>41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98D25F-8441-4D88-8A66-C2464DCA1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</xdr:colOff>
      <xdr:row>0</xdr:row>
      <xdr:rowOff>31750</xdr:rowOff>
    </xdr:from>
    <xdr:to>
      <xdr:col>27</xdr:col>
      <xdr:colOff>571500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48D99E9-3ECB-4C0E-84E7-E3C6EDB4E3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4000" y="31750"/>
              <a:ext cx="89852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609599</xdr:colOff>
      <xdr:row>17</xdr:row>
      <xdr:rowOff>0</xdr:rowOff>
    </xdr:from>
    <xdr:to>
      <xdr:col>27</xdr:col>
      <xdr:colOff>600074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DC40215-32A5-4D6F-AA27-C90FF58AF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799" y="3514725"/>
              <a:ext cx="9134475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Pretorius" refreshedDate="44701.379867708332" createdVersion="7" refreshedVersion="7" minRefreshableVersion="3" recordCount="50" xr:uid="{2476972A-7627-423F-8C8F-87E686B069BE}">
  <cacheSource type="worksheet">
    <worksheetSource ref="N3:AN53" sheet="Ordered Data"/>
  </cacheSource>
  <cacheFields count="27">
    <cacheField name="Country/Economy" numFmtId="0">
      <sharedItems count="50">
        <s v="United States"/>
        <s v="China"/>
        <s v="Japan"/>
        <s v="Germany"/>
        <s v="United Kingdom"/>
        <s v="India"/>
        <s v="France"/>
        <s v="Italy"/>
        <s v="Canada"/>
        <s v="Korea"/>
        <s v="Russia"/>
        <s v="Brazil"/>
        <s v="Australia"/>
        <s v="Spain"/>
        <s v="Mexico"/>
        <s v="Indonesia"/>
        <s v="Islamic Republic of Iran"/>
        <s v="Netherlands"/>
        <s v="Saudi Arabia"/>
        <s v="Switzerland"/>
        <s v="Turkey"/>
        <s v="Taiwan Province of China"/>
        <s v="Poland"/>
        <s v="Sweden"/>
        <s v="Belgium"/>
        <s v="Thailand"/>
        <s v="Ireland"/>
        <s v="Austria"/>
        <s v="Nigeria"/>
        <s v="Israel"/>
        <s v="Argentina"/>
        <s v="Norway"/>
        <s v="South Africa"/>
        <s v="United Arab Emirates"/>
        <s v="Denmark"/>
        <s v="Egypt"/>
        <s v="Philippines"/>
        <s v="Singapore"/>
        <s v="Malaysia"/>
        <s v="Hong Kong SAR"/>
        <s v="Vietnam"/>
        <s v="Bangladesh"/>
        <s v="Chile"/>
        <s v="Colombia"/>
        <s v="Finland"/>
        <s v="Pakistan"/>
        <s v="Romania"/>
        <s v="Czech Republic"/>
        <s v="Portugal"/>
        <s v="New Zealand"/>
      </sharedItems>
    </cacheField>
    <cacheField name="GDP (Nominal) (billions of $) 2020" numFmtId="4">
      <sharedItems/>
    </cacheField>
    <cacheField name="GDP (Nominal) (billions of $) Rank" numFmtId="0">
      <sharedItems containsSemiMixedTypes="0" containsString="0" containsNumber="1" containsInteger="1" minValue="1" maxValue="50"/>
    </cacheField>
    <cacheField name="GDP (Nominal) (billions of $) 2021" numFmtId="0">
      <sharedItems/>
    </cacheField>
    <cacheField name="GDP (Nominal) (billions of $) Rank2" numFmtId="0">
      <sharedItems containsSemiMixedTypes="0" containsString="0" containsNumber="1" containsInteger="1" minValue="1" maxValue="50"/>
    </cacheField>
    <cacheField name="GDP (Nominal) (billions of $) Share (%)" numFmtId="0">
      <sharedItems/>
    </cacheField>
    <cacheField name="GDP (Nominal) (billions of $) diff" numFmtId="0">
      <sharedItems/>
    </cacheField>
    <cacheField name="Growth (%) 2021" numFmtId="0">
      <sharedItems/>
    </cacheField>
    <cacheField name="GDP per capita (Nominal) ($) 2021" numFmtId="0">
      <sharedItems containsSemiMixedTypes="0" containsString="0" containsNumber="1" minValue="1.401" maxValue="102.39400000000001"/>
    </cacheField>
    <cacheField name="GDP per capita (Nominal) ($) Rank" numFmtId="0">
      <sharedItems containsSemiMixedTypes="0" containsString="0" containsNumber="1" containsInteger="1" minValue="2" maxValue="161"/>
    </cacheField>
    <cacheField name="Continent" numFmtId="0">
      <sharedItems count="6">
        <s v="North America"/>
        <s v="Asia"/>
        <s v="Europe"/>
        <s v="South America"/>
        <s v="Oceania"/>
        <s v="Africa"/>
      </sharedItems>
    </cacheField>
    <cacheField name="1_1000 GDP (Nominal) (billions of $) 2020" numFmtId="0">
      <sharedItems containsSemiMixedTypes="0" containsString="0" containsNumber="1" minValue="1" maxValue="913.13"/>
    </cacheField>
    <cacheField name="2_1000 GDP (Nominal) (billions of $) 2020" numFmtId="0">
      <sharedItems containsString="0" containsBlank="1" containsNumber="1" minValue="45.1" maxValue="893.75"/>
    </cacheField>
    <cacheField name="GDP (Nominal) (billions of $) 2020_" numFmtId="2">
      <sharedItems containsSemiMixedTypes="0" containsString="0" containsNumber="1" minValue="209.38" maxValue="20893.75"/>
    </cacheField>
    <cacheField name="GDP (Nominal) (billions of $) Rank_" numFmtId="0">
      <sharedItems containsSemiMixedTypes="0" containsString="0" containsNumber="1" containsInteger="1" minValue="1" maxValue="50"/>
    </cacheField>
    <cacheField name="1_1000 GDP (Nominal) (billions of $) 2021" numFmtId="0">
      <sharedItems containsSemiMixedTypes="0" containsString="0" containsNumber="1" minValue="1" maxValue="842.59"/>
    </cacheField>
    <cacheField name="2_1000 GDP (Nominal) (billions of $) 2021" numFmtId="0">
      <sharedItems containsString="0" containsBlank="1" containsNumber="1" minValue="7.56" maxValue="946.06"/>
    </cacheField>
    <cacheField name="GDP (Nominal) (billions of $) 2021_" numFmtId="2">
      <sharedItems containsSemiMixedTypes="0" containsString="0" containsNumber="1" minValue="247.64" maxValue="22939.58"/>
    </cacheField>
    <cacheField name="GDP (Nominal) (billions of $) Rank2_" numFmtId="0">
      <sharedItems containsSemiMixedTypes="0" containsString="0" containsNumber="1" containsInteger="1" minValue="1" maxValue="50"/>
    </cacheField>
    <cacheField name="GDP (Nominal) (billions of $) Share (%)_" numFmtId="0">
      <sharedItems containsSemiMixedTypes="0" containsString="0" containsNumber="1" minValue="0.26100000000000001" maxValue="24.2"/>
    </cacheField>
    <cacheField name="GDP (Nominal) (billions of $) diff_1" numFmtId="0">
      <sharedItems containsSemiMixedTypes="0" containsString="0" containsNumber="1" minValue="0" maxValue="873"/>
    </cacheField>
    <cacheField name="GDP (Nominal) (billions of $) diff_2" numFmtId="0">
      <sharedItems containsString="0" containsBlank="1" containsNumber="1" containsInteger="1" minValue="77" maxValue="760"/>
    </cacheField>
    <cacheField name="GDP (Nominal) (billions of $) diff_" numFmtId="2">
      <sharedItems containsSemiMixedTypes="0" containsString="0" containsNumber="1" minValue="0" maxValue="11760"/>
    </cacheField>
    <cacheField name="Growth (%) 2021_" numFmtId="0">
      <sharedItems containsSemiMixedTypes="0" containsString="0" containsNumber="1" minValue="0.96" maxValue="13.04"/>
    </cacheField>
    <cacheField name="GDP per capita (Nominal) ($) 2021_" numFmtId="0">
      <sharedItems containsSemiMixedTypes="0" containsString="0" containsNumber="1" minValue="1.401" maxValue="102.39400000000001"/>
    </cacheField>
    <cacheField name="GDP per capita (Nominal) ($) Rank_" numFmtId="0">
      <sharedItems containsSemiMixedTypes="0" containsString="0" containsNumber="1" containsInteger="1" minValue="2" maxValue="161"/>
    </cacheField>
    <cacheField name="Continent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20,893.75"/>
    <n v="1"/>
    <s v="22,939.58"/>
    <n v="1"/>
    <s v="24.2"/>
    <s v="-"/>
    <s v="5.97"/>
    <n v="69.375"/>
    <n v="5"/>
    <x v="0"/>
    <n v="20"/>
    <n v="893.75"/>
    <n v="20893.75"/>
    <n v="1"/>
    <n v="22"/>
    <n v="939.58"/>
    <n v="22939.58"/>
    <n v="1"/>
    <n v="24.2"/>
    <n v="0"/>
    <m/>
    <n v="0"/>
    <n v="5.97"/>
    <n v="69.375"/>
    <n v="5"/>
    <s v="North America"/>
  </r>
  <r>
    <x v="1"/>
    <s v="14,866.74"/>
    <n v="2"/>
    <s v="16,862.98"/>
    <n v="2"/>
    <s v="17.8"/>
    <s v="6,077"/>
    <s v="8.02"/>
    <n v="11.891"/>
    <n v="64"/>
    <x v="1"/>
    <n v="14"/>
    <n v="866.74"/>
    <n v="14866.74"/>
    <n v="2"/>
    <n v="16"/>
    <n v="862.98"/>
    <n v="16862.98"/>
    <n v="2"/>
    <n v="17.8"/>
    <n v="6"/>
    <n v="77"/>
    <n v="6077"/>
    <n v="8.02"/>
    <n v="11.891"/>
    <n v="64"/>
    <s v="Asia"/>
  </r>
  <r>
    <x v="2"/>
    <s v="5,045.10"/>
    <n v="3"/>
    <s v="5,103.11"/>
    <n v="3"/>
    <s v="5.38"/>
    <s v="11,760"/>
    <s v="2.36"/>
    <n v="40.704000000000001"/>
    <n v="26"/>
    <x v="1"/>
    <n v="5"/>
    <n v="45.1"/>
    <n v="5045.1000000000004"/>
    <n v="3"/>
    <n v="5"/>
    <n v="103.11"/>
    <n v="5103.1099999999997"/>
    <n v="3"/>
    <n v="5.38"/>
    <n v="11"/>
    <n v="760"/>
    <n v="11760"/>
    <n v="2.36"/>
    <n v="40.704000000000001"/>
    <n v="26"/>
    <s v="Asia"/>
  </r>
  <r>
    <x v="3"/>
    <s v="3,843.34"/>
    <n v="4"/>
    <s v="4,230.17"/>
    <n v="4"/>
    <s v="4.46"/>
    <s v="873"/>
    <s v="3.05"/>
    <n v="50.787999999999997"/>
    <n v="17"/>
    <x v="2"/>
    <n v="3"/>
    <n v="843.34"/>
    <n v="3843.34"/>
    <n v="4"/>
    <n v="4"/>
    <n v="230.17"/>
    <n v="4230.17"/>
    <n v="4"/>
    <n v="4.46"/>
    <n v="873"/>
    <m/>
    <n v="873"/>
    <n v="3.05"/>
    <n v="50.787999999999997"/>
    <n v="17"/>
    <s v="Europe"/>
  </r>
  <r>
    <x v="4"/>
    <s v="2,709.68"/>
    <n v="5"/>
    <s v="3,108.42"/>
    <n v="5"/>
    <s v="3.27"/>
    <s v="1,122"/>
    <s v="6.76"/>
    <n v="46.2"/>
    <n v="22"/>
    <x v="2"/>
    <n v="2"/>
    <n v="709.68"/>
    <n v="2709.68"/>
    <n v="5"/>
    <n v="3"/>
    <n v="108.42"/>
    <n v="3108.42"/>
    <n v="5"/>
    <n v="3.27"/>
    <n v="1"/>
    <n v="122"/>
    <n v="1122"/>
    <n v="6.76"/>
    <n v="46.2"/>
    <n v="22"/>
    <s v="Europe"/>
  </r>
  <r>
    <x v="5"/>
    <s v="2,660.24"/>
    <n v="6"/>
    <s v="2,946.06"/>
    <n v="6"/>
    <s v="3.10"/>
    <s v="162"/>
    <s v="9.50"/>
    <n v="2.1160000000000001"/>
    <n v="150"/>
    <x v="1"/>
    <n v="2"/>
    <n v="660.24"/>
    <n v="2660.24"/>
    <n v="6"/>
    <n v="2"/>
    <n v="946.06"/>
    <n v="2946.06"/>
    <n v="6"/>
    <n v="3.1"/>
    <n v="162"/>
    <m/>
    <n v="162"/>
    <n v="9.5"/>
    <n v="2.1160000000000001"/>
    <n v="150"/>
    <s v="Asia"/>
  </r>
  <r>
    <x v="6"/>
    <s v="2,624.42"/>
    <n v="7"/>
    <s v="2,940.43"/>
    <n v="7"/>
    <s v="3.10"/>
    <s v="5.63"/>
    <s v="6.29"/>
    <n v="45.027999999999999"/>
    <n v="23"/>
    <x v="2"/>
    <n v="2"/>
    <n v="624.41999999999996"/>
    <n v="2624.42"/>
    <n v="7"/>
    <n v="2"/>
    <n v="940.43"/>
    <n v="2940.43"/>
    <n v="7"/>
    <n v="3.1"/>
    <n v="5.63"/>
    <m/>
    <n v="5.63"/>
    <n v="6.29"/>
    <n v="45.027999999999999"/>
    <n v="23"/>
    <s v="Europe"/>
  </r>
  <r>
    <x v="7"/>
    <s v="1,884.94"/>
    <n v="8"/>
    <s v="2,120.23"/>
    <n v="8"/>
    <s v="2.23"/>
    <s v="820"/>
    <s v="5.77"/>
    <n v="35.585000000000001"/>
    <n v="28"/>
    <x v="2"/>
    <n v="1"/>
    <n v="884.94"/>
    <n v="1884.94"/>
    <n v="8"/>
    <n v="2"/>
    <n v="120.23"/>
    <n v="2120.23"/>
    <n v="8"/>
    <n v="2.23"/>
    <n v="820"/>
    <m/>
    <n v="820"/>
    <n v="5.77"/>
    <n v="35.585000000000001"/>
    <n v="28"/>
    <s v="Europe"/>
  </r>
  <r>
    <x v="8"/>
    <s v="1,644.04"/>
    <n v="9"/>
    <s v="2,015.98"/>
    <n v="9"/>
    <s v="2.12"/>
    <s v="104"/>
    <s v="5.69"/>
    <n v="52.790999999999997"/>
    <n v="15"/>
    <x v="0"/>
    <n v="1"/>
    <n v="644.04"/>
    <n v="1644.04"/>
    <n v="9"/>
    <n v="2"/>
    <n v="15.98"/>
    <n v="2015.98"/>
    <n v="9"/>
    <n v="2.12"/>
    <n v="104"/>
    <m/>
    <n v="104"/>
    <n v="5.69"/>
    <n v="52.790999999999997"/>
    <n v="15"/>
    <s v="North America"/>
  </r>
  <r>
    <x v="9"/>
    <s v="1,638.26"/>
    <n v="10"/>
    <s v="1,823.85"/>
    <n v="10"/>
    <s v="1.92"/>
    <s v="192"/>
    <s v="4.28"/>
    <n v="35.195999999999998"/>
    <n v="29"/>
    <x v="1"/>
    <n v="1"/>
    <n v="638.26"/>
    <n v="1638.26"/>
    <n v="10"/>
    <n v="1"/>
    <n v="823.85"/>
    <n v="1823.85"/>
    <n v="10"/>
    <n v="1.92"/>
    <n v="192"/>
    <m/>
    <n v="192"/>
    <n v="4.28"/>
    <n v="35.195999999999998"/>
    <n v="29"/>
    <s v="Asia"/>
  </r>
  <r>
    <x v="10"/>
    <s v="1,478.57"/>
    <n v="11"/>
    <s v="1,647.57"/>
    <n v="11"/>
    <s v="1.74"/>
    <s v="176"/>
    <s v="4.69"/>
    <n v="11.273"/>
    <n v="68"/>
    <x v="2"/>
    <n v="1"/>
    <n v="478.57"/>
    <n v="1478.57"/>
    <n v="11"/>
    <n v="1"/>
    <n v="647.57000000000005"/>
    <n v="1647.5700000000002"/>
    <n v="11"/>
    <n v="1.74"/>
    <n v="176"/>
    <m/>
    <n v="176"/>
    <n v="4.6900000000000004"/>
    <n v="11.273"/>
    <n v="68"/>
    <s v="Europe"/>
  </r>
  <r>
    <x v="11"/>
    <s v="1,444.72"/>
    <n v="12"/>
    <s v="1,645.84"/>
    <n v="12"/>
    <s v="1.73"/>
    <s v="1.73"/>
    <s v="5.23"/>
    <n v="7.7409999999999997"/>
    <n v="87"/>
    <x v="3"/>
    <n v="1"/>
    <n v="444.72"/>
    <n v="1444.72"/>
    <n v="12"/>
    <n v="1"/>
    <n v="645.84"/>
    <n v="1645.8400000000001"/>
    <n v="12"/>
    <n v="1.73"/>
    <n v="1.73"/>
    <m/>
    <n v="1.73"/>
    <n v="5.23"/>
    <n v="7.7409999999999997"/>
    <n v="87"/>
    <s v="South America"/>
  </r>
  <r>
    <x v="12"/>
    <s v="1,359.37"/>
    <n v="13"/>
    <s v="1,610.56"/>
    <n v="13"/>
    <s v="1.70"/>
    <s v="35.3"/>
    <s v="3.54"/>
    <n v="62.619"/>
    <n v="9"/>
    <x v="4"/>
    <n v="1"/>
    <n v="359.37"/>
    <n v="1359.37"/>
    <n v="13"/>
    <n v="1"/>
    <n v="610.55999999999995"/>
    <n v="1610.56"/>
    <n v="13"/>
    <n v="1.7"/>
    <n v="35.299999999999997"/>
    <m/>
    <n v="35.299999999999997"/>
    <n v="3.54"/>
    <n v="62.619"/>
    <n v="9"/>
    <s v="Oceania"/>
  </r>
  <r>
    <x v="13"/>
    <s v="1,280.46"/>
    <n v="14"/>
    <s v="1,439.96"/>
    <n v="14"/>
    <s v="1.52"/>
    <s v="171"/>
    <s v="5.74"/>
    <n v="30.536999999999999"/>
    <n v="34"/>
    <x v="2"/>
    <n v="1"/>
    <n v="280.45999999999998"/>
    <n v="1280.46"/>
    <n v="14"/>
    <n v="1"/>
    <n v="439.96"/>
    <n v="1439.96"/>
    <n v="14"/>
    <n v="1.52"/>
    <n v="171"/>
    <m/>
    <n v="171"/>
    <n v="5.74"/>
    <n v="30.536999999999999"/>
    <n v="34"/>
    <s v="Europe"/>
  </r>
  <r>
    <x v="14"/>
    <s v="1,073.92"/>
    <n v="15"/>
    <s v="1,285.52"/>
    <n v="15"/>
    <s v="1.35"/>
    <s v="154"/>
    <s v="6.25"/>
    <n v="9.9670000000000005"/>
    <n v="72"/>
    <x v="0"/>
    <n v="1"/>
    <n v="73.92"/>
    <n v="1073.92"/>
    <n v="15"/>
    <n v="1"/>
    <n v="285.52"/>
    <n v="1285.52"/>
    <n v="15"/>
    <n v="1.35"/>
    <n v="154"/>
    <m/>
    <n v="154"/>
    <n v="6.25"/>
    <n v="9.9670000000000005"/>
    <n v="72"/>
    <s v="North America"/>
  </r>
  <r>
    <x v="15"/>
    <s v="1,059.64"/>
    <n v="16"/>
    <s v="1,150.25"/>
    <n v="16"/>
    <s v="1.21"/>
    <s v="135"/>
    <s v="3.20"/>
    <n v="4.2249999999999996"/>
    <n v="117"/>
    <x v="1"/>
    <n v="1"/>
    <n v="59.64"/>
    <n v="1059.6400000000001"/>
    <n v="16"/>
    <n v="1"/>
    <n v="150.25"/>
    <n v="1150.25"/>
    <n v="16"/>
    <n v="1.21"/>
    <n v="135"/>
    <m/>
    <n v="135"/>
    <n v="3.2"/>
    <n v="4.2249999999999996"/>
    <n v="117"/>
    <s v="Asia"/>
  </r>
  <r>
    <x v="16"/>
    <s v="835.35"/>
    <n v="18"/>
    <s v="1,081.38"/>
    <n v="17"/>
    <s v="1.14"/>
    <s v="68.9"/>
    <s v="2.46"/>
    <n v="12.725"/>
    <n v="62"/>
    <x v="1"/>
    <n v="835.35"/>
    <m/>
    <n v="835.35"/>
    <n v="18"/>
    <n v="1"/>
    <n v="81.38"/>
    <n v="1081.3800000000001"/>
    <n v="17"/>
    <n v="1.1399999999999999"/>
    <n v="68.900000000000006"/>
    <m/>
    <n v="68.900000000000006"/>
    <n v="2.46"/>
    <n v="12.725"/>
    <n v="62"/>
    <s v="Asia"/>
  </r>
  <r>
    <x v="17"/>
    <s v="913.13"/>
    <n v="17"/>
    <s v="1,007.56"/>
    <n v="18"/>
    <s v="1.06"/>
    <s v="73.8"/>
    <s v="3.77"/>
    <n v="57.715000000000003"/>
    <n v="12"/>
    <x v="2"/>
    <n v="913.13"/>
    <m/>
    <n v="913.13"/>
    <n v="17"/>
    <n v="1"/>
    <n v="7.56"/>
    <n v="1007.56"/>
    <n v="18"/>
    <n v="1.06"/>
    <n v="73.8"/>
    <m/>
    <n v="73.8"/>
    <n v="3.77"/>
    <n v="57.715000000000003"/>
    <n v="12"/>
    <s v="Europe"/>
  </r>
  <r>
    <x v="18"/>
    <s v="700.12"/>
    <n v="21"/>
    <s v="842.59"/>
    <n v="19"/>
    <s v="0.888"/>
    <s v="165"/>
    <s v="2.84"/>
    <n v="23.762"/>
    <n v="44"/>
    <x v="1"/>
    <n v="700.12"/>
    <m/>
    <n v="700.12"/>
    <n v="21"/>
    <n v="842.59"/>
    <m/>
    <n v="842.59"/>
    <n v="19"/>
    <n v="0.88800000000000001"/>
    <n v="165"/>
    <m/>
    <n v="165"/>
    <n v="2.84"/>
    <n v="23.762"/>
    <n v="44"/>
    <s v="Asia"/>
  </r>
  <r>
    <x v="19"/>
    <s v="751.88"/>
    <n v="19"/>
    <s v="810.83"/>
    <n v="20"/>
    <s v="0.854"/>
    <s v="31.8"/>
    <s v="3.71"/>
    <n v="93.515000000000001"/>
    <n v="3"/>
    <x v="2"/>
    <n v="751.88"/>
    <m/>
    <n v="751.88"/>
    <n v="19"/>
    <n v="810.83"/>
    <m/>
    <n v="810.83"/>
    <n v="20"/>
    <n v="0.85399999999999998"/>
    <n v="31.8"/>
    <m/>
    <n v="31.8"/>
    <n v="3.71"/>
    <n v="93.515000000000001"/>
    <n v="3"/>
    <s v="Europe"/>
  </r>
  <r>
    <x v="20"/>
    <s v="719.92"/>
    <n v="20"/>
    <s v="795.95"/>
    <n v="21"/>
    <s v="0.838"/>
    <s v="14.9"/>
    <s v="8.95"/>
    <n v="9.407"/>
    <n v="76"/>
    <x v="2"/>
    <n v="719.92"/>
    <m/>
    <n v="719.92"/>
    <n v="20"/>
    <n v="795.95"/>
    <m/>
    <n v="795.95"/>
    <n v="21"/>
    <n v="0.83799999999999997"/>
    <n v="14.9"/>
    <m/>
    <n v="14.9"/>
    <n v="8.9499999999999993"/>
    <n v="9.407"/>
    <n v="76"/>
    <s v="Europe"/>
  </r>
  <r>
    <x v="21"/>
    <s v="668.16"/>
    <n v="22"/>
    <s v="785.59"/>
    <n v="22"/>
    <s v="0.828"/>
    <s v="10.4"/>
    <s v="5.86"/>
    <n v="33.402000000000001"/>
    <n v="32"/>
    <x v="1"/>
    <n v="668.16"/>
    <m/>
    <n v="668.16"/>
    <n v="22"/>
    <n v="785.59"/>
    <m/>
    <n v="785.59"/>
    <n v="22"/>
    <n v="0.82799999999999996"/>
    <n v="10.4"/>
    <m/>
    <n v="10.4"/>
    <n v="5.86"/>
    <n v="33.402000000000001"/>
    <n v="32"/>
    <s v="Asia"/>
  </r>
  <r>
    <x v="22"/>
    <s v="595.92"/>
    <n v="23"/>
    <s v="655.33"/>
    <n v="23"/>
    <s v="0.690"/>
    <s v="130"/>
    <s v="5.12"/>
    <n v="17.318999999999999"/>
    <n v="51"/>
    <x v="2"/>
    <n v="595.91999999999996"/>
    <m/>
    <n v="595.91999999999996"/>
    <n v="23"/>
    <n v="655.33000000000004"/>
    <m/>
    <n v="655.33000000000004"/>
    <n v="23"/>
    <n v="0.69"/>
    <n v="130"/>
    <m/>
    <n v="130"/>
    <n v="5.12"/>
    <n v="17.318999999999999"/>
    <n v="51"/>
    <s v="Europe"/>
  </r>
  <r>
    <x v="23"/>
    <s v="541.06"/>
    <n v="24"/>
    <s v="622.37"/>
    <n v="24"/>
    <s v="0.656"/>
    <s v="33.0"/>
    <s v="4.04"/>
    <n v="58.639000000000003"/>
    <n v="11"/>
    <x v="2"/>
    <n v="541.05999999999995"/>
    <m/>
    <n v="541.05999999999995"/>
    <n v="24"/>
    <n v="622.37"/>
    <m/>
    <n v="622.37"/>
    <n v="24"/>
    <n v="0.65600000000000003"/>
    <n v="33"/>
    <m/>
    <n v="33"/>
    <n v="4.04"/>
    <n v="58.639000000000003"/>
    <n v="11"/>
    <s v="Europe"/>
  </r>
  <r>
    <x v="24"/>
    <s v="514.92"/>
    <n v="25"/>
    <s v="581.85"/>
    <n v="25"/>
    <s v="0.613"/>
    <s v="40.5"/>
    <s v="5.64"/>
    <n v="50.412999999999997"/>
    <n v="18"/>
    <x v="2"/>
    <n v="514.91999999999996"/>
    <m/>
    <n v="514.91999999999996"/>
    <n v="25"/>
    <n v="581.85"/>
    <m/>
    <n v="581.85"/>
    <n v="25"/>
    <n v="0.61299999999999999"/>
    <n v="40.5"/>
    <m/>
    <n v="40.5"/>
    <n v="5.64"/>
    <n v="50.412999999999997"/>
    <n v="18"/>
    <s v="Europe"/>
  </r>
  <r>
    <x v="25"/>
    <s v="501.71"/>
    <n v="26"/>
    <s v="546.22"/>
    <n v="26"/>
    <s v="0.575"/>
    <s v="35.6"/>
    <s v="0.96"/>
    <n v="7.8090000000000002"/>
    <n v="85"/>
    <x v="1"/>
    <n v="501.71"/>
    <m/>
    <n v="501.71"/>
    <n v="26"/>
    <n v="546.22"/>
    <m/>
    <n v="546.22"/>
    <n v="26"/>
    <n v="0.57499999999999996"/>
    <n v="35.6"/>
    <m/>
    <n v="35.6"/>
    <n v="0.96"/>
    <n v="7.8090000000000002"/>
    <n v="85"/>
    <s v="Asia"/>
  </r>
  <r>
    <x v="26"/>
    <s v="425.55"/>
    <n v="29"/>
    <s v="516.25"/>
    <n v="27"/>
    <s v="0.544"/>
    <s v="30.0"/>
    <s v="13.04"/>
    <n v="102.39400000000001"/>
    <n v="2"/>
    <x v="2"/>
    <n v="425.55"/>
    <m/>
    <n v="425.55"/>
    <n v="29"/>
    <n v="516.25"/>
    <m/>
    <n v="516.25"/>
    <n v="27"/>
    <n v="0.54400000000000004"/>
    <n v="30"/>
    <m/>
    <n v="30"/>
    <n v="13.04"/>
    <n v="102.39400000000001"/>
    <n v="2"/>
    <s v="Europe"/>
  </r>
  <r>
    <x v="27"/>
    <s v="432.52"/>
    <n v="27"/>
    <s v="481.21"/>
    <n v="28"/>
    <s v="0.507"/>
    <s v="35.0"/>
    <s v="3.92"/>
    <n v="53.792999999999999"/>
    <n v="13"/>
    <x v="2"/>
    <n v="432.52"/>
    <m/>
    <n v="432.52"/>
    <n v="27"/>
    <n v="481.21"/>
    <m/>
    <n v="481.21"/>
    <n v="28"/>
    <n v="0.50700000000000001"/>
    <n v="35"/>
    <m/>
    <n v="35"/>
    <n v="3.92"/>
    <n v="53.792999999999999"/>
    <n v="13"/>
    <s v="Europe"/>
  </r>
  <r>
    <x v="28"/>
    <s v="429.42"/>
    <n v="28"/>
    <s v="480.48"/>
    <n v="29"/>
    <s v="0.506"/>
    <s v="0.73"/>
    <s v="2.64"/>
    <n v="2.2730000000000001"/>
    <n v="145"/>
    <x v="5"/>
    <n v="429.42"/>
    <m/>
    <n v="429.42"/>
    <n v="28"/>
    <n v="480.48"/>
    <m/>
    <n v="480.48"/>
    <n v="29"/>
    <n v="0.50600000000000001"/>
    <n v="0.73"/>
    <m/>
    <n v="0.73"/>
    <n v="2.64"/>
    <n v="2.2730000000000001"/>
    <n v="145"/>
    <s v="Africa"/>
  </r>
  <r>
    <x v="29"/>
    <s v="407.10"/>
    <n v="30"/>
    <s v="467.53"/>
    <n v="30"/>
    <s v="0.492"/>
    <s v="13.0"/>
    <s v="7.06"/>
    <n v="49.84"/>
    <n v="19"/>
    <x v="1"/>
    <n v="407.1"/>
    <m/>
    <n v="407.1"/>
    <n v="30"/>
    <n v="467.53"/>
    <m/>
    <n v="467.53"/>
    <n v="30"/>
    <n v="0.49199999999999999"/>
    <n v="13"/>
    <m/>
    <n v="13"/>
    <n v="7.06"/>
    <n v="49.84"/>
    <n v="19"/>
    <s v="Asia"/>
  </r>
  <r>
    <x v="30"/>
    <s v="389.06"/>
    <n v="31"/>
    <s v="455.17"/>
    <n v="31"/>
    <s v="0.479"/>
    <s v="12.4"/>
    <s v="7.50"/>
    <n v="9.9290000000000003"/>
    <n v="73"/>
    <x v="3"/>
    <n v="389.06"/>
    <m/>
    <n v="389.06"/>
    <n v="31"/>
    <n v="455.17"/>
    <m/>
    <n v="455.17"/>
    <n v="31"/>
    <n v="0.47899999999999998"/>
    <n v="12.4"/>
    <m/>
    <n v="12.4"/>
    <n v="7.5"/>
    <n v="9.9290000000000003"/>
    <n v="73"/>
    <s v="South America"/>
  </r>
  <r>
    <x v="31"/>
    <s v="362.52"/>
    <n v="33"/>
    <s v="445.51"/>
    <n v="32"/>
    <s v="0.469"/>
    <s v="9.67"/>
    <s v="3.03"/>
    <n v="82.244"/>
    <n v="4"/>
    <x v="2"/>
    <n v="362.52"/>
    <m/>
    <n v="362.52"/>
    <n v="33"/>
    <n v="445.51"/>
    <m/>
    <n v="445.51"/>
    <n v="32"/>
    <n v="0.46899999999999997"/>
    <n v="9.67"/>
    <m/>
    <n v="9.67"/>
    <n v="3.03"/>
    <n v="82.244"/>
    <n v="4"/>
    <s v="Europe"/>
  </r>
  <r>
    <x v="32"/>
    <s v="335.34"/>
    <n v="41"/>
    <s v="415.32"/>
    <n v="33"/>
    <s v="0.437"/>
    <s v="30.2"/>
    <s v="5.00"/>
    <n v="6.8609999999999998"/>
    <n v="91"/>
    <x v="5"/>
    <n v="335.34"/>
    <m/>
    <n v="335.34"/>
    <n v="41"/>
    <n v="415.32"/>
    <m/>
    <n v="415.32"/>
    <n v="33"/>
    <n v="0.437"/>
    <n v="30.2"/>
    <m/>
    <n v="30.2"/>
    <n v="5"/>
    <n v="6.8609999999999998"/>
    <n v="91"/>
    <s v="Africa"/>
  </r>
  <r>
    <x v="33"/>
    <s v="358.87"/>
    <n v="35"/>
    <s v="410.16"/>
    <n v="34"/>
    <s v="0.432"/>
    <s v="5.16"/>
    <s v="2.24"/>
    <n v="43.537999999999997"/>
    <n v="24"/>
    <x v="1"/>
    <n v="358.87"/>
    <m/>
    <n v="358.87"/>
    <n v="35"/>
    <n v="410.16"/>
    <m/>
    <n v="410.16"/>
    <n v="34"/>
    <n v="0.432"/>
    <n v="5.16"/>
    <m/>
    <n v="5.16"/>
    <n v="2.2400000000000002"/>
    <n v="43.537999999999997"/>
    <n v="24"/>
    <s v="Asia"/>
  </r>
  <r>
    <x v="34"/>
    <s v="356.09"/>
    <n v="36"/>
    <s v="396.67"/>
    <n v="35"/>
    <s v="0.418"/>
    <s v="13.5"/>
    <s v="3.80"/>
    <n v="67.92"/>
    <n v="7"/>
    <x v="2"/>
    <n v="356.09"/>
    <m/>
    <n v="356.09"/>
    <n v="36"/>
    <n v="396.67"/>
    <m/>
    <n v="396.67"/>
    <n v="35"/>
    <n v="0.41799999999999998"/>
    <n v="13.5"/>
    <m/>
    <n v="13.5"/>
    <n v="3.8"/>
    <n v="67.92"/>
    <n v="7"/>
    <s v="Europe"/>
  </r>
  <r>
    <x v="35"/>
    <s v="363.25"/>
    <n v="32"/>
    <s v="396.33"/>
    <n v="36"/>
    <s v="0.417"/>
    <s v="0.34"/>
    <s v="3.33"/>
    <n v="3.8519999999999999"/>
    <n v="123"/>
    <x v="5"/>
    <n v="363.25"/>
    <m/>
    <n v="363.25"/>
    <n v="32"/>
    <n v="396.33"/>
    <m/>
    <n v="396.33"/>
    <n v="36"/>
    <n v="0.41699999999999998"/>
    <n v="0.34"/>
    <m/>
    <n v="0.34"/>
    <n v="3.33"/>
    <n v="3.8519999999999999"/>
    <n v="123"/>
    <s v="Africa"/>
  </r>
  <r>
    <x v="36"/>
    <s v="361.49"/>
    <n v="34"/>
    <s v="385.74"/>
    <n v="37"/>
    <s v="0.406"/>
    <s v="10.6"/>
    <s v="3.22"/>
    <n v="3.492"/>
    <n v="129"/>
    <x v="1"/>
    <n v="361.49"/>
    <m/>
    <n v="361.49"/>
    <n v="34"/>
    <n v="385.74"/>
    <m/>
    <n v="385.74"/>
    <n v="37"/>
    <n v="0.40600000000000003"/>
    <n v="10.6"/>
    <m/>
    <n v="10.6"/>
    <n v="3.22"/>
    <n v="3.492"/>
    <n v="129"/>
    <s v="Asia"/>
  </r>
  <r>
    <x v="37"/>
    <s v="339.98"/>
    <n v="39"/>
    <s v="378.65"/>
    <n v="38"/>
    <s v="0.399"/>
    <s v="7.09"/>
    <s v="6.03"/>
    <n v="66.263000000000005"/>
    <n v="8"/>
    <x v="1"/>
    <n v="339.98"/>
    <m/>
    <n v="339.98"/>
    <n v="39"/>
    <n v="378.65"/>
    <m/>
    <n v="378.65"/>
    <n v="38"/>
    <n v="0.39900000000000002"/>
    <n v="7.09"/>
    <m/>
    <n v="7.09"/>
    <n v="6.03"/>
    <n v="66.263000000000005"/>
    <n v="8"/>
    <s v="Asia"/>
  </r>
  <r>
    <x v="38"/>
    <s v="337.01"/>
    <n v="40"/>
    <s v="371.11"/>
    <n v="39"/>
    <s v="0.391"/>
    <s v="7.53"/>
    <s v="3.50"/>
    <n v="11.125"/>
    <n v="69"/>
    <x v="1"/>
    <n v="337.01"/>
    <m/>
    <n v="337.01"/>
    <n v="40"/>
    <n v="371.11"/>
    <m/>
    <n v="371.11"/>
    <n v="39"/>
    <n v="0.39100000000000001"/>
    <n v="7.53"/>
    <m/>
    <n v="7.53"/>
    <n v="3.5"/>
    <n v="11.125"/>
    <n v="69"/>
    <s v="Asia"/>
  </r>
  <r>
    <x v="39"/>
    <s v="346.58"/>
    <n v="37"/>
    <s v="369.72"/>
    <n v="40"/>
    <s v="0.389"/>
    <s v="1.39"/>
    <s v="6.44"/>
    <n v="49.484999999999999"/>
    <n v="20"/>
    <x v="1"/>
    <n v="346.58"/>
    <m/>
    <n v="346.58"/>
    <n v="37"/>
    <n v="369.72"/>
    <m/>
    <n v="369.72"/>
    <n v="40"/>
    <n v="0.38900000000000001"/>
    <n v="1.39"/>
    <m/>
    <n v="1.39"/>
    <n v="6.44"/>
    <n v="49.484999999999999"/>
    <n v="20"/>
    <s v="Asia"/>
  </r>
  <r>
    <x v="40"/>
    <s v="343.11"/>
    <n v="38"/>
    <s v="368.00"/>
    <n v="41"/>
    <s v="0.388"/>
    <s v="1.72"/>
    <s v="3.78"/>
    <n v="3.7429999999999999"/>
    <n v="124"/>
    <x v="1"/>
    <n v="343.11"/>
    <m/>
    <n v="343.11"/>
    <n v="38"/>
    <n v="368"/>
    <m/>
    <n v="368"/>
    <n v="41"/>
    <n v="0.38800000000000001"/>
    <n v="1.72"/>
    <m/>
    <n v="1.72"/>
    <n v="3.78"/>
    <n v="3.7429999999999999"/>
    <n v="124"/>
    <s v="Asia"/>
  </r>
  <r>
    <x v="41"/>
    <s v="323.06"/>
    <n v="42"/>
    <s v="355.69"/>
    <n v="42"/>
    <s v="0.375"/>
    <s v="12.3"/>
    <s v="4.60"/>
    <n v="2.1389999999999998"/>
    <n v="149"/>
    <x v="1"/>
    <n v="323.06"/>
    <m/>
    <n v="323.06"/>
    <n v="42"/>
    <n v="355.69"/>
    <m/>
    <n v="355.69"/>
    <n v="42"/>
    <n v="0.375"/>
    <n v="12.3"/>
    <m/>
    <n v="12.3"/>
    <n v="4.5999999999999996"/>
    <n v="2.1389999999999998"/>
    <n v="149"/>
    <s v="Asia"/>
  </r>
  <r>
    <x v="42"/>
    <s v="252.82"/>
    <n v="46"/>
    <s v="331.25"/>
    <n v="43"/>
    <s v="0.349"/>
    <s v="24.4"/>
    <s v="11.00"/>
    <n v="16.798999999999999"/>
    <n v="54"/>
    <x v="3"/>
    <n v="252.82"/>
    <m/>
    <n v="252.82"/>
    <n v="46"/>
    <n v="331.25"/>
    <m/>
    <n v="331.25"/>
    <n v="43"/>
    <n v="0.34899999999999998"/>
    <n v="24.4"/>
    <m/>
    <n v="24.4"/>
    <n v="11"/>
    <n v="16.798999999999999"/>
    <n v="54"/>
    <s v="South America"/>
  </r>
  <r>
    <x v="43"/>
    <s v="271.55"/>
    <n v="43"/>
    <s v="300.79"/>
    <n v="44"/>
    <s v="0.317"/>
    <s v="30.5"/>
    <s v="7.61"/>
    <n v="5.8920000000000003"/>
    <n v="96"/>
    <x v="3"/>
    <n v="271.55"/>
    <m/>
    <n v="271.55"/>
    <n v="43"/>
    <n v="300.79000000000002"/>
    <m/>
    <n v="300.79000000000002"/>
    <n v="44"/>
    <n v="0.317"/>
    <n v="30.5"/>
    <m/>
    <n v="30.5"/>
    <n v="7.61"/>
    <n v="5.8920000000000003"/>
    <n v="96"/>
    <s v="South America"/>
  </r>
  <r>
    <x v="44"/>
    <s v="269.56"/>
    <n v="44"/>
    <s v="296.02"/>
    <n v="45"/>
    <s v="0.312"/>
    <s v="4.77"/>
    <s v="2.97"/>
    <n v="53.523000000000003"/>
    <n v="14"/>
    <x v="2"/>
    <n v="269.56"/>
    <m/>
    <n v="269.56"/>
    <n v="44"/>
    <n v="296.02"/>
    <m/>
    <n v="296.02"/>
    <n v="45"/>
    <n v="0.312"/>
    <n v="4.7699999999999996"/>
    <m/>
    <n v="4.7699999999999996"/>
    <n v="2.97"/>
    <n v="53.523000000000003"/>
    <n v="14"/>
    <s v="Europe"/>
  </r>
  <r>
    <x v="45"/>
    <s v="261.73"/>
    <n v="45"/>
    <s v="292.22"/>
    <n v="46"/>
    <s v="0.308"/>
    <s v="3.80"/>
    <s v="3.94"/>
    <n v="1.401"/>
    <n v="161"/>
    <x v="1"/>
    <n v="261.73"/>
    <m/>
    <n v="261.73"/>
    <n v="45"/>
    <n v="292.22000000000003"/>
    <m/>
    <n v="292.22000000000003"/>
    <n v="46"/>
    <n v="0.308"/>
    <n v="3.8"/>
    <m/>
    <n v="3.8"/>
    <n v="3.94"/>
    <n v="1.401"/>
    <n v="161"/>
    <s v="Asia"/>
  </r>
  <r>
    <x v="46"/>
    <s v="248.72"/>
    <n v="47"/>
    <s v="287.28"/>
    <n v="47"/>
    <s v="0.303"/>
    <s v="4.94"/>
    <s v="7.00"/>
    <n v="14.864000000000001"/>
    <n v="58"/>
    <x v="2"/>
    <n v="248.72"/>
    <m/>
    <n v="248.72"/>
    <n v="47"/>
    <n v="287.27999999999997"/>
    <m/>
    <n v="287.27999999999997"/>
    <n v="47"/>
    <n v="0.30299999999999999"/>
    <n v="4.9400000000000004"/>
    <m/>
    <n v="4.9400000000000004"/>
    <n v="7"/>
    <n v="14.864000000000001"/>
    <n v="58"/>
    <s v="Europe"/>
  </r>
  <r>
    <x v="47"/>
    <s v="245.35"/>
    <n v="48"/>
    <s v="276.91"/>
    <n v="48"/>
    <s v="0.292"/>
    <s v="10.4"/>
    <s v="3.79"/>
    <n v="25.806000000000001"/>
    <n v="41"/>
    <x v="2"/>
    <n v="245.35"/>
    <m/>
    <n v="245.35"/>
    <n v="48"/>
    <n v="276.91000000000003"/>
    <m/>
    <n v="276.91000000000003"/>
    <n v="48"/>
    <n v="0.29199999999999998"/>
    <n v="10.4"/>
    <m/>
    <n v="10.4"/>
    <n v="3.79"/>
    <n v="25.806000000000001"/>
    <n v="41"/>
    <s v="Europe"/>
  </r>
  <r>
    <x v="48"/>
    <s v="228.36"/>
    <n v="49"/>
    <s v="251.71"/>
    <n v="49"/>
    <s v="0.265"/>
    <s v="25.2"/>
    <s v="4.44"/>
    <n v="24.457000000000001"/>
    <n v="43"/>
    <x v="2"/>
    <n v="228.36"/>
    <m/>
    <n v="228.36"/>
    <n v="49"/>
    <n v="251.71"/>
    <m/>
    <n v="251.71"/>
    <n v="49"/>
    <n v="0.26500000000000001"/>
    <n v="25.2"/>
    <m/>
    <n v="25.2"/>
    <n v="4.4400000000000004"/>
    <n v="24.457000000000001"/>
    <n v="43"/>
    <s v="Europe"/>
  </r>
  <r>
    <x v="49"/>
    <s v="209.38"/>
    <n v="50"/>
    <s v="247.64"/>
    <n v="50"/>
    <s v="0.261"/>
    <s v="4.07"/>
    <s v="5.06"/>
    <n v="48.348999999999997"/>
    <n v="21"/>
    <x v="4"/>
    <n v="209.38"/>
    <m/>
    <n v="209.38"/>
    <n v="50"/>
    <n v="247.64"/>
    <m/>
    <n v="247.64"/>
    <n v="50"/>
    <n v="0.26100000000000001"/>
    <n v="4.07"/>
    <m/>
    <n v="4.07"/>
    <n v="5.0599999999999996"/>
    <n v="48.348999999999997"/>
    <n v="21"/>
    <s v="Ocean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0475E-B666-4B63-B010-CC0DF748C797}" name="PivotData" cacheId="9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3">
  <location ref="A3:B53" firstHeaderRow="1" firstDataRow="1" firstDataCol="1"/>
  <pivotFields count="27">
    <pivotField axis="axisRow" showAll="0" sortType="descending" defaultSubtotal="0">
      <items count="50">
        <item x="30"/>
        <item x="12"/>
        <item x="27"/>
        <item x="41"/>
        <item x="24"/>
        <item x="11"/>
        <item x="8"/>
        <item x="42"/>
        <item x="1"/>
        <item x="43"/>
        <item x="47"/>
        <item x="34"/>
        <item x="35"/>
        <item x="44"/>
        <item x="6"/>
        <item x="3"/>
        <item x="39"/>
        <item x="5"/>
        <item x="15"/>
        <item x="26"/>
        <item x="16"/>
        <item x="29"/>
        <item x="7"/>
        <item x="2"/>
        <item x="9"/>
        <item x="38"/>
        <item x="14"/>
        <item x="17"/>
        <item x="49"/>
        <item x="28"/>
        <item x="31"/>
        <item x="45"/>
        <item x="36"/>
        <item x="22"/>
        <item x="48"/>
        <item x="46"/>
        <item x="10"/>
        <item x="18"/>
        <item x="37"/>
        <item x="32"/>
        <item x="13"/>
        <item x="23"/>
        <item x="19"/>
        <item x="21"/>
        <item x="25"/>
        <item x="20"/>
        <item x="33"/>
        <item x="4"/>
        <item x="0"/>
        <item x="4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" showAll="0" defaultSubtotal="0"/>
    <pivotField showAll="0" defaultSubtotal="0"/>
    <pivotField subtotalTop="0" showAll="0" defaultSubtotal="0"/>
    <pivotField subtotalTop="0" showAll="0" defaultSubtotal="0"/>
    <pivotField dataField="1" numFmtId="2" subtotalTop="0"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numFmtId="4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0">
    <i>
      <x v="48"/>
    </i>
    <i>
      <x v="8"/>
    </i>
    <i>
      <x v="23"/>
    </i>
    <i>
      <x v="15"/>
    </i>
    <i>
      <x v="47"/>
    </i>
    <i>
      <x v="17"/>
    </i>
    <i>
      <x v="14"/>
    </i>
    <i>
      <x v="22"/>
    </i>
    <i>
      <x v="6"/>
    </i>
    <i>
      <x v="24"/>
    </i>
    <i>
      <x v="36"/>
    </i>
    <i>
      <x v="5"/>
    </i>
    <i>
      <x v="1"/>
    </i>
    <i>
      <x v="40"/>
    </i>
    <i>
      <x v="26"/>
    </i>
    <i>
      <x v="18"/>
    </i>
    <i>
      <x v="20"/>
    </i>
    <i>
      <x v="27"/>
    </i>
    <i>
      <x v="37"/>
    </i>
    <i>
      <x v="42"/>
    </i>
    <i>
      <x v="45"/>
    </i>
    <i>
      <x v="43"/>
    </i>
    <i>
      <x v="33"/>
    </i>
    <i>
      <x v="41"/>
    </i>
    <i>
      <x v="4"/>
    </i>
    <i>
      <x v="44"/>
    </i>
    <i>
      <x v="19"/>
    </i>
    <i>
      <x v="2"/>
    </i>
    <i>
      <x v="29"/>
    </i>
    <i>
      <x v="21"/>
    </i>
    <i>
      <x/>
    </i>
    <i>
      <x v="30"/>
    </i>
    <i>
      <x v="39"/>
    </i>
    <i>
      <x v="46"/>
    </i>
    <i>
      <x v="11"/>
    </i>
    <i>
      <x v="12"/>
    </i>
    <i>
      <x v="32"/>
    </i>
    <i>
      <x v="38"/>
    </i>
    <i>
      <x v="25"/>
    </i>
    <i>
      <x v="16"/>
    </i>
    <i>
      <x v="49"/>
    </i>
    <i>
      <x v="3"/>
    </i>
    <i>
      <x v="7"/>
    </i>
    <i>
      <x v="9"/>
    </i>
    <i>
      <x v="13"/>
    </i>
    <i>
      <x v="31"/>
    </i>
    <i>
      <x v="35"/>
    </i>
    <i>
      <x v="10"/>
    </i>
    <i>
      <x v="34"/>
    </i>
    <i>
      <x v="28"/>
    </i>
  </rowItems>
  <colItems count="1">
    <i/>
  </colItems>
  <dataFields count="1">
    <dataField name="Sum of GDP (Nominal) (billions of $) 2021_" fld="17" baseField="0" baseItem="1" numFmtId="3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E761A-4529-4126-9987-9A2F00F652B4}" name="PivotData_Pareto" cacheId="9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3:B53" firstHeaderRow="1" firstDataRow="1" firstDataCol="1"/>
  <pivotFields count="27">
    <pivotField axis="axisRow" showAll="0" sortType="descending" defaultSubtotal="0">
      <items count="50">
        <item x="30"/>
        <item x="12"/>
        <item x="27"/>
        <item x="41"/>
        <item x="24"/>
        <item x="11"/>
        <item x="8"/>
        <item x="42"/>
        <item x="1"/>
        <item x="43"/>
        <item x="47"/>
        <item x="34"/>
        <item x="35"/>
        <item x="44"/>
        <item x="6"/>
        <item x="3"/>
        <item x="39"/>
        <item x="5"/>
        <item x="15"/>
        <item x="26"/>
        <item x="16"/>
        <item x="29"/>
        <item x="7"/>
        <item x="2"/>
        <item x="9"/>
        <item x="38"/>
        <item x="14"/>
        <item x="17"/>
        <item x="49"/>
        <item x="28"/>
        <item x="31"/>
        <item x="45"/>
        <item x="36"/>
        <item x="22"/>
        <item x="48"/>
        <item x="46"/>
        <item x="10"/>
        <item x="18"/>
        <item x="37"/>
        <item x="32"/>
        <item x="13"/>
        <item x="23"/>
        <item x="19"/>
        <item x="21"/>
        <item x="25"/>
        <item x="20"/>
        <item x="33"/>
        <item x="4"/>
        <item x="0"/>
        <item x="4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" showAll="0" defaultSubtotal="0"/>
    <pivotField showAll="0" defaultSubtotal="0"/>
    <pivotField subtotalTop="0" showAll="0" defaultSubtotal="0"/>
    <pivotField subtotalTop="0" showAll="0" defaultSubtotal="0"/>
    <pivotField dataField="1" numFmtId="2" subtotalTop="0"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numFmtId="4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0">
    <i>
      <x v="48"/>
    </i>
    <i>
      <x v="8"/>
    </i>
    <i>
      <x v="23"/>
    </i>
    <i>
      <x v="15"/>
    </i>
    <i>
      <x v="47"/>
    </i>
    <i>
      <x v="17"/>
    </i>
    <i>
      <x v="14"/>
    </i>
    <i>
      <x v="22"/>
    </i>
    <i>
      <x v="6"/>
    </i>
    <i>
      <x v="24"/>
    </i>
    <i>
      <x v="36"/>
    </i>
    <i>
      <x v="5"/>
    </i>
    <i>
      <x v="1"/>
    </i>
    <i>
      <x v="40"/>
    </i>
    <i>
      <x v="26"/>
    </i>
    <i>
      <x v="18"/>
    </i>
    <i>
      <x v="20"/>
    </i>
    <i>
      <x v="27"/>
    </i>
    <i>
      <x v="37"/>
    </i>
    <i>
      <x v="42"/>
    </i>
    <i>
      <x v="45"/>
    </i>
    <i>
      <x v="43"/>
    </i>
    <i>
      <x v="33"/>
    </i>
    <i>
      <x v="41"/>
    </i>
    <i>
      <x v="4"/>
    </i>
    <i>
      <x v="44"/>
    </i>
    <i>
      <x v="19"/>
    </i>
    <i>
      <x v="2"/>
    </i>
    <i>
      <x v="29"/>
    </i>
    <i>
      <x v="21"/>
    </i>
    <i>
      <x/>
    </i>
    <i>
      <x v="30"/>
    </i>
    <i>
      <x v="39"/>
    </i>
    <i>
      <x v="46"/>
    </i>
    <i>
      <x v="11"/>
    </i>
    <i>
      <x v="12"/>
    </i>
    <i>
      <x v="32"/>
    </i>
    <i>
      <x v="38"/>
    </i>
    <i>
      <x v="25"/>
    </i>
    <i>
      <x v="16"/>
    </i>
    <i>
      <x v="49"/>
    </i>
    <i>
      <x v="3"/>
    </i>
    <i>
      <x v="7"/>
    </i>
    <i>
      <x v="9"/>
    </i>
    <i>
      <x v="13"/>
    </i>
    <i>
      <x v="31"/>
    </i>
    <i>
      <x v="35"/>
    </i>
    <i>
      <x v="10"/>
    </i>
    <i>
      <x v="34"/>
    </i>
    <i>
      <x v="28"/>
    </i>
  </rowItems>
  <colItems count="1">
    <i/>
  </colItems>
  <dataFields count="1">
    <dataField name="Sum of GDP (Nominal) (billions of $) 2021_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FD270-6F7C-4646-8CAC-7368D4E2F9D7}" name="PivotData_TreeMap" cacheId="9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3:B53" firstHeaderRow="1" firstDataRow="1" firstDataCol="1"/>
  <pivotFields count="27">
    <pivotField axis="axisRow" showAll="0" sortType="descending" defaultSubtotal="0">
      <items count="50">
        <item x="30"/>
        <item x="12"/>
        <item x="27"/>
        <item x="41"/>
        <item x="24"/>
        <item x="11"/>
        <item x="8"/>
        <item x="42"/>
        <item x="1"/>
        <item x="43"/>
        <item x="47"/>
        <item x="34"/>
        <item x="35"/>
        <item x="44"/>
        <item x="6"/>
        <item x="3"/>
        <item x="39"/>
        <item x="5"/>
        <item x="15"/>
        <item x="26"/>
        <item x="16"/>
        <item x="29"/>
        <item x="7"/>
        <item x="2"/>
        <item x="9"/>
        <item x="38"/>
        <item x="14"/>
        <item x="17"/>
        <item x="49"/>
        <item x="28"/>
        <item x="31"/>
        <item x="45"/>
        <item x="36"/>
        <item x="22"/>
        <item x="48"/>
        <item x="46"/>
        <item x="10"/>
        <item x="18"/>
        <item x="37"/>
        <item x="32"/>
        <item x="13"/>
        <item x="23"/>
        <item x="19"/>
        <item x="21"/>
        <item x="25"/>
        <item x="20"/>
        <item x="33"/>
        <item x="4"/>
        <item x="0"/>
        <item x="4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" showAll="0" defaultSubtotal="0"/>
    <pivotField showAll="0" defaultSubtotal="0"/>
    <pivotField subtotalTop="0" showAll="0" defaultSubtotal="0"/>
    <pivotField subtotalTop="0" showAll="0" defaultSubtotal="0"/>
    <pivotField dataField="1" numFmtId="2" subtotalTop="0"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numFmtId="4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0">
    <i>
      <x v="48"/>
    </i>
    <i>
      <x v="8"/>
    </i>
    <i>
      <x v="23"/>
    </i>
    <i>
      <x v="15"/>
    </i>
    <i>
      <x v="47"/>
    </i>
    <i>
      <x v="17"/>
    </i>
    <i>
      <x v="14"/>
    </i>
    <i>
      <x v="22"/>
    </i>
    <i>
      <x v="6"/>
    </i>
    <i>
      <x v="24"/>
    </i>
    <i>
      <x v="36"/>
    </i>
    <i>
      <x v="5"/>
    </i>
    <i>
      <x v="1"/>
    </i>
    <i>
      <x v="40"/>
    </i>
    <i>
      <x v="26"/>
    </i>
    <i>
      <x v="18"/>
    </i>
    <i>
      <x v="20"/>
    </i>
    <i>
      <x v="27"/>
    </i>
    <i>
      <x v="37"/>
    </i>
    <i>
      <x v="42"/>
    </i>
    <i>
      <x v="45"/>
    </i>
    <i>
      <x v="43"/>
    </i>
    <i>
      <x v="33"/>
    </i>
    <i>
      <x v="41"/>
    </i>
    <i>
      <x v="4"/>
    </i>
    <i>
      <x v="44"/>
    </i>
    <i>
      <x v="19"/>
    </i>
    <i>
      <x v="2"/>
    </i>
    <i>
      <x v="29"/>
    </i>
    <i>
      <x v="21"/>
    </i>
    <i>
      <x/>
    </i>
    <i>
      <x v="30"/>
    </i>
    <i>
      <x v="39"/>
    </i>
    <i>
      <x v="46"/>
    </i>
    <i>
      <x v="11"/>
    </i>
    <i>
      <x v="12"/>
    </i>
    <i>
      <x v="32"/>
    </i>
    <i>
      <x v="38"/>
    </i>
    <i>
      <x v="25"/>
    </i>
    <i>
      <x v="16"/>
    </i>
    <i>
      <x v="49"/>
    </i>
    <i>
      <x v="3"/>
    </i>
    <i>
      <x v="7"/>
    </i>
    <i>
      <x v="9"/>
    </i>
    <i>
      <x v="13"/>
    </i>
    <i>
      <x v="31"/>
    </i>
    <i>
      <x v="35"/>
    </i>
    <i>
      <x v="10"/>
    </i>
    <i>
      <x v="34"/>
    </i>
    <i>
      <x v="28"/>
    </i>
  </rowItems>
  <colItems count="1">
    <i/>
  </colItems>
  <dataFields count="1">
    <dataField name="Sum of GDP (Nominal) (billions of $) 2021_" fld="17" baseField="0" baseItem="6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2CBA-C584-42DF-8497-5835145051B4}" name="PivotData_Pie" cacheId="9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0">
  <location ref="A3:A9" firstHeaderRow="1" firstDataRow="1" firstDataCol="1"/>
  <pivotFields count="2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x="5"/>
        <item x="1"/>
        <item x="2"/>
        <item x="0"/>
        <item x="4"/>
        <item x="3"/>
      </items>
    </pivotField>
    <pivotField showAll="0" defaultSubtotal="0"/>
    <pivotField showAll="0" defaultSubtotal="0"/>
    <pivotField numFmtId="4" showAll="0" defaultSubtotal="0"/>
    <pivotField showAll="0" defaultSubtotal="0"/>
    <pivotField subtotalTop="0" showAll="0" defaultSubtotal="0"/>
    <pivotField subtotalTop="0" showAll="0" defaultSubtotal="0"/>
    <pivotField numFmtId="2" subtotalTop="0"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numFmtId="4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779D76-173B-4391-959D-2FED3DAB9D65}" autoFormatId="16" applyNumberFormats="0" applyBorderFormats="0" applyFontFormats="0" applyPatternFormats="0" applyAlignmentFormats="0" applyWidthHeightFormats="0">
  <queryTableRefresh nextId="12">
    <queryTableFields count="11">
      <queryTableField id="1" name="Country/Economy" tableColumnId="1"/>
      <queryTableField id="2" name="GDP (Nominal) (billions of $) 2020" tableColumnId="2"/>
      <queryTableField id="3" name="GDP (Nominal) (billions of $) Rank" tableColumnId="3"/>
      <queryTableField id="4" name="GDP (Nominal) (billions of $) 2021" tableColumnId="4"/>
      <queryTableField id="5" name="GDP (Nominal) (billions of $) Rank2" tableColumnId="5"/>
      <queryTableField id="6" name="GDP (Nominal) (billions of $) Share (%)" tableColumnId="6"/>
      <queryTableField id="7" name="GDP (Nominal) (billions of $) diff" tableColumnId="7"/>
      <queryTableField id="8" name="Growth (%) 2021" tableColumnId="8"/>
      <queryTableField id="9" name="GDP per capita (Nominal) ($) 2021" tableColumnId="9"/>
      <queryTableField id="10" name="GDP per capita (Nominal) ($) Rank" tableColumnId="10"/>
      <queryTableField id="11" name="Continen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FF104-2BE1-4B03-823A-3A8DC84A78E8}" name="GDP__Nominal__Ranking" displayName="GDP__Nominal__Ranking" ref="A1:K51" tableType="queryTable" totalsRowShown="0">
  <autoFilter ref="A1:K51" xr:uid="{FFFFF104-2BE1-4B03-823A-3A8DC84A78E8}"/>
  <tableColumns count="11">
    <tableColumn id="1" xr3:uid="{22D4C2D8-09F6-452B-9F27-16A189189B66}" uniqueName="1" name="Country/Economy" queryTableFieldId="1" dataDxfId="6"/>
    <tableColumn id="2" xr3:uid="{71CFA526-E327-4C18-B61E-A9A99330944B}" uniqueName="2" name="GDP (Nominal) (billions of $) 2020" queryTableFieldId="2" dataDxfId="5"/>
    <tableColumn id="3" xr3:uid="{AE826A20-0767-4AFF-AB85-A8C11E7950C8}" uniqueName="3" name="GDP (Nominal) (billions of $) Rank" queryTableFieldId="3"/>
    <tableColumn id="4" xr3:uid="{A6310D52-5DB9-4427-8248-4B4D75C1DCBE}" uniqueName="4" name="GDP (Nominal) (billions of $) 2021" queryTableFieldId="4" dataDxfId="4"/>
    <tableColumn id="5" xr3:uid="{2B8A5376-FBED-447C-A3BB-9D7C76469249}" uniqueName="5" name="GDP (Nominal) (billions of $) Rank2" queryTableFieldId="5"/>
    <tableColumn id="6" xr3:uid="{9F5C9ACB-C7D1-4157-83B8-ADBF966A1DB2}" uniqueName="6" name="GDP (Nominal) (billions of $) Share (%)" queryTableFieldId="6" dataDxfId="3"/>
    <tableColumn id="7" xr3:uid="{8802FF27-3F3D-4033-A0AE-16AB7130B52A}" uniqueName="7" name="GDP (Nominal) (billions of $) diff" queryTableFieldId="7" dataDxfId="2"/>
    <tableColumn id="8" xr3:uid="{C2EBF767-ABFF-4854-B658-5A3D5A3ADCD4}" uniqueName="8" name="Growth (%) 2021" queryTableFieldId="8" dataDxfId="1"/>
    <tableColumn id="9" xr3:uid="{B7301C88-A3E5-428A-9474-0043773EA532}" uniqueName="9" name="GDP per capita (Nominal) ($) 2021" queryTableFieldId="9"/>
    <tableColumn id="10" xr3:uid="{790AD634-6D9C-4639-973A-AF4BC4340203}" uniqueName="10" name="GDP per capita (Nominal) ($) Rank" queryTableFieldId="10"/>
    <tableColumn id="11" xr3:uid="{ADE79DE3-2774-4191-9616-4F9AE5AF5273}" uniqueName="11" name="Continent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NY.GDP.MKTP.KD.ZG?locations=ZA" TargetMode="External"/><Relationship Id="rId1" Type="http://schemas.openxmlformats.org/officeDocument/2006/relationships/hyperlink" Target="https://statisticstimes.com/economy/projected-world-gdp-ranking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C564-17BE-40AE-860E-3CE80D30C2F5}">
  <dimension ref="A1:M12"/>
  <sheetViews>
    <sheetView showGridLines="0" tabSelected="1" zoomScaleNormal="100" workbookViewId="0">
      <selection activeCell="N45" sqref="N45"/>
    </sheetView>
  </sheetViews>
  <sheetFormatPr defaultRowHeight="15" x14ac:dyDescent="0.25"/>
  <cols>
    <col min="5" max="5" width="9.140625" customWidth="1"/>
    <col min="7" max="7" width="9.140625" customWidth="1"/>
  </cols>
  <sheetData>
    <row r="1" spans="1:13" ht="36.75" customHeight="1" x14ac:dyDescent="0.25">
      <c r="A1" s="19" t="s">
        <v>914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26" t="s">
        <v>910</v>
      </c>
      <c r="B2" s="26"/>
      <c r="C2" s="26"/>
    </row>
    <row r="3" spans="1:13" x14ac:dyDescent="0.25">
      <c r="A3" s="26" t="s">
        <v>344</v>
      </c>
      <c r="B3" s="26">
        <v>2013</v>
      </c>
      <c r="C3" s="26" t="s">
        <v>911</v>
      </c>
    </row>
    <row r="4" spans="1:13" x14ac:dyDescent="0.25">
      <c r="A4" t="s">
        <v>333</v>
      </c>
      <c r="B4" s="13">
        <f>VLOOKUP(A4,'2013_SA_Provinces'!D1:E10,2,FALSE)</f>
        <v>79609.333333333328</v>
      </c>
    </row>
    <row r="5" spans="1:13" x14ac:dyDescent="0.25">
      <c r="A5" t="s">
        <v>339</v>
      </c>
      <c r="B5" s="13">
        <f>VLOOKUP(A5,'2013_SA_Provinces'!D2:E11,2,FALSE)</f>
        <v>37681.73333333333</v>
      </c>
    </row>
    <row r="6" spans="1:13" x14ac:dyDescent="0.25">
      <c r="A6" t="s">
        <v>334</v>
      </c>
      <c r="B6" s="13">
        <f>VLOOKUP(A6,'2013_SA_Provinces'!D3:E12,2,FALSE)</f>
        <v>32369.666666666668</v>
      </c>
    </row>
    <row r="7" spans="1:13" x14ac:dyDescent="0.25">
      <c r="A7" t="s">
        <v>341</v>
      </c>
      <c r="B7" s="13">
        <f>VLOOKUP(A7,'2013_SA_Provinces'!D4:E13,2,FALSE)</f>
        <v>18180.933333333334</v>
      </c>
    </row>
    <row r="8" spans="1:13" x14ac:dyDescent="0.25">
      <c r="A8" t="s">
        <v>336</v>
      </c>
      <c r="B8" s="13">
        <f>VLOOKUP(A8,'2013_SA_Provinces'!D5:E14,2,FALSE)</f>
        <v>17990.866666666665</v>
      </c>
    </row>
    <row r="9" spans="1:13" x14ac:dyDescent="0.25">
      <c r="A9" t="s">
        <v>340</v>
      </c>
      <c r="B9" s="13">
        <f>VLOOKUP(A9,'2013_SA_Provinces'!D6:E15,2,FALSE)</f>
        <v>17126.400000000001</v>
      </c>
    </row>
    <row r="10" spans="1:13" x14ac:dyDescent="0.25">
      <c r="A10" t="s">
        <v>335</v>
      </c>
      <c r="B10" s="13">
        <f>VLOOKUP(A10,'2013_SA_Provinces'!D7:E16,2,FALSE)</f>
        <v>15934.666666666666</v>
      </c>
    </row>
    <row r="11" spans="1:13" x14ac:dyDescent="0.25">
      <c r="A11" t="s">
        <v>337</v>
      </c>
      <c r="B11" s="13">
        <f>VLOOKUP(A11,'2013_SA_Provinces'!D8:E17,2,FALSE)</f>
        <v>11985.066666666668</v>
      </c>
    </row>
    <row r="12" spans="1:13" x14ac:dyDescent="0.25">
      <c r="A12" t="s">
        <v>338</v>
      </c>
      <c r="B12" s="13">
        <f>VLOOKUP(A12,'2013_SA_Provinces'!D9:E18,2,FALSE)</f>
        <v>4742.8</v>
      </c>
    </row>
  </sheetData>
  <conditionalFormatting sqref="B4:B12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{815D9E11-6B75-450B-AD8B-439D37D9E880}</x14:id>
        </ext>
      </extLst>
    </cfRule>
  </conditionalFormatting>
  <pageMargins left="0.7" right="0.7" top="0.75" bottom="0.75" header="0.3" footer="0.3"/>
  <pageSetup paperSize="9" scale="77" orientation="landscape" verticalDpi="0" r:id="rId1"/>
  <rowBreaks count="1" manualBreakCount="1">
    <brk id="42" max="16383" man="1"/>
  </rowBreaks>
  <colBreaks count="1" manualBreakCount="1">
    <brk id="1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D9E11-6B75-450B-AD8B-439D37D9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1F7A84-E035-4CC2-9D3B-F36F5A5208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'2013_SA_Provinces'!E2:T2</xm:f>
              <xm:sqref>C4</xm:sqref>
            </x14:sparkline>
            <x14:sparkline>
              <xm:f>'2013_SA_Provinces'!E3:T3</xm:f>
              <xm:sqref>C5</xm:sqref>
            </x14:sparkline>
            <x14:sparkline>
              <xm:f>'2013_SA_Provinces'!E4:T4</xm:f>
              <xm:sqref>C6</xm:sqref>
            </x14:sparkline>
            <x14:sparkline>
              <xm:f>'2013_SA_Provinces'!E5:T5</xm:f>
              <xm:sqref>C7</xm:sqref>
            </x14:sparkline>
            <x14:sparkline>
              <xm:f>'2013_SA_Provinces'!E6:T6</xm:f>
              <xm:sqref>C8</xm:sqref>
            </x14:sparkline>
            <x14:sparkline>
              <xm:f>'2013_SA_Provinces'!E7:T7</xm:f>
              <xm:sqref>C9</xm:sqref>
            </x14:sparkline>
            <x14:sparkline>
              <xm:f>'2013_SA_Provinces'!E8:T8</xm:f>
              <xm:sqref>C10</xm:sqref>
            </x14:sparkline>
            <x14:sparkline>
              <xm:f>'2013_SA_Provinces'!E9:T9</xm:f>
              <xm:sqref>C11</xm:sqref>
            </x14:sparkline>
            <x14:sparkline>
              <xm:f>'2013_SA_Provinces'!E10:T10</xm:f>
              <xm:sqref>C12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BF88-B9F4-4AD4-9BBC-0654DC15BA69}">
  <dimension ref="A3:A9"/>
  <sheetViews>
    <sheetView topLeftCell="A3" workbookViewId="0">
      <selection activeCell="C19" sqref="C19"/>
    </sheetView>
  </sheetViews>
  <sheetFormatPr defaultRowHeight="15" x14ac:dyDescent="0.25"/>
  <cols>
    <col min="1" max="1" width="14" bestFit="1" customWidth="1"/>
    <col min="2" max="2" width="39.42578125" bestFit="1" customWidth="1"/>
    <col min="3" max="3" width="39.42578125" customWidth="1"/>
  </cols>
  <sheetData>
    <row r="3" spans="1:1" x14ac:dyDescent="0.25">
      <c r="A3" s="10" t="s">
        <v>326</v>
      </c>
    </row>
    <row r="4" spans="1:1" x14ac:dyDescent="0.25">
      <c r="A4" s="11" t="s">
        <v>188</v>
      </c>
    </row>
    <row r="5" spans="1:1" x14ac:dyDescent="0.25">
      <c r="A5" s="11" t="s">
        <v>24</v>
      </c>
    </row>
    <row r="6" spans="1:1" x14ac:dyDescent="0.25">
      <c r="A6" s="11" t="s">
        <v>37</v>
      </c>
    </row>
    <row r="7" spans="1:1" x14ac:dyDescent="0.25">
      <c r="A7" s="11" t="s">
        <v>17</v>
      </c>
    </row>
    <row r="8" spans="1:1" x14ac:dyDescent="0.25">
      <c r="A8" s="11" t="s">
        <v>91</v>
      </c>
    </row>
    <row r="9" spans="1:1" x14ac:dyDescent="0.25">
      <c r="A9" s="1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E1B0-6A78-401A-BF82-9310234AE3EB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12" t="s">
        <v>327</v>
      </c>
    </row>
    <row r="2" spans="1:1" x14ac:dyDescent="0.25">
      <c r="A2" t="s">
        <v>328</v>
      </c>
    </row>
    <row r="4" spans="1:1" x14ac:dyDescent="0.25">
      <c r="A4" t="s">
        <v>343</v>
      </c>
    </row>
    <row r="6" spans="1:1" x14ac:dyDescent="0.25">
      <c r="A6" s="12" t="s">
        <v>345</v>
      </c>
    </row>
    <row r="7" spans="1:1" x14ac:dyDescent="0.25">
      <c r="A7" t="s">
        <v>328</v>
      </c>
    </row>
    <row r="8" spans="1:1" x14ac:dyDescent="0.25">
      <c r="A8" t="s">
        <v>346</v>
      </c>
    </row>
  </sheetData>
  <hyperlinks>
    <hyperlink ref="A1" r:id="rId1" xr:uid="{5E1BCD90-A076-4EE7-AB83-6A0B67C16442}"/>
    <hyperlink ref="A6" r:id="rId2" xr:uid="{25057537-242F-4582-A7E8-00FB027FB4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028C-3669-487E-ACA6-98B0AFBB1AD6}">
  <dimension ref="A1:K103"/>
  <sheetViews>
    <sheetView topLeftCell="B1" workbookViewId="0">
      <selection activeCell="I2" sqref="I2"/>
    </sheetView>
  </sheetViews>
  <sheetFormatPr defaultRowHeight="15" x14ac:dyDescent="0.25"/>
  <cols>
    <col min="1" max="1" width="23.5703125" bestFit="1" customWidth="1"/>
    <col min="2" max="2" width="33.85546875" bestFit="1" customWidth="1"/>
    <col min="3" max="3" width="34.140625" bestFit="1" customWidth="1"/>
    <col min="4" max="4" width="33.85546875" bestFit="1" customWidth="1"/>
    <col min="5" max="5" width="35.140625" bestFit="1" customWidth="1"/>
    <col min="6" max="6" width="38.42578125" bestFit="1" customWidth="1"/>
    <col min="7" max="7" width="33" bestFit="1" customWidth="1"/>
    <col min="8" max="8" width="18" bestFit="1" customWidth="1"/>
    <col min="9" max="9" width="33.7109375" bestFit="1" customWidth="1"/>
    <col min="10" max="10" width="34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>
        <v>1</v>
      </c>
      <c r="D2" s="1" t="s">
        <v>13</v>
      </c>
      <c r="E2">
        <v>1</v>
      </c>
      <c r="F2" s="1" t="s">
        <v>14</v>
      </c>
      <c r="G2" s="1" t="s">
        <v>15</v>
      </c>
      <c r="H2" s="1" t="s">
        <v>16</v>
      </c>
      <c r="I2">
        <v>69.375</v>
      </c>
      <c r="J2">
        <v>5</v>
      </c>
      <c r="K2" s="1" t="s">
        <v>17</v>
      </c>
    </row>
    <row r="3" spans="1:11" x14ac:dyDescent="0.25">
      <c r="A3" s="1" t="s">
        <v>18</v>
      </c>
      <c r="B3" s="1" t="s">
        <v>19</v>
      </c>
      <c r="C3">
        <v>2</v>
      </c>
      <c r="D3" s="1" t="s">
        <v>20</v>
      </c>
      <c r="E3">
        <v>2</v>
      </c>
      <c r="F3" s="1" t="s">
        <v>21</v>
      </c>
      <c r="G3" s="1" t="s">
        <v>22</v>
      </c>
      <c r="H3" s="1" t="s">
        <v>23</v>
      </c>
      <c r="I3">
        <v>11.891</v>
      </c>
      <c r="J3">
        <v>64</v>
      </c>
      <c r="K3" s="1" t="s">
        <v>24</v>
      </c>
    </row>
    <row r="4" spans="1:11" x14ac:dyDescent="0.25">
      <c r="A4" s="1" t="s">
        <v>25</v>
      </c>
      <c r="B4" s="1" t="s">
        <v>26</v>
      </c>
      <c r="C4">
        <v>3</v>
      </c>
      <c r="D4" s="1" t="s">
        <v>27</v>
      </c>
      <c r="E4">
        <v>3</v>
      </c>
      <c r="F4" s="1" t="s">
        <v>28</v>
      </c>
      <c r="G4" s="1" t="s">
        <v>29</v>
      </c>
      <c r="H4" s="1" t="s">
        <v>30</v>
      </c>
      <c r="I4">
        <v>40.704000000000001</v>
      </c>
      <c r="J4">
        <v>26</v>
      </c>
      <c r="K4" s="1" t="s">
        <v>24</v>
      </c>
    </row>
    <row r="5" spans="1:11" x14ac:dyDescent="0.25">
      <c r="A5" s="1" t="s">
        <v>31</v>
      </c>
      <c r="B5" s="1" t="s">
        <v>32</v>
      </c>
      <c r="C5">
        <v>4</v>
      </c>
      <c r="D5" s="1" t="s">
        <v>33</v>
      </c>
      <c r="E5">
        <v>4</v>
      </c>
      <c r="F5" s="1" t="s">
        <v>34</v>
      </c>
      <c r="G5" s="1" t="s">
        <v>35</v>
      </c>
      <c r="H5" s="1" t="s">
        <v>36</v>
      </c>
      <c r="I5">
        <v>50.787999999999997</v>
      </c>
      <c r="J5">
        <v>17</v>
      </c>
      <c r="K5" s="1" t="s">
        <v>37</v>
      </c>
    </row>
    <row r="6" spans="1:11" x14ac:dyDescent="0.25">
      <c r="A6" s="1" t="s">
        <v>38</v>
      </c>
      <c r="B6" s="1" t="s">
        <v>39</v>
      </c>
      <c r="C6">
        <v>5</v>
      </c>
      <c r="D6" s="1" t="s">
        <v>40</v>
      </c>
      <c r="E6">
        <v>5</v>
      </c>
      <c r="F6" s="1" t="s">
        <v>41</v>
      </c>
      <c r="G6" s="1" t="s">
        <v>42</v>
      </c>
      <c r="H6" s="1" t="s">
        <v>43</v>
      </c>
      <c r="I6">
        <v>46.2</v>
      </c>
      <c r="J6">
        <v>22</v>
      </c>
      <c r="K6" s="1" t="s">
        <v>37</v>
      </c>
    </row>
    <row r="7" spans="1:11" x14ac:dyDescent="0.25">
      <c r="A7" s="1" t="s">
        <v>44</v>
      </c>
      <c r="B7" s="1" t="s">
        <v>45</v>
      </c>
      <c r="C7">
        <v>6</v>
      </c>
      <c r="D7" s="1" t="s">
        <v>46</v>
      </c>
      <c r="E7">
        <v>6</v>
      </c>
      <c r="F7" s="1" t="s">
        <v>47</v>
      </c>
      <c r="G7" s="1" t="s">
        <v>48</v>
      </c>
      <c r="H7" s="1" t="s">
        <v>49</v>
      </c>
      <c r="I7">
        <v>2.1160000000000001</v>
      </c>
      <c r="J7">
        <v>150</v>
      </c>
      <c r="K7" s="1" t="s">
        <v>24</v>
      </c>
    </row>
    <row r="8" spans="1:11" x14ac:dyDescent="0.25">
      <c r="A8" s="1" t="s">
        <v>50</v>
      </c>
      <c r="B8" s="1" t="s">
        <v>51</v>
      </c>
      <c r="C8">
        <v>7</v>
      </c>
      <c r="D8" s="1" t="s">
        <v>52</v>
      </c>
      <c r="E8">
        <v>7</v>
      </c>
      <c r="F8" s="1" t="s">
        <v>47</v>
      </c>
      <c r="G8" s="1" t="s">
        <v>53</v>
      </c>
      <c r="H8" s="1" t="s">
        <v>54</v>
      </c>
      <c r="I8">
        <v>45.027999999999999</v>
      </c>
      <c r="J8">
        <v>23</v>
      </c>
      <c r="K8" s="1" t="s">
        <v>37</v>
      </c>
    </row>
    <row r="9" spans="1:11" x14ac:dyDescent="0.25">
      <c r="A9" s="1" t="s">
        <v>55</v>
      </c>
      <c r="B9" s="1" t="s">
        <v>56</v>
      </c>
      <c r="C9">
        <v>8</v>
      </c>
      <c r="D9" s="1" t="s">
        <v>57</v>
      </c>
      <c r="E9">
        <v>8</v>
      </c>
      <c r="F9" s="1" t="s">
        <v>58</v>
      </c>
      <c r="G9" s="1" t="s">
        <v>59</v>
      </c>
      <c r="H9" s="1" t="s">
        <v>60</v>
      </c>
      <c r="I9">
        <v>35.585000000000001</v>
      </c>
      <c r="J9">
        <v>28</v>
      </c>
      <c r="K9" s="1" t="s">
        <v>37</v>
      </c>
    </row>
    <row r="10" spans="1:11" x14ac:dyDescent="0.25">
      <c r="A10" s="1" t="s">
        <v>61</v>
      </c>
      <c r="B10" s="1" t="s">
        <v>62</v>
      </c>
      <c r="C10">
        <v>9</v>
      </c>
      <c r="D10" s="1" t="s">
        <v>63</v>
      </c>
      <c r="E10">
        <v>9</v>
      </c>
      <c r="F10" s="1" t="s">
        <v>64</v>
      </c>
      <c r="G10" s="1" t="s">
        <v>65</v>
      </c>
      <c r="H10" s="1" t="s">
        <v>66</v>
      </c>
      <c r="I10">
        <v>52.790999999999997</v>
      </c>
      <c r="J10">
        <v>15</v>
      </c>
      <c r="K10" s="1" t="s">
        <v>17</v>
      </c>
    </row>
    <row r="11" spans="1:11" x14ac:dyDescent="0.25">
      <c r="A11" s="1" t="s">
        <v>67</v>
      </c>
      <c r="B11" s="1" t="s">
        <v>68</v>
      </c>
      <c r="C11">
        <v>10</v>
      </c>
      <c r="D11" s="1" t="s">
        <v>69</v>
      </c>
      <c r="E11">
        <v>10</v>
      </c>
      <c r="F11" s="1" t="s">
        <v>70</v>
      </c>
      <c r="G11" s="1" t="s">
        <v>71</v>
      </c>
      <c r="H11" s="1" t="s">
        <v>72</v>
      </c>
      <c r="I11">
        <v>35.195999999999998</v>
      </c>
      <c r="J11">
        <v>29</v>
      </c>
      <c r="K11" s="1" t="s">
        <v>24</v>
      </c>
    </row>
    <row r="12" spans="1:11" x14ac:dyDescent="0.25">
      <c r="A12" s="1" t="s">
        <v>73</v>
      </c>
      <c r="B12" s="1" t="s">
        <v>74</v>
      </c>
      <c r="C12">
        <v>11</v>
      </c>
      <c r="D12" s="1" t="s">
        <v>75</v>
      </c>
      <c r="E12">
        <v>11</v>
      </c>
      <c r="F12" s="1" t="s">
        <v>76</v>
      </c>
      <c r="G12" s="1" t="s">
        <v>77</v>
      </c>
      <c r="H12" s="1" t="s">
        <v>78</v>
      </c>
      <c r="I12">
        <v>11.273</v>
      </c>
      <c r="J12">
        <v>68</v>
      </c>
      <c r="K12" s="1" t="s">
        <v>37</v>
      </c>
    </row>
    <row r="13" spans="1:11" x14ac:dyDescent="0.25">
      <c r="A13" s="1" t="s">
        <v>79</v>
      </c>
      <c r="B13" s="1" t="s">
        <v>80</v>
      </c>
      <c r="C13">
        <v>12</v>
      </c>
      <c r="D13" s="1" t="s">
        <v>81</v>
      </c>
      <c r="E13">
        <v>12</v>
      </c>
      <c r="F13" s="1" t="s">
        <v>82</v>
      </c>
      <c r="G13" s="1" t="s">
        <v>82</v>
      </c>
      <c r="H13" s="1" t="s">
        <v>83</v>
      </c>
      <c r="I13">
        <v>7.7409999999999997</v>
      </c>
      <c r="J13">
        <v>87</v>
      </c>
      <c r="K13" s="1" t="s">
        <v>84</v>
      </c>
    </row>
    <row r="14" spans="1:11" x14ac:dyDescent="0.25">
      <c r="A14" s="1" t="s">
        <v>85</v>
      </c>
      <c r="B14" s="1" t="s">
        <v>86</v>
      </c>
      <c r="C14">
        <v>13</v>
      </c>
      <c r="D14" s="1" t="s">
        <v>87</v>
      </c>
      <c r="E14">
        <v>13</v>
      </c>
      <c r="F14" s="1" t="s">
        <v>88</v>
      </c>
      <c r="G14" s="1" t="s">
        <v>89</v>
      </c>
      <c r="H14" s="1" t="s">
        <v>90</v>
      </c>
      <c r="I14">
        <v>62.619</v>
      </c>
      <c r="J14">
        <v>9</v>
      </c>
      <c r="K14" s="1" t="s">
        <v>91</v>
      </c>
    </row>
    <row r="15" spans="1:11" x14ac:dyDescent="0.25">
      <c r="A15" s="1" t="s">
        <v>92</v>
      </c>
      <c r="B15" s="1" t="s">
        <v>93</v>
      </c>
      <c r="C15">
        <v>14</v>
      </c>
      <c r="D15" s="1" t="s">
        <v>94</v>
      </c>
      <c r="E15">
        <v>14</v>
      </c>
      <c r="F15" s="1" t="s">
        <v>95</v>
      </c>
      <c r="G15" s="1" t="s">
        <v>96</v>
      </c>
      <c r="H15" s="1" t="s">
        <v>97</v>
      </c>
      <c r="I15">
        <v>30.536999999999999</v>
      </c>
      <c r="J15">
        <v>34</v>
      </c>
      <c r="K15" s="1" t="s">
        <v>37</v>
      </c>
    </row>
    <row r="16" spans="1:11" x14ac:dyDescent="0.25">
      <c r="A16" s="1" t="s">
        <v>98</v>
      </c>
      <c r="B16" s="1" t="s">
        <v>99</v>
      </c>
      <c r="C16">
        <v>15</v>
      </c>
      <c r="D16" s="1" t="s">
        <v>100</v>
      </c>
      <c r="E16">
        <v>15</v>
      </c>
      <c r="F16" s="1" t="s">
        <v>101</v>
      </c>
      <c r="G16" s="1" t="s">
        <v>102</v>
      </c>
      <c r="H16" s="1" t="s">
        <v>103</v>
      </c>
      <c r="I16">
        <v>9.9670000000000005</v>
      </c>
      <c r="J16">
        <v>72</v>
      </c>
      <c r="K16" s="1" t="s">
        <v>17</v>
      </c>
    </row>
    <row r="17" spans="1:11" x14ac:dyDescent="0.25">
      <c r="A17" s="1" t="s">
        <v>104</v>
      </c>
      <c r="B17" s="1" t="s">
        <v>105</v>
      </c>
      <c r="C17">
        <v>16</v>
      </c>
      <c r="D17" s="1" t="s">
        <v>106</v>
      </c>
      <c r="E17">
        <v>16</v>
      </c>
      <c r="F17" s="1" t="s">
        <v>107</v>
      </c>
      <c r="G17" s="1" t="s">
        <v>108</v>
      </c>
      <c r="H17" s="1" t="s">
        <v>109</v>
      </c>
      <c r="I17">
        <v>4.2249999999999996</v>
      </c>
      <c r="J17">
        <v>117</v>
      </c>
      <c r="K17" s="1" t="s">
        <v>24</v>
      </c>
    </row>
    <row r="18" spans="1:11" x14ac:dyDescent="0.25">
      <c r="A18" s="1" t="s">
        <v>110</v>
      </c>
      <c r="B18" s="1" t="s">
        <v>111</v>
      </c>
      <c r="C18">
        <v>18</v>
      </c>
      <c r="D18" s="1" t="s">
        <v>112</v>
      </c>
      <c r="E18">
        <v>17</v>
      </c>
      <c r="F18" s="1" t="s">
        <v>113</v>
      </c>
      <c r="G18" s="1" t="s">
        <v>114</v>
      </c>
      <c r="H18" s="1" t="s">
        <v>115</v>
      </c>
      <c r="I18">
        <v>12.725</v>
      </c>
      <c r="J18">
        <v>62</v>
      </c>
      <c r="K18" s="1" t="s">
        <v>24</v>
      </c>
    </row>
    <row r="19" spans="1:11" x14ac:dyDescent="0.25">
      <c r="A19" s="1" t="s">
        <v>116</v>
      </c>
      <c r="B19" s="1" t="s">
        <v>117</v>
      </c>
      <c r="C19">
        <v>17</v>
      </c>
      <c r="D19" s="1" t="s">
        <v>118</v>
      </c>
      <c r="E19">
        <v>18</v>
      </c>
      <c r="F19" s="1" t="s">
        <v>119</v>
      </c>
      <c r="G19" s="1" t="s">
        <v>120</v>
      </c>
      <c r="H19" s="1" t="s">
        <v>121</v>
      </c>
      <c r="I19">
        <v>57.715000000000003</v>
      </c>
      <c r="J19">
        <v>12</v>
      </c>
      <c r="K19" s="1" t="s">
        <v>37</v>
      </c>
    </row>
    <row r="20" spans="1:11" x14ac:dyDescent="0.25">
      <c r="A20" s="1" t="s">
        <v>122</v>
      </c>
      <c r="B20" s="1" t="s">
        <v>123</v>
      </c>
      <c r="C20">
        <v>21</v>
      </c>
      <c r="D20" s="1" t="s">
        <v>124</v>
      </c>
      <c r="E20">
        <v>19</v>
      </c>
      <c r="F20" s="1" t="s">
        <v>125</v>
      </c>
      <c r="G20" s="1" t="s">
        <v>126</v>
      </c>
      <c r="H20" s="1" t="s">
        <v>127</v>
      </c>
      <c r="I20">
        <v>23.762</v>
      </c>
      <c r="J20">
        <v>44</v>
      </c>
      <c r="K20" s="1" t="s">
        <v>24</v>
      </c>
    </row>
    <row r="21" spans="1:11" x14ac:dyDescent="0.25">
      <c r="A21" s="1" t="s">
        <v>128</v>
      </c>
      <c r="B21" s="1" t="s">
        <v>129</v>
      </c>
      <c r="C21">
        <v>19</v>
      </c>
      <c r="D21" s="1" t="s">
        <v>130</v>
      </c>
      <c r="E21">
        <v>20</v>
      </c>
      <c r="F21" s="1" t="s">
        <v>131</v>
      </c>
      <c r="G21" s="1" t="s">
        <v>132</v>
      </c>
      <c r="H21" s="1" t="s">
        <v>133</v>
      </c>
      <c r="I21">
        <v>93.515000000000001</v>
      </c>
      <c r="J21">
        <v>3</v>
      </c>
      <c r="K21" s="1" t="s">
        <v>37</v>
      </c>
    </row>
    <row r="22" spans="1:11" x14ac:dyDescent="0.25">
      <c r="A22" s="1" t="s">
        <v>134</v>
      </c>
      <c r="B22" s="1" t="s">
        <v>135</v>
      </c>
      <c r="C22">
        <v>20</v>
      </c>
      <c r="D22" s="1" t="s">
        <v>136</v>
      </c>
      <c r="E22">
        <v>21</v>
      </c>
      <c r="F22" s="1" t="s">
        <v>137</v>
      </c>
      <c r="G22" s="1" t="s">
        <v>138</v>
      </c>
      <c r="H22" s="1" t="s">
        <v>139</v>
      </c>
      <c r="I22">
        <v>9.407</v>
      </c>
      <c r="J22">
        <v>76</v>
      </c>
      <c r="K22" s="1" t="s">
        <v>37</v>
      </c>
    </row>
    <row r="23" spans="1:11" x14ac:dyDescent="0.25">
      <c r="A23" s="1" t="s">
        <v>140</v>
      </c>
      <c r="B23" s="1" t="s">
        <v>141</v>
      </c>
      <c r="C23">
        <v>22</v>
      </c>
      <c r="D23" s="1" t="s">
        <v>142</v>
      </c>
      <c r="E23">
        <v>22</v>
      </c>
      <c r="F23" s="1" t="s">
        <v>143</v>
      </c>
      <c r="G23" s="1" t="s">
        <v>144</v>
      </c>
      <c r="H23" s="1" t="s">
        <v>145</v>
      </c>
      <c r="I23">
        <v>33.402000000000001</v>
      </c>
      <c r="J23">
        <v>32</v>
      </c>
      <c r="K23" s="1" t="s">
        <v>24</v>
      </c>
    </row>
    <row r="24" spans="1:11" x14ac:dyDescent="0.25">
      <c r="A24" s="1" t="s">
        <v>146</v>
      </c>
      <c r="B24" s="1" t="s">
        <v>147</v>
      </c>
      <c r="C24">
        <v>23</v>
      </c>
      <c r="D24" s="1" t="s">
        <v>148</v>
      </c>
      <c r="E24">
        <v>23</v>
      </c>
      <c r="F24" s="1" t="s">
        <v>149</v>
      </c>
      <c r="G24" s="1" t="s">
        <v>150</v>
      </c>
      <c r="H24" s="1" t="s">
        <v>151</v>
      </c>
      <c r="I24">
        <v>17.318999999999999</v>
      </c>
      <c r="J24">
        <v>51</v>
      </c>
      <c r="K24" s="1" t="s">
        <v>37</v>
      </c>
    </row>
    <row r="25" spans="1:11" x14ac:dyDescent="0.25">
      <c r="A25" s="1" t="s">
        <v>152</v>
      </c>
      <c r="B25" s="1" t="s">
        <v>153</v>
      </c>
      <c r="C25">
        <v>24</v>
      </c>
      <c r="D25" s="1" t="s">
        <v>154</v>
      </c>
      <c r="E25">
        <v>24</v>
      </c>
      <c r="F25" s="1" t="s">
        <v>155</v>
      </c>
      <c r="G25" s="1" t="s">
        <v>156</v>
      </c>
      <c r="H25" s="1" t="s">
        <v>157</v>
      </c>
      <c r="I25">
        <v>58.639000000000003</v>
      </c>
      <c r="J25">
        <v>11</v>
      </c>
      <c r="K25" s="1" t="s">
        <v>37</v>
      </c>
    </row>
    <row r="26" spans="1:11" x14ac:dyDescent="0.25">
      <c r="A26" s="1" t="s">
        <v>158</v>
      </c>
      <c r="B26" s="1" t="s">
        <v>159</v>
      </c>
      <c r="C26">
        <v>25</v>
      </c>
      <c r="D26" s="1" t="s">
        <v>160</v>
      </c>
      <c r="E26">
        <v>25</v>
      </c>
      <c r="F26" s="1" t="s">
        <v>161</v>
      </c>
      <c r="G26" s="1" t="s">
        <v>162</v>
      </c>
      <c r="H26" s="1" t="s">
        <v>163</v>
      </c>
      <c r="I26">
        <v>50.412999999999997</v>
      </c>
      <c r="J26">
        <v>18</v>
      </c>
      <c r="K26" s="1" t="s">
        <v>37</v>
      </c>
    </row>
    <row r="27" spans="1:11" x14ac:dyDescent="0.25">
      <c r="A27" s="1" t="s">
        <v>164</v>
      </c>
      <c r="B27" s="1" t="s">
        <v>165</v>
      </c>
      <c r="C27">
        <v>26</v>
      </c>
      <c r="D27" s="1" t="s">
        <v>166</v>
      </c>
      <c r="E27">
        <v>26</v>
      </c>
      <c r="F27" s="1" t="s">
        <v>167</v>
      </c>
      <c r="G27" s="1" t="s">
        <v>168</v>
      </c>
      <c r="H27" s="1" t="s">
        <v>169</v>
      </c>
      <c r="I27">
        <v>7.8090000000000002</v>
      </c>
      <c r="J27">
        <v>85</v>
      </c>
      <c r="K27" s="1" t="s">
        <v>24</v>
      </c>
    </row>
    <row r="28" spans="1:11" x14ac:dyDescent="0.25">
      <c r="A28" s="1" t="s">
        <v>170</v>
      </c>
      <c r="B28" s="1" t="s">
        <v>171</v>
      </c>
      <c r="C28">
        <v>29</v>
      </c>
      <c r="D28" s="1" t="s">
        <v>172</v>
      </c>
      <c r="E28">
        <v>27</v>
      </c>
      <c r="F28" s="1" t="s">
        <v>173</v>
      </c>
      <c r="G28" s="1" t="s">
        <v>174</v>
      </c>
      <c r="H28" s="1" t="s">
        <v>175</v>
      </c>
      <c r="I28">
        <v>102.39400000000001</v>
      </c>
      <c r="J28">
        <v>2</v>
      </c>
      <c r="K28" s="1" t="s">
        <v>37</v>
      </c>
    </row>
    <row r="29" spans="1:11" x14ac:dyDescent="0.25">
      <c r="A29" s="1" t="s">
        <v>176</v>
      </c>
      <c r="B29" s="1" t="s">
        <v>177</v>
      </c>
      <c r="C29">
        <v>27</v>
      </c>
      <c r="D29" s="1" t="s">
        <v>178</v>
      </c>
      <c r="E29">
        <v>28</v>
      </c>
      <c r="F29" s="1" t="s">
        <v>179</v>
      </c>
      <c r="G29" s="1" t="s">
        <v>180</v>
      </c>
      <c r="H29" s="1" t="s">
        <v>181</v>
      </c>
      <c r="I29">
        <v>53.792999999999999</v>
      </c>
      <c r="J29">
        <v>13</v>
      </c>
      <c r="K29" s="1" t="s">
        <v>37</v>
      </c>
    </row>
    <row r="30" spans="1:11" x14ac:dyDescent="0.25">
      <c r="A30" s="1" t="s">
        <v>182</v>
      </c>
      <c r="B30" s="1" t="s">
        <v>183</v>
      </c>
      <c r="C30">
        <v>28</v>
      </c>
      <c r="D30" s="1" t="s">
        <v>184</v>
      </c>
      <c r="E30">
        <v>29</v>
      </c>
      <c r="F30" s="1" t="s">
        <v>185</v>
      </c>
      <c r="G30" s="1" t="s">
        <v>186</v>
      </c>
      <c r="H30" s="1" t="s">
        <v>187</v>
      </c>
      <c r="I30">
        <v>2.2730000000000001</v>
      </c>
      <c r="J30">
        <v>145</v>
      </c>
      <c r="K30" s="1" t="s">
        <v>188</v>
      </c>
    </row>
    <row r="31" spans="1:11" x14ac:dyDescent="0.25">
      <c r="A31" s="1" t="s">
        <v>189</v>
      </c>
      <c r="B31" s="1" t="s">
        <v>190</v>
      </c>
      <c r="C31">
        <v>30</v>
      </c>
      <c r="D31" s="1" t="s">
        <v>191</v>
      </c>
      <c r="E31">
        <v>30</v>
      </c>
      <c r="F31" s="1" t="s">
        <v>192</v>
      </c>
      <c r="G31" s="1" t="s">
        <v>193</v>
      </c>
      <c r="H31" s="1" t="s">
        <v>194</v>
      </c>
      <c r="I31">
        <v>49.84</v>
      </c>
      <c r="J31">
        <v>19</v>
      </c>
      <c r="K31" s="1" t="s">
        <v>24</v>
      </c>
    </row>
    <row r="32" spans="1:11" x14ac:dyDescent="0.25">
      <c r="A32" s="1" t="s">
        <v>195</v>
      </c>
      <c r="B32" s="1" t="s">
        <v>196</v>
      </c>
      <c r="C32">
        <v>31</v>
      </c>
      <c r="D32" s="1" t="s">
        <v>197</v>
      </c>
      <c r="E32">
        <v>31</v>
      </c>
      <c r="F32" s="1" t="s">
        <v>198</v>
      </c>
      <c r="G32" s="1" t="s">
        <v>199</v>
      </c>
      <c r="H32" s="1" t="s">
        <v>200</v>
      </c>
      <c r="I32">
        <v>9.9290000000000003</v>
      </c>
      <c r="J32">
        <v>73</v>
      </c>
      <c r="K32" s="1" t="s">
        <v>84</v>
      </c>
    </row>
    <row r="33" spans="1:11" x14ac:dyDescent="0.25">
      <c r="A33" s="1" t="s">
        <v>201</v>
      </c>
      <c r="B33" s="1" t="s">
        <v>202</v>
      </c>
      <c r="C33">
        <v>33</v>
      </c>
      <c r="D33" s="1" t="s">
        <v>203</v>
      </c>
      <c r="E33">
        <v>32</v>
      </c>
      <c r="F33" s="1" t="s">
        <v>204</v>
      </c>
      <c r="G33" s="1" t="s">
        <v>205</v>
      </c>
      <c r="H33" s="1" t="s">
        <v>206</v>
      </c>
      <c r="I33">
        <v>82.244</v>
      </c>
      <c r="J33">
        <v>4</v>
      </c>
      <c r="K33" s="1" t="s">
        <v>37</v>
      </c>
    </row>
    <row r="34" spans="1:11" x14ac:dyDescent="0.25">
      <c r="A34" s="1" t="s">
        <v>207</v>
      </c>
      <c r="B34" s="1" t="s">
        <v>208</v>
      </c>
      <c r="C34">
        <v>41</v>
      </c>
      <c r="D34" s="1" t="s">
        <v>209</v>
      </c>
      <c r="E34">
        <v>33</v>
      </c>
      <c r="F34" s="1" t="s">
        <v>210</v>
      </c>
      <c r="G34" s="1" t="s">
        <v>211</v>
      </c>
      <c r="H34" s="1" t="s">
        <v>212</v>
      </c>
      <c r="I34">
        <v>6.8609999999999998</v>
      </c>
      <c r="J34">
        <v>91</v>
      </c>
      <c r="K34" s="1" t="s">
        <v>188</v>
      </c>
    </row>
    <row r="35" spans="1:11" x14ac:dyDescent="0.25">
      <c r="A35" s="1" t="s">
        <v>213</v>
      </c>
      <c r="B35" s="1" t="s">
        <v>214</v>
      </c>
      <c r="C35">
        <v>35</v>
      </c>
      <c r="D35" s="1" t="s">
        <v>215</v>
      </c>
      <c r="E35">
        <v>34</v>
      </c>
      <c r="F35" s="1" t="s">
        <v>216</v>
      </c>
      <c r="G35" s="1" t="s">
        <v>217</v>
      </c>
      <c r="H35" s="1" t="s">
        <v>218</v>
      </c>
      <c r="I35">
        <v>43.537999999999997</v>
      </c>
      <c r="J35">
        <v>24</v>
      </c>
      <c r="K35" s="1" t="s">
        <v>24</v>
      </c>
    </row>
    <row r="36" spans="1:11" x14ac:dyDescent="0.25">
      <c r="A36" s="1" t="s">
        <v>219</v>
      </c>
      <c r="B36" s="1" t="s">
        <v>220</v>
      </c>
      <c r="C36">
        <v>36</v>
      </c>
      <c r="D36" s="1" t="s">
        <v>221</v>
      </c>
      <c r="E36">
        <v>35</v>
      </c>
      <c r="F36" s="1" t="s">
        <v>222</v>
      </c>
      <c r="G36" s="1" t="s">
        <v>223</v>
      </c>
      <c r="H36" s="1" t="s">
        <v>224</v>
      </c>
      <c r="I36">
        <v>67.92</v>
      </c>
      <c r="J36">
        <v>7</v>
      </c>
      <c r="K36" s="1" t="s">
        <v>37</v>
      </c>
    </row>
    <row r="37" spans="1:11" x14ac:dyDescent="0.25">
      <c r="A37" s="1" t="s">
        <v>225</v>
      </c>
      <c r="B37" s="1" t="s">
        <v>226</v>
      </c>
      <c r="C37">
        <v>32</v>
      </c>
      <c r="D37" s="1" t="s">
        <v>227</v>
      </c>
      <c r="E37">
        <v>36</v>
      </c>
      <c r="F37" s="1" t="s">
        <v>228</v>
      </c>
      <c r="G37" s="1" t="s">
        <v>229</v>
      </c>
      <c r="H37" s="1" t="s">
        <v>230</v>
      </c>
      <c r="I37">
        <v>3.8519999999999999</v>
      </c>
      <c r="J37">
        <v>123</v>
      </c>
      <c r="K37" s="1" t="s">
        <v>188</v>
      </c>
    </row>
    <row r="38" spans="1:11" x14ac:dyDescent="0.25">
      <c r="A38" s="1" t="s">
        <v>231</v>
      </c>
      <c r="B38" s="1" t="s">
        <v>232</v>
      </c>
      <c r="C38">
        <v>34</v>
      </c>
      <c r="D38" s="1" t="s">
        <v>233</v>
      </c>
      <c r="E38">
        <v>37</v>
      </c>
      <c r="F38" s="1" t="s">
        <v>234</v>
      </c>
      <c r="G38" s="1" t="s">
        <v>235</v>
      </c>
      <c r="H38" s="1" t="s">
        <v>236</v>
      </c>
      <c r="I38">
        <v>3.492</v>
      </c>
      <c r="J38">
        <v>129</v>
      </c>
      <c r="K38" s="1" t="s">
        <v>24</v>
      </c>
    </row>
    <row r="39" spans="1:11" x14ac:dyDescent="0.25">
      <c r="A39" s="1" t="s">
        <v>237</v>
      </c>
      <c r="B39" s="1" t="s">
        <v>238</v>
      </c>
      <c r="C39">
        <v>39</v>
      </c>
      <c r="D39" s="1" t="s">
        <v>239</v>
      </c>
      <c r="E39">
        <v>38</v>
      </c>
      <c r="F39" s="1" t="s">
        <v>240</v>
      </c>
      <c r="G39" s="1" t="s">
        <v>241</v>
      </c>
      <c r="H39" s="1" t="s">
        <v>242</v>
      </c>
      <c r="I39">
        <v>66.263000000000005</v>
      </c>
      <c r="J39">
        <v>8</v>
      </c>
      <c r="K39" s="1" t="s">
        <v>24</v>
      </c>
    </row>
    <row r="40" spans="1:11" x14ac:dyDescent="0.25">
      <c r="A40" s="1" t="s">
        <v>243</v>
      </c>
      <c r="B40" s="1" t="s">
        <v>244</v>
      </c>
      <c r="C40">
        <v>40</v>
      </c>
      <c r="D40" s="1" t="s">
        <v>245</v>
      </c>
      <c r="E40">
        <v>39</v>
      </c>
      <c r="F40" s="1" t="s">
        <v>246</v>
      </c>
      <c r="G40" s="1" t="s">
        <v>247</v>
      </c>
      <c r="H40" s="1" t="s">
        <v>248</v>
      </c>
      <c r="I40">
        <v>11.125</v>
      </c>
      <c r="J40">
        <v>69</v>
      </c>
      <c r="K40" s="1" t="s">
        <v>24</v>
      </c>
    </row>
    <row r="41" spans="1:11" x14ac:dyDescent="0.25">
      <c r="A41" s="1" t="s">
        <v>249</v>
      </c>
      <c r="B41" s="1" t="s">
        <v>250</v>
      </c>
      <c r="C41">
        <v>37</v>
      </c>
      <c r="D41" s="1" t="s">
        <v>251</v>
      </c>
      <c r="E41">
        <v>40</v>
      </c>
      <c r="F41" s="1" t="s">
        <v>252</v>
      </c>
      <c r="G41" s="1" t="s">
        <v>253</v>
      </c>
      <c r="H41" s="1" t="s">
        <v>254</v>
      </c>
      <c r="I41">
        <v>49.484999999999999</v>
      </c>
      <c r="J41">
        <v>20</v>
      </c>
      <c r="K41" s="1" t="s">
        <v>24</v>
      </c>
    </row>
    <row r="42" spans="1:11" x14ac:dyDescent="0.25">
      <c r="A42" s="1" t="s">
        <v>255</v>
      </c>
      <c r="B42" s="1" t="s">
        <v>256</v>
      </c>
      <c r="C42">
        <v>38</v>
      </c>
      <c r="D42" s="1" t="s">
        <v>257</v>
      </c>
      <c r="E42">
        <v>41</v>
      </c>
      <c r="F42" s="1" t="s">
        <v>258</v>
      </c>
      <c r="G42" s="1" t="s">
        <v>259</v>
      </c>
      <c r="H42" s="1" t="s">
        <v>260</v>
      </c>
      <c r="I42">
        <v>3.7429999999999999</v>
      </c>
      <c r="J42">
        <v>124</v>
      </c>
      <c r="K42" s="1" t="s">
        <v>24</v>
      </c>
    </row>
    <row r="43" spans="1:11" x14ac:dyDescent="0.25">
      <c r="A43" s="1" t="s">
        <v>261</v>
      </c>
      <c r="B43" s="1" t="s">
        <v>262</v>
      </c>
      <c r="C43">
        <v>42</v>
      </c>
      <c r="D43" s="1" t="s">
        <v>263</v>
      </c>
      <c r="E43">
        <v>42</v>
      </c>
      <c r="F43" s="1" t="s">
        <v>264</v>
      </c>
      <c r="G43" s="1" t="s">
        <v>265</v>
      </c>
      <c r="H43" s="1" t="s">
        <v>266</v>
      </c>
      <c r="I43">
        <v>2.1389999999999998</v>
      </c>
      <c r="J43">
        <v>149</v>
      </c>
      <c r="K43" s="1" t="s">
        <v>24</v>
      </c>
    </row>
    <row r="44" spans="1:11" x14ac:dyDescent="0.25">
      <c r="A44" s="1" t="s">
        <v>267</v>
      </c>
      <c r="B44" s="1" t="s">
        <v>268</v>
      </c>
      <c r="C44">
        <v>46</v>
      </c>
      <c r="D44" s="1" t="s">
        <v>269</v>
      </c>
      <c r="E44">
        <v>43</v>
      </c>
      <c r="F44" s="1" t="s">
        <v>270</v>
      </c>
      <c r="G44" s="1" t="s">
        <v>271</v>
      </c>
      <c r="H44" s="1" t="s">
        <v>272</v>
      </c>
      <c r="I44">
        <v>16.798999999999999</v>
      </c>
      <c r="J44">
        <v>54</v>
      </c>
      <c r="K44" s="1" t="s">
        <v>84</v>
      </c>
    </row>
    <row r="45" spans="1:11" x14ac:dyDescent="0.25">
      <c r="A45" s="1" t="s">
        <v>273</v>
      </c>
      <c r="B45" s="1" t="s">
        <v>274</v>
      </c>
      <c r="C45">
        <v>43</v>
      </c>
      <c r="D45" s="1" t="s">
        <v>275</v>
      </c>
      <c r="E45">
        <v>44</v>
      </c>
      <c r="F45" s="1" t="s">
        <v>276</v>
      </c>
      <c r="G45" s="1" t="s">
        <v>277</v>
      </c>
      <c r="H45" s="1" t="s">
        <v>278</v>
      </c>
      <c r="I45">
        <v>5.8920000000000003</v>
      </c>
      <c r="J45">
        <v>96</v>
      </c>
      <c r="K45" s="1" t="s">
        <v>84</v>
      </c>
    </row>
    <row r="46" spans="1:11" x14ac:dyDescent="0.25">
      <c r="A46" s="1" t="s">
        <v>279</v>
      </c>
      <c r="B46" s="1" t="s">
        <v>280</v>
      </c>
      <c r="C46">
        <v>44</v>
      </c>
      <c r="D46" s="1" t="s">
        <v>281</v>
      </c>
      <c r="E46">
        <v>45</v>
      </c>
      <c r="F46" s="1" t="s">
        <v>282</v>
      </c>
      <c r="G46" s="1" t="s">
        <v>283</v>
      </c>
      <c r="H46" s="1" t="s">
        <v>284</v>
      </c>
      <c r="I46">
        <v>53.523000000000003</v>
      </c>
      <c r="J46">
        <v>14</v>
      </c>
      <c r="K46" s="1" t="s">
        <v>37</v>
      </c>
    </row>
    <row r="47" spans="1:11" x14ac:dyDescent="0.25">
      <c r="A47" s="1" t="s">
        <v>285</v>
      </c>
      <c r="B47" s="1" t="s">
        <v>286</v>
      </c>
      <c r="C47">
        <v>45</v>
      </c>
      <c r="D47" s="1" t="s">
        <v>287</v>
      </c>
      <c r="E47">
        <v>46</v>
      </c>
      <c r="F47" s="1" t="s">
        <v>288</v>
      </c>
      <c r="G47" s="1" t="s">
        <v>224</v>
      </c>
      <c r="H47" s="1" t="s">
        <v>289</v>
      </c>
      <c r="I47">
        <v>1.401</v>
      </c>
      <c r="J47">
        <v>161</v>
      </c>
      <c r="K47" s="1" t="s">
        <v>24</v>
      </c>
    </row>
    <row r="48" spans="1:11" x14ac:dyDescent="0.25">
      <c r="A48" s="1" t="s">
        <v>290</v>
      </c>
      <c r="B48" s="1" t="s">
        <v>291</v>
      </c>
      <c r="C48">
        <v>47</v>
      </c>
      <c r="D48" s="1" t="s">
        <v>292</v>
      </c>
      <c r="E48">
        <v>47</v>
      </c>
      <c r="F48" s="1" t="s">
        <v>293</v>
      </c>
      <c r="G48" s="1" t="s">
        <v>294</v>
      </c>
      <c r="H48" s="1" t="s">
        <v>295</v>
      </c>
      <c r="I48">
        <v>14.864000000000001</v>
      </c>
      <c r="J48">
        <v>58</v>
      </c>
      <c r="K48" s="1" t="s">
        <v>37</v>
      </c>
    </row>
    <row r="49" spans="1:11" x14ac:dyDescent="0.25">
      <c r="A49" s="1" t="s">
        <v>296</v>
      </c>
      <c r="B49" s="1" t="s">
        <v>297</v>
      </c>
      <c r="C49">
        <v>48</v>
      </c>
      <c r="D49" s="1" t="s">
        <v>298</v>
      </c>
      <c r="E49">
        <v>48</v>
      </c>
      <c r="F49" s="1" t="s">
        <v>299</v>
      </c>
      <c r="G49" s="1" t="s">
        <v>144</v>
      </c>
      <c r="H49" s="1" t="s">
        <v>300</v>
      </c>
      <c r="I49">
        <v>25.806000000000001</v>
      </c>
      <c r="J49">
        <v>41</v>
      </c>
      <c r="K49" s="1" t="s">
        <v>37</v>
      </c>
    </row>
    <row r="50" spans="1:11" x14ac:dyDescent="0.25">
      <c r="A50" s="1" t="s">
        <v>301</v>
      </c>
      <c r="B50" s="1" t="s">
        <v>302</v>
      </c>
      <c r="C50">
        <v>49</v>
      </c>
      <c r="D50" s="1" t="s">
        <v>303</v>
      </c>
      <c r="E50">
        <v>49</v>
      </c>
      <c r="F50" s="1" t="s">
        <v>304</v>
      </c>
      <c r="G50" s="1" t="s">
        <v>305</v>
      </c>
      <c r="H50" s="1" t="s">
        <v>306</v>
      </c>
      <c r="I50">
        <v>24.457000000000001</v>
      </c>
      <c r="J50">
        <v>43</v>
      </c>
      <c r="K50" s="1" t="s">
        <v>37</v>
      </c>
    </row>
    <row r="51" spans="1:11" x14ac:dyDescent="0.25">
      <c r="A51" s="1" t="s">
        <v>307</v>
      </c>
      <c r="B51" s="1" t="s">
        <v>308</v>
      </c>
      <c r="C51">
        <v>50</v>
      </c>
      <c r="D51" s="1" t="s">
        <v>309</v>
      </c>
      <c r="E51">
        <v>50</v>
      </c>
      <c r="F51" s="1" t="s">
        <v>310</v>
      </c>
      <c r="G51" s="1" t="s">
        <v>311</v>
      </c>
      <c r="H51" s="1" t="s">
        <v>312</v>
      </c>
      <c r="I51">
        <v>48.348999999999997</v>
      </c>
      <c r="J51">
        <v>21</v>
      </c>
      <c r="K51" s="1" t="s">
        <v>91</v>
      </c>
    </row>
    <row r="54" spans="1:11" x14ac:dyDescent="0.25">
      <c r="F54" s="3"/>
    </row>
    <row r="55" spans="1:11" x14ac:dyDescent="0.25">
      <c r="F55" s="3"/>
    </row>
    <row r="56" spans="1:11" x14ac:dyDescent="0.25">
      <c r="F56" s="3"/>
    </row>
    <row r="57" spans="1:11" x14ac:dyDescent="0.25">
      <c r="F57" s="3"/>
    </row>
    <row r="58" spans="1:11" x14ac:dyDescent="0.25">
      <c r="F58" s="3"/>
    </row>
    <row r="59" spans="1:11" x14ac:dyDescent="0.25">
      <c r="F59" s="3"/>
    </row>
    <row r="60" spans="1:11" x14ac:dyDescent="0.25">
      <c r="F60" s="3"/>
    </row>
    <row r="61" spans="1:11" x14ac:dyDescent="0.25">
      <c r="F61" s="3"/>
    </row>
    <row r="62" spans="1:11" x14ac:dyDescent="0.25">
      <c r="F62" s="3"/>
    </row>
    <row r="63" spans="1:11" x14ac:dyDescent="0.25">
      <c r="F63" s="3"/>
    </row>
    <row r="64" spans="1:11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2EEA-398B-4E7C-9BF3-424FFD52B067}">
  <sheetPr filterMode="1"/>
  <dimension ref="A1:BN270"/>
  <sheetViews>
    <sheetView topLeftCell="AW1" workbookViewId="0">
      <selection activeCell="BF268" sqref="BF268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19.5703125" bestFit="1" customWidth="1"/>
    <col min="4" max="4" width="17.85546875" bestFit="1" customWidth="1"/>
    <col min="5" max="5" width="5" bestFit="1" customWidth="1"/>
    <col min="6" max="65" width="12.140625" bestFit="1" customWidth="1"/>
    <col min="66" max="66" width="5" bestFit="1" customWidth="1"/>
    <col min="257" max="257" width="44" bestFit="1" customWidth="1"/>
    <col min="258" max="258" width="25.7109375" bestFit="1" customWidth="1"/>
    <col min="259" max="259" width="19.5703125" bestFit="1" customWidth="1"/>
    <col min="260" max="260" width="17.85546875" bestFit="1" customWidth="1"/>
    <col min="261" max="261" width="5" bestFit="1" customWidth="1"/>
    <col min="262" max="321" width="12.140625" bestFit="1" customWidth="1"/>
    <col min="322" max="322" width="5" bestFit="1" customWidth="1"/>
    <col min="513" max="513" width="44" bestFit="1" customWidth="1"/>
    <col min="514" max="514" width="25.7109375" bestFit="1" customWidth="1"/>
    <col min="515" max="515" width="19.5703125" bestFit="1" customWidth="1"/>
    <col min="516" max="516" width="17.85546875" bestFit="1" customWidth="1"/>
    <col min="517" max="517" width="5" bestFit="1" customWidth="1"/>
    <col min="518" max="577" width="12.140625" bestFit="1" customWidth="1"/>
    <col min="578" max="578" width="5" bestFit="1" customWidth="1"/>
    <col min="769" max="769" width="44" bestFit="1" customWidth="1"/>
    <col min="770" max="770" width="25.7109375" bestFit="1" customWidth="1"/>
    <col min="771" max="771" width="19.5703125" bestFit="1" customWidth="1"/>
    <col min="772" max="772" width="17.85546875" bestFit="1" customWidth="1"/>
    <col min="773" max="773" width="5" bestFit="1" customWidth="1"/>
    <col min="774" max="833" width="12.140625" bestFit="1" customWidth="1"/>
    <col min="834" max="834" width="5" bestFit="1" customWidth="1"/>
    <col min="1025" max="1025" width="44" bestFit="1" customWidth="1"/>
    <col min="1026" max="1026" width="25.7109375" bestFit="1" customWidth="1"/>
    <col min="1027" max="1027" width="19.5703125" bestFit="1" customWidth="1"/>
    <col min="1028" max="1028" width="17.85546875" bestFit="1" customWidth="1"/>
    <col min="1029" max="1029" width="5" bestFit="1" customWidth="1"/>
    <col min="1030" max="1089" width="12.140625" bestFit="1" customWidth="1"/>
    <col min="1090" max="1090" width="5" bestFit="1" customWidth="1"/>
    <col min="1281" max="1281" width="44" bestFit="1" customWidth="1"/>
    <col min="1282" max="1282" width="25.7109375" bestFit="1" customWidth="1"/>
    <col min="1283" max="1283" width="19.5703125" bestFit="1" customWidth="1"/>
    <col min="1284" max="1284" width="17.85546875" bestFit="1" customWidth="1"/>
    <col min="1285" max="1285" width="5" bestFit="1" customWidth="1"/>
    <col min="1286" max="1345" width="12.140625" bestFit="1" customWidth="1"/>
    <col min="1346" max="1346" width="5" bestFit="1" customWidth="1"/>
    <col min="1537" max="1537" width="44" bestFit="1" customWidth="1"/>
    <col min="1538" max="1538" width="25.7109375" bestFit="1" customWidth="1"/>
    <col min="1539" max="1539" width="19.5703125" bestFit="1" customWidth="1"/>
    <col min="1540" max="1540" width="17.85546875" bestFit="1" customWidth="1"/>
    <col min="1541" max="1541" width="5" bestFit="1" customWidth="1"/>
    <col min="1542" max="1601" width="12.140625" bestFit="1" customWidth="1"/>
    <col min="1602" max="1602" width="5" bestFit="1" customWidth="1"/>
    <col min="1793" max="1793" width="44" bestFit="1" customWidth="1"/>
    <col min="1794" max="1794" width="25.7109375" bestFit="1" customWidth="1"/>
    <col min="1795" max="1795" width="19.5703125" bestFit="1" customWidth="1"/>
    <col min="1796" max="1796" width="17.85546875" bestFit="1" customWidth="1"/>
    <col min="1797" max="1797" width="5" bestFit="1" customWidth="1"/>
    <col min="1798" max="1857" width="12.140625" bestFit="1" customWidth="1"/>
    <col min="1858" max="1858" width="5" bestFit="1" customWidth="1"/>
    <col min="2049" max="2049" width="44" bestFit="1" customWidth="1"/>
    <col min="2050" max="2050" width="25.7109375" bestFit="1" customWidth="1"/>
    <col min="2051" max="2051" width="19.5703125" bestFit="1" customWidth="1"/>
    <col min="2052" max="2052" width="17.85546875" bestFit="1" customWidth="1"/>
    <col min="2053" max="2053" width="5" bestFit="1" customWidth="1"/>
    <col min="2054" max="2113" width="12.140625" bestFit="1" customWidth="1"/>
    <col min="2114" max="2114" width="5" bestFit="1" customWidth="1"/>
    <col min="2305" max="2305" width="44" bestFit="1" customWidth="1"/>
    <col min="2306" max="2306" width="25.7109375" bestFit="1" customWidth="1"/>
    <col min="2307" max="2307" width="19.5703125" bestFit="1" customWidth="1"/>
    <col min="2308" max="2308" width="17.85546875" bestFit="1" customWidth="1"/>
    <col min="2309" max="2309" width="5" bestFit="1" customWidth="1"/>
    <col min="2310" max="2369" width="12.140625" bestFit="1" customWidth="1"/>
    <col min="2370" max="2370" width="5" bestFit="1" customWidth="1"/>
    <col min="2561" max="2561" width="44" bestFit="1" customWidth="1"/>
    <col min="2562" max="2562" width="25.7109375" bestFit="1" customWidth="1"/>
    <col min="2563" max="2563" width="19.5703125" bestFit="1" customWidth="1"/>
    <col min="2564" max="2564" width="17.85546875" bestFit="1" customWidth="1"/>
    <col min="2565" max="2565" width="5" bestFit="1" customWidth="1"/>
    <col min="2566" max="2625" width="12.140625" bestFit="1" customWidth="1"/>
    <col min="2626" max="2626" width="5" bestFit="1" customWidth="1"/>
    <col min="2817" max="2817" width="44" bestFit="1" customWidth="1"/>
    <col min="2818" max="2818" width="25.7109375" bestFit="1" customWidth="1"/>
    <col min="2819" max="2819" width="19.5703125" bestFit="1" customWidth="1"/>
    <col min="2820" max="2820" width="17.85546875" bestFit="1" customWidth="1"/>
    <col min="2821" max="2821" width="5" bestFit="1" customWidth="1"/>
    <col min="2822" max="2881" width="12.140625" bestFit="1" customWidth="1"/>
    <col min="2882" max="2882" width="5" bestFit="1" customWidth="1"/>
    <col min="3073" max="3073" width="44" bestFit="1" customWidth="1"/>
    <col min="3074" max="3074" width="25.7109375" bestFit="1" customWidth="1"/>
    <col min="3075" max="3075" width="19.5703125" bestFit="1" customWidth="1"/>
    <col min="3076" max="3076" width="17.85546875" bestFit="1" customWidth="1"/>
    <col min="3077" max="3077" width="5" bestFit="1" customWidth="1"/>
    <col min="3078" max="3137" width="12.140625" bestFit="1" customWidth="1"/>
    <col min="3138" max="3138" width="5" bestFit="1" customWidth="1"/>
    <col min="3329" max="3329" width="44" bestFit="1" customWidth="1"/>
    <col min="3330" max="3330" width="25.7109375" bestFit="1" customWidth="1"/>
    <col min="3331" max="3331" width="19.5703125" bestFit="1" customWidth="1"/>
    <col min="3332" max="3332" width="17.85546875" bestFit="1" customWidth="1"/>
    <col min="3333" max="3333" width="5" bestFit="1" customWidth="1"/>
    <col min="3334" max="3393" width="12.140625" bestFit="1" customWidth="1"/>
    <col min="3394" max="3394" width="5" bestFit="1" customWidth="1"/>
    <col min="3585" max="3585" width="44" bestFit="1" customWidth="1"/>
    <col min="3586" max="3586" width="25.7109375" bestFit="1" customWidth="1"/>
    <col min="3587" max="3587" width="19.5703125" bestFit="1" customWidth="1"/>
    <col min="3588" max="3588" width="17.85546875" bestFit="1" customWidth="1"/>
    <col min="3589" max="3589" width="5" bestFit="1" customWidth="1"/>
    <col min="3590" max="3649" width="12.140625" bestFit="1" customWidth="1"/>
    <col min="3650" max="3650" width="5" bestFit="1" customWidth="1"/>
    <col min="3841" max="3841" width="44" bestFit="1" customWidth="1"/>
    <col min="3842" max="3842" width="25.7109375" bestFit="1" customWidth="1"/>
    <col min="3843" max="3843" width="19.5703125" bestFit="1" customWidth="1"/>
    <col min="3844" max="3844" width="17.85546875" bestFit="1" customWidth="1"/>
    <col min="3845" max="3845" width="5" bestFit="1" customWidth="1"/>
    <col min="3846" max="3905" width="12.140625" bestFit="1" customWidth="1"/>
    <col min="3906" max="3906" width="5" bestFit="1" customWidth="1"/>
    <col min="4097" max="4097" width="44" bestFit="1" customWidth="1"/>
    <col min="4098" max="4098" width="25.7109375" bestFit="1" customWidth="1"/>
    <col min="4099" max="4099" width="19.5703125" bestFit="1" customWidth="1"/>
    <col min="4100" max="4100" width="17.85546875" bestFit="1" customWidth="1"/>
    <col min="4101" max="4101" width="5" bestFit="1" customWidth="1"/>
    <col min="4102" max="4161" width="12.140625" bestFit="1" customWidth="1"/>
    <col min="4162" max="4162" width="5" bestFit="1" customWidth="1"/>
    <col min="4353" max="4353" width="44" bestFit="1" customWidth="1"/>
    <col min="4354" max="4354" width="25.7109375" bestFit="1" customWidth="1"/>
    <col min="4355" max="4355" width="19.5703125" bestFit="1" customWidth="1"/>
    <col min="4356" max="4356" width="17.85546875" bestFit="1" customWidth="1"/>
    <col min="4357" max="4357" width="5" bestFit="1" customWidth="1"/>
    <col min="4358" max="4417" width="12.140625" bestFit="1" customWidth="1"/>
    <col min="4418" max="4418" width="5" bestFit="1" customWidth="1"/>
    <col min="4609" max="4609" width="44" bestFit="1" customWidth="1"/>
    <col min="4610" max="4610" width="25.7109375" bestFit="1" customWidth="1"/>
    <col min="4611" max="4611" width="19.5703125" bestFit="1" customWidth="1"/>
    <col min="4612" max="4612" width="17.85546875" bestFit="1" customWidth="1"/>
    <col min="4613" max="4613" width="5" bestFit="1" customWidth="1"/>
    <col min="4614" max="4673" width="12.140625" bestFit="1" customWidth="1"/>
    <col min="4674" max="4674" width="5" bestFit="1" customWidth="1"/>
    <col min="4865" max="4865" width="44" bestFit="1" customWidth="1"/>
    <col min="4866" max="4866" width="25.7109375" bestFit="1" customWidth="1"/>
    <col min="4867" max="4867" width="19.5703125" bestFit="1" customWidth="1"/>
    <col min="4868" max="4868" width="17.85546875" bestFit="1" customWidth="1"/>
    <col min="4869" max="4869" width="5" bestFit="1" customWidth="1"/>
    <col min="4870" max="4929" width="12.140625" bestFit="1" customWidth="1"/>
    <col min="4930" max="4930" width="5" bestFit="1" customWidth="1"/>
    <col min="5121" max="5121" width="44" bestFit="1" customWidth="1"/>
    <col min="5122" max="5122" width="25.7109375" bestFit="1" customWidth="1"/>
    <col min="5123" max="5123" width="19.5703125" bestFit="1" customWidth="1"/>
    <col min="5124" max="5124" width="17.85546875" bestFit="1" customWidth="1"/>
    <col min="5125" max="5125" width="5" bestFit="1" customWidth="1"/>
    <col min="5126" max="5185" width="12.140625" bestFit="1" customWidth="1"/>
    <col min="5186" max="5186" width="5" bestFit="1" customWidth="1"/>
    <col min="5377" max="5377" width="44" bestFit="1" customWidth="1"/>
    <col min="5378" max="5378" width="25.7109375" bestFit="1" customWidth="1"/>
    <col min="5379" max="5379" width="19.5703125" bestFit="1" customWidth="1"/>
    <col min="5380" max="5380" width="17.85546875" bestFit="1" customWidth="1"/>
    <col min="5381" max="5381" width="5" bestFit="1" customWidth="1"/>
    <col min="5382" max="5441" width="12.140625" bestFit="1" customWidth="1"/>
    <col min="5442" max="5442" width="5" bestFit="1" customWidth="1"/>
    <col min="5633" max="5633" width="44" bestFit="1" customWidth="1"/>
    <col min="5634" max="5634" width="25.7109375" bestFit="1" customWidth="1"/>
    <col min="5635" max="5635" width="19.5703125" bestFit="1" customWidth="1"/>
    <col min="5636" max="5636" width="17.85546875" bestFit="1" customWidth="1"/>
    <col min="5637" max="5637" width="5" bestFit="1" customWidth="1"/>
    <col min="5638" max="5697" width="12.140625" bestFit="1" customWidth="1"/>
    <col min="5698" max="5698" width="5" bestFit="1" customWidth="1"/>
    <col min="5889" max="5889" width="44" bestFit="1" customWidth="1"/>
    <col min="5890" max="5890" width="25.7109375" bestFit="1" customWidth="1"/>
    <col min="5891" max="5891" width="19.5703125" bestFit="1" customWidth="1"/>
    <col min="5892" max="5892" width="17.85546875" bestFit="1" customWidth="1"/>
    <col min="5893" max="5893" width="5" bestFit="1" customWidth="1"/>
    <col min="5894" max="5953" width="12.140625" bestFit="1" customWidth="1"/>
    <col min="5954" max="5954" width="5" bestFit="1" customWidth="1"/>
    <col min="6145" max="6145" width="44" bestFit="1" customWidth="1"/>
    <col min="6146" max="6146" width="25.7109375" bestFit="1" customWidth="1"/>
    <col min="6147" max="6147" width="19.5703125" bestFit="1" customWidth="1"/>
    <col min="6148" max="6148" width="17.85546875" bestFit="1" customWidth="1"/>
    <col min="6149" max="6149" width="5" bestFit="1" customWidth="1"/>
    <col min="6150" max="6209" width="12.140625" bestFit="1" customWidth="1"/>
    <col min="6210" max="6210" width="5" bestFit="1" customWidth="1"/>
    <col min="6401" max="6401" width="44" bestFit="1" customWidth="1"/>
    <col min="6402" max="6402" width="25.7109375" bestFit="1" customWidth="1"/>
    <col min="6403" max="6403" width="19.5703125" bestFit="1" customWidth="1"/>
    <col min="6404" max="6404" width="17.85546875" bestFit="1" customWidth="1"/>
    <col min="6405" max="6405" width="5" bestFit="1" customWidth="1"/>
    <col min="6406" max="6465" width="12.140625" bestFit="1" customWidth="1"/>
    <col min="6466" max="6466" width="5" bestFit="1" customWidth="1"/>
    <col min="6657" max="6657" width="44" bestFit="1" customWidth="1"/>
    <col min="6658" max="6658" width="25.7109375" bestFit="1" customWidth="1"/>
    <col min="6659" max="6659" width="19.5703125" bestFit="1" customWidth="1"/>
    <col min="6660" max="6660" width="17.85546875" bestFit="1" customWidth="1"/>
    <col min="6661" max="6661" width="5" bestFit="1" customWidth="1"/>
    <col min="6662" max="6721" width="12.140625" bestFit="1" customWidth="1"/>
    <col min="6722" max="6722" width="5" bestFit="1" customWidth="1"/>
    <col min="6913" max="6913" width="44" bestFit="1" customWidth="1"/>
    <col min="6914" max="6914" width="25.7109375" bestFit="1" customWidth="1"/>
    <col min="6915" max="6915" width="19.5703125" bestFit="1" customWidth="1"/>
    <col min="6916" max="6916" width="17.85546875" bestFit="1" customWidth="1"/>
    <col min="6917" max="6917" width="5" bestFit="1" customWidth="1"/>
    <col min="6918" max="6977" width="12.140625" bestFit="1" customWidth="1"/>
    <col min="6978" max="6978" width="5" bestFit="1" customWidth="1"/>
    <col min="7169" max="7169" width="44" bestFit="1" customWidth="1"/>
    <col min="7170" max="7170" width="25.7109375" bestFit="1" customWidth="1"/>
    <col min="7171" max="7171" width="19.5703125" bestFit="1" customWidth="1"/>
    <col min="7172" max="7172" width="17.85546875" bestFit="1" customWidth="1"/>
    <col min="7173" max="7173" width="5" bestFit="1" customWidth="1"/>
    <col min="7174" max="7233" width="12.140625" bestFit="1" customWidth="1"/>
    <col min="7234" max="7234" width="5" bestFit="1" customWidth="1"/>
    <col min="7425" max="7425" width="44" bestFit="1" customWidth="1"/>
    <col min="7426" max="7426" width="25.7109375" bestFit="1" customWidth="1"/>
    <col min="7427" max="7427" width="19.5703125" bestFit="1" customWidth="1"/>
    <col min="7428" max="7428" width="17.85546875" bestFit="1" customWidth="1"/>
    <col min="7429" max="7429" width="5" bestFit="1" customWidth="1"/>
    <col min="7430" max="7489" width="12.140625" bestFit="1" customWidth="1"/>
    <col min="7490" max="7490" width="5" bestFit="1" customWidth="1"/>
    <col min="7681" max="7681" width="44" bestFit="1" customWidth="1"/>
    <col min="7682" max="7682" width="25.7109375" bestFit="1" customWidth="1"/>
    <col min="7683" max="7683" width="19.5703125" bestFit="1" customWidth="1"/>
    <col min="7684" max="7684" width="17.85546875" bestFit="1" customWidth="1"/>
    <col min="7685" max="7685" width="5" bestFit="1" customWidth="1"/>
    <col min="7686" max="7745" width="12.140625" bestFit="1" customWidth="1"/>
    <col min="7746" max="7746" width="5" bestFit="1" customWidth="1"/>
    <col min="7937" max="7937" width="44" bestFit="1" customWidth="1"/>
    <col min="7938" max="7938" width="25.7109375" bestFit="1" customWidth="1"/>
    <col min="7939" max="7939" width="19.5703125" bestFit="1" customWidth="1"/>
    <col min="7940" max="7940" width="17.85546875" bestFit="1" customWidth="1"/>
    <col min="7941" max="7941" width="5" bestFit="1" customWidth="1"/>
    <col min="7942" max="8001" width="12.140625" bestFit="1" customWidth="1"/>
    <col min="8002" max="8002" width="5" bestFit="1" customWidth="1"/>
    <col min="8193" max="8193" width="44" bestFit="1" customWidth="1"/>
    <col min="8194" max="8194" width="25.7109375" bestFit="1" customWidth="1"/>
    <col min="8195" max="8195" width="19.5703125" bestFit="1" customWidth="1"/>
    <col min="8196" max="8196" width="17.85546875" bestFit="1" customWidth="1"/>
    <col min="8197" max="8197" width="5" bestFit="1" customWidth="1"/>
    <col min="8198" max="8257" width="12.140625" bestFit="1" customWidth="1"/>
    <col min="8258" max="8258" width="5" bestFit="1" customWidth="1"/>
    <col min="8449" max="8449" width="44" bestFit="1" customWidth="1"/>
    <col min="8450" max="8450" width="25.7109375" bestFit="1" customWidth="1"/>
    <col min="8451" max="8451" width="19.5703125" bestFit="1" customWidth="1"/>
    <col min="8452" max="8452" width="17.85546875" bestFit="1" customWidth="1"/>
    <col min="8453" max="8453" width="5" bestFit="1" customWidth="1"/>
    <col min="8454" max="8513" width="12.140625" bestFit="1" customWidth="1"/>
    <col min="8514" max="8514" width="5" bestFit="1" customWidth="1"/>
    <col min="8705" max="8705" width="44" bestFit="1" customWidth="1"/>
    <col min="8706" max="8706" width="25.7109375" bestFit="1" customWidth="1"/>
    <col min="8707" max="8707" width="19.5703125" bestFit="1" customWidth="1"/>
    <col min="8708" max="8708" width="17.85546875" bestFit="1" customWidth="1"/>
    <col min="8709" max="8709" width="5" bestFit="1" customWidth="1"/>
    <col min="8710" max="8769" width="12.140625" bestFit="1" customWidth="1"/>
    <col min="8770" max="8770" width="5" bestFit="1" customWidth="1"/>
    <col min="8961" max="8961" width="44" bestFit="1" customWidth="1"/>
    <col min="8962" max="8962" width="25.7109375" bestFit="1" customWidth="1"/>
    <col min="8963" max="8963" width="19.5703125" bestFit="1" customWidth="1"/>
    <col min="8964" max="8964" width="17.85546875" bestFit="1" customWidth="1"/>
    <col min="8965" max="8965" width="5" bestFit="1" customWidth="1"/>
    <col min="8966" max="9025" width="12.140625" bestFit="1" customWidth="1"/>
    <col min="9026" max="9026" width="5" bestFit="1" customWidth="1"/>
    <col min="9217" max="9217" width="44" bestFit="1" customWidth="1"/>
    <col min="9218" max="9218" width="25.7109375" bestFit="1" customWidth="1"/>
    <col min="9219" max="9219" width="19.5703125" bestFit="1" customWidth="1"/>
    <col min="9220" max="9220" width="17.85546875" bestFit="1" customWidth="1"/>
    <col min="9221" max="9221" width="5" bestFit="1" customWidth="1"/>
    <col min="9222" max="9281" width="12.140625" bestFit="1" customWidth="1"/>
    <col min="9282" max="9282" width="5" bestFit="1" customWidth="1"/>
    <col min="9473" max="9473" width="44" bestFit="1" customWidth="1"/>
    <col min="9474" max="9474" width="25.7109375" bestFit="1" customWidth="1"/>
    <col min="9475" max="9475" width="19.5703125" bestFit="1" customWidth="1"/>
    <col min="9476" max="9476" width="17.85546875" bestFit="1" customWidth="1"/>
    <col min="9477" max="9477" width="5" bestFit="1" customWidth="1"/>
    <col min="9478" max="9537" width="12.140625" bestFit="1" customWidth="1"/>
    <col min="9538" max="9538" width="5" bestFit="1" customWidth="1"/>
    <col min="9729" max="9729" width="44" bestFit="1" customWidth="1"/>
    <col min="9730" max="9730" width="25.7109375" bestFit="1" customWidth="1"/>
    <col min="9731" max="9731" width="19.5703125" bestFit="1" customWidth="1"/>
    <col min="9732" max="9732" width="17.85546875" bestFit="1" customWidth="1"/>
    <col min="9733" max="9733" width="5" bestFit="1" customWidth="1"/>
    <col min="9734" max="9793" width="12.140625" bestFit="1" customWidth="1"/>
    <col min="9794" max="9794" width="5" bestFit="1" customWidth="1"/>
    <col min="9985" max="9985" width="44" bestFit="1" customWidth="1"/>
    <col min="9986" max="9986" width="25.7109375" bestFit="1" customWidth="1"/>
    <col min="9987" max="9987" width="19.5703125" bestFit="1" customWidth="1"/>
    <col min="9988" max="9988" width="17.85546875" bestFit="1" customWidth="1"/>
    <col min="9989" max="9989" width="5" bestFit="1" customWidth="1"/>
    <col min="9990" max="10049" width="12.140625" bestFit="1" customWidth="1"/>
    <col min="10050" max="10050" width="5" bestFit="1" customWidth="1"/>
    <col min="10241" max="10241" width="44" bestFit="1" customWidth="1"/>
    <col min="10242" max="10242" width="25.7109375" bestFit="1" customWidth="1"/>
    <col min="10243" max="10243" width="19.5703125" bestFit="1" customWidth="1"/>
    <col min="10244" max="10244" width="17.85546875" bestFit="1" customWidth="1"/>
    <col min="10245" max="10245" width="5" bestFit="1" customWidth="1"/>
    <col min="10246" max="10305" width="12.140625" bestFit="1" customWidth="1"/>
    <col min="10306" max="10306" width="5" bestFit="1" customWidth="1"/>
    <col min="10497" max="10497" width="44" bestFit="1" customWidth="1"/>
    <col min="10498" max="10498" width="25.7109375" bestFit="1" customWidth="1"/>
    <col min="10499" max="10499" width="19.5703125" bestFit="1" customWidth="1"/>
    <col min="10500" max="10500" width="17.85546875" bestFit="1" customWidth="1"/>
    <col min="10501" max="10501" width="5" bestFit="1" customWidth="1"/>
    <col min="10502" max="10561" width="12.140625" bestFit="1" customWidth="1"/>
    <col min="10562" max="10562" width="5" bestFit="1" customWidth="1"/>
    <col min="10753" max="10753" width="44" bestFit="1" customWidth="1"/>
    <col min="10754" max="10754" width="25.7109375" bestFit="1" customWidth="1"/>
    <col min="10755" max="10755" width="19.5703125" bestFit="1" customWidth="1"/>
    <col min="10756" max="10756" width="17.85546875" bestFit="1" customWidth="1"/>
    <col min="10757" max="10757" width="5" bestFit="1" customWidth="1"/>
    <col min="10758" max="10817" width="12.140625" bestFit="1" customWidth="1"/>
    <col min="10818" max="10818" width="5" bestFit="1" customWidth="1"/>
    <col min="11009" max="11009" width="44" bestFit="1" customWidth="1"/>
    <col min="11010" max="11010" width="25.7109375" bestFit="1" customWidth="1"/>
    <col min="11011" max="11011" width="19.5703125" bestFit="1" customWidth="1"/>
    <col min="11012" max="11012" width="17.85546875" bestFit="1" customWidth="1"/>
    <col min="11013" max="11013" width="5" bestFit="1" customWidth="1"/>
    <col min="11014" max="11073" width="12.140625" bestFit="1" customWidth="1"/>
    <col min="11074" max="11074" width="5" bestFit="1" customWidth="1"/>
    <col min="11265" max="11265" width="44" bestFit="1" customWidth="1"/>
    <col min="11266" max="11266" width="25.7109375" bestFit="1" customWidth="1"/>
    <col min="11267" max="11267" width="19.5703125" bestFit="1" customWidth="1"/>
    <col min="11268" max="11268" width="17.85546875" bestFit="1" customWidth="1"/>
    <col min="11269" max="11269" width="5" bestFit="1" customWidth="1"/>
    <col min="11270" max="11329" width="12.140625" bestFit="1" customWidth="1"/>
    <col min="11330" max="11330" width="5" bestFit="1" customWidth="1"/>
    <col min="11521" max="11521" width="44" bestFit="1" customWidth="1"/>
    <col min="11522" max="11522" width="25.7109375" bestFit="1" customWidth="1"/>
    <col min="11523" max="11523" width="19.5703125" bestFit="1" customWidth="1"/>
    <col min="11524" max="11524" width="17.85546875" bestFit="1" customWidth="1"/>
    <col min="11525" max="11525" width="5" bestFit="1" customWidth="1"/>
    <col min="11526" max="11585" width="12.140625" bestFit="1" customWidth="1"/>
    <col min="11586" max="11586" width="5" bestFit="1" customWidth="1"/>
    <col min="11777" max="11777" width="44" bestFit="1" customWidth="1"/>
    <col min="11778" max="11778" width="25.7109375" bestFit="1" customWidth="1"/>
    <col min="11779" max="11779" width="19.5703125" bestFit="1" customWidth="1"/>
    <col min="11780" max="11780" width="17.85546875" bestFit="1" customWidth="1"/>
    <col min="11781" max="11781" width="5" bestFit="1" customWidth="1"/>
    <col min="11782" max="11841" width="12.140625" bestFit="1" customWidth="1"/>
    <col min="11842" max="11842" width="5" bestFit="1" customWidth="1"/>
    <col min="12033" max="12033" width="44" bestFit="1" customWidth="1"/>
    <col min="12034" max="12034" width="25.7109375" bestFit="1" customWidth="1"/>
    <col min="12035" max="12035" width="19.5703125" bestFit="1" customWidth="1"/>
    <col min="12036" max="12036" width="17.85546875" bestFit="1" customWidth="1"/>
    <col min="12037" max="12037" width="5" bestFit="1" customWidth="1"/>
    <col min="12038" max="12097" width="12.140625" bestFit="1" customWidth="1"/>
    <col min="12098" max="12098" width="5" bestFit="1" customWidth="1"/>
    <col min="12289" max="12289" width="44" bestFit="1" customWidth="1"/>
    <col min="12290" max="12290" width="25.7109375" bestFit="1" customWidth="1"/>
    <col min="12291" max="12291" width="19.5703125" bestFit="1" customWidth="1"/>
    <col min="12292" max="12292" width="17.85546875" bestFit="1" customWidth="1"/>
    <col min="12293" max="12293" width="5" bestFit="1" customWidth="1"/>
    <col min="12294" max="12353" width="12.140625" bestFit="1" customWidth="1"/>
    <col min="12354" max="12354" width="5" bestFit="1" customWidth="1"/>
    <col min="12545" max="12545" width="44" bestFit="1" customWidth="1"/>
    <col min="12546" max="12546" width="25.7109375" bestFit="1" customWidth="1"/>
    <col min="12547" max="12547" width="19.5703125" bestFit="1" customWidth="1"/>
    <col min="12548" max="12548" width="17.85546875" bestFit="1" customWidth="1"/>
    <col min="12549" max="12549" width="5" bestFit="1" customWidth="1"/>
    <col min="12550" max="12609" width="12.140625" bestFit="1" customWidth="1"/>
    <col min="12610" max="12610" width="5" bestFit="1" customWidth="1"/>
    <col min="12801" max="12801" width="44" bestFit="1" customWidth="1"/>
    <col min="12802" max="12802" width="25.7109375" bestFit="1" customWidth="1"/>
    <col min="12803" max="12803" width="19.5703125" bestFit="1" customWidth="1"/>
    <col min="12804" max="12804" width="17.85546875" bestFit="1" customWidth="1"/>
    <col min="12805" max="12805" width="5" bestFit="1" customWidth="1"/>
    <col min="12806" max="12865" width="12.140625" bestFit="1" customWidth="1"/>
    <col min="12866" max="12866" width="5" bestFit="1" customWidth="1"/>
    <col min="13057" max="13057" width="44" bestFit="1" customWidth="1"/>
    <col min="13058" max="13058" width="25.7109375" bestFit="1" customWidth="1"/>
    <col min="13059" max="13059" width="19.5703125" bestFit="1" customWidth="1"/>
    <col min="13060" max="13060" width="17.85546875" bestFit="1" customWidth="1"/>
    <col min="13061" max="13061" width="5" bestFit="1" customWidth="1"/>
    <col min="13062" max="13121" width="12.140625" bestFit="1" customWidth="1"/>
    <col min="13122" max="13122" width="5" bestFit="1" customWidth="1"/>
    <col min="13313" max="13313" width="44" bestFit="1" customWidth="1"/>
    <col min="13314" max="13314" width="25.7109375" bestFit="1" customWidth="1"/>
    <col min="13315" max="13315" width="19.5703125" bestFit="1" customWidth="1"/>
    <col min="13316" max="13316" width="17.85546875" bestFit="1" customWidth="1"/>
    <col min="13317" max="13317" width="5" bestFit="1" customWidth="1"/>
    <col min="13318" max="13377" width="12.140625" bestFit="1" customWidth="1"/>
    <col min="13378" max="13378" width="5" bestFit="1" customWidth="1"/>
    <col min="13569" max="13569" width="44" bestFit="1" customWidth="1"/>
    <col min="13570" max="13570" width="25.7109375" bestFit="1" customWidth="1"/>
    <col min="13571" max="13571" width="19.5703125" bestFit="1" customWidth="1"/>
    <col min="13572" max="13572" width="17.85546875" bestFit="1" customWidth="1"/>
    <col min="13573" max="13573" width="5" bestFit="1" customWidth="1"/>
    <col min="13574" max="13633" width="12.140625" bestFit="1" customWidth="1"/>
    <col min="13634" max="13634" width="5" bestFit="1" customWidth="1"/>
    <col min="13825" max="13825" width="44" bestFit="1" customWidth="1"/>
    <col min="13826" max="13826" width="25.7109375" bestFit="1" customWidth="1"/>
    <col min="13827" max="13827" width="19.5703125" bestFit="1" customWidth="1"/>
    <col min="13828" max="13828" width="17.85546875" bestFit="1" customWidth="1"/>
    <col min="13829" max="13829" width="5" bestFit="1" customWidth="1"/>
    <col min="13830" max="13889" width="12.140625" bestFit="1" customWidth="1"/>
    <col min="13890" max="13890" width="5" bestFit="1" customWidth="1"/>
    <col min="14081" max="14081" width="44" bestFit="1" customWidth="1"/>
    <col min="14082" max="14082" width="25.7109375" bestFit="1" customWidth="1"/>
    <col min="14083" max="14083" width="19.5703125" bestFit="1" customWidth="1"/>
    <col min="14084" max="14084" width="17.85546875" bestFit="1" customWidth="1"/>
    <col min="14085" max="14085" width="5" bestFit="1" customWidth="1"/>
    <col min="14086" max="14145" width="12.140625" bestFit="1" customWidth="1"/>
    <col min="14146" max="14146" width="5" bestFit="1" customWidth="1"/>
    <col min="14337" max="14337" width="44" bestFit="1" customWidth="1"/>
    <col min="14338" max="14338" width="25.7109375" bestFit="1" customWidth="1"/>
    <col min="14339" max="14339" width="19.5703125" bestFit="1" customWidth="1"/>
    <col min="14340" max="14340" width="17.85546875" bestFit="1" customWidth="1"/>
    <col min="14341" max="14341" width="5" bestFit="1" customWidth="1"/>
    <col min="14342" max="14401" width="12.140625" bestFit="1" customWidth="1"/>
    <col min="14402" max="14402" width="5" bestFit="1" customWidth="1"/>
    <col min="14593" max="14593" width="44" bestFit="1" customWidth="1"/>
    <col min="14594" max="14594" width="25.7109375" bestFit="1" customWidth="1"/>
    <col min="14595" max="14595" width="19.5703125" bestFit="1" customWidth="1"/>
    <col min="14596" max="14596" width="17.85546875" bestFit="1" customWidth="1"/>
    <col min="14597" max="14597" width="5" bestFit="1" customWidth="1"/>
    <col min="14598" max="14657" width="12.140625" bestFit="1" customWidth="1"/>
    <col min="14658" max="14658" width="5" bestFit="1" customWidth="1"/>
    <col min="14849" max="14849" width="44" bestFit="1" customWidth="1"/>
    <col min="14850" max="14850" width="25.7109375" bestFit="1" customWidth="1"/>
    <col min="14851" max="14851" width="19.5703125" bestFit="1" customWidth="1"/>
    <col min="14852" max="14852" width="17.85546875" bestFit="1" customWidth="1"/>
    <col min="14853" max="14853" width="5" bestFit="1" customWidth="1"/>
    <col min="14854" max="14913" width="12.140625" bestFit="1" customWidth="1"/>
    <col min="14914" max="14914" width="5" bestFit="1" customWidth="1"/>
    <col min="15105" max="15105" width="44" bestFit="1" customWidth="1"/>
    <col min="15106" max="15106" width="25.7109375" bestFit="1" customWidth="1"/>
    <col min="15107" max="15107" width="19.5703125" bestFit="1" customWidth="1"/>
    <col min="15108" max="15108" width="17.85546875" bestFit="1" customWidth="1"/>
    <col min="15109" max="15109" width="5" bestFit="1" customWidth="1"/>
    <col min="15110" max="15169" width="12.140625" bestFit="1" customWidth="1"/>
    <col min="15170" max="15170" width="5" bestFit="1" customWidth="1"/>
    <col min="15361" max="15361" width="44" bestFit="1" customWidth="1"/>
    <col min="15362" max="15362" width="25.7109375" bestFit="1" customWidth="1"/>
    <col min="15363" max="15363" width="19.5703125" bestFit="1" customWidth="1"/>
    <col min="15364" max="15364" width="17.85546875" bestFit="1" customWidth="1"/>
    <col min="15365" max="15365" width="5" bestFit="1" customWidth="1"/>
    <col min="15366" max="15425" width="12.140625" bestFit="1" customWidth="1"/>
    <col min="15426" max="15426" width="5" bestFit="1" customWidth="1"/>
    <col min="15617" max="15617" width="44" bestFit="1" customWidth="1"/>
    <col min="15618" max="15618" width="25.7109375" bestFit="1" customWidth="1"/>
    <col min="15619" max="15619" width="19.5703125" bestFit="1" customWidth="1"/>
    <col min="15620" max="15620" width="17.85546875" bestFit="1" customWidth="1"/>
    <col min="15621" max="15621" width="5" bestFit="1" customWidth="1"/>
    <col min="15622" max="15681" width="12.140625" bestFit="1" customWidth="1"/>
    <col min="15682" max="15682" width="5" bestFit="1" customWidth="1"/>
    <col min="15873" max="15873" width="44" bestFit="1" customWidth="1"/>
    <col min="15874" max="15874" width="25.7109375" bestFit="1" customWidth="1"/>
    <col min="15875" max="15875" width="19.5703125" bestFit="1" customWidth="1"/>
    <col min="15876" max="15876" width="17.85546875" bestFit="1" customWidth="1"/>
    <col min="15877" max="15877" width="5" bestFit="1" customWidth="1"/>
    <col min="15878" max="15937" width="12.140625" bestFit="1" customWidth="1"/>
    <col min="15938" max="15938" width="5" bestFit="1" customWidth="1"/>
    <col min="16129" max="16129" width="44" bestFit="1" customWidth="1"/>
    <col min="16130" max="16130" width="25.7109375" bestFit="1" customWidth="1"/>
    <col min="16131" max="16131" width="19.5703125" bestFit="1" customWidth="1"/>
    <col min="16132" max="16132" width="17.85546875" bestFit="1" customWidth="1"/>
    <col min="16133" max="16133" width="5" bestFit="1" customWidth="1"/>
    <col min="16134" max="16193" width="12.140625" bestFit="1" customWidth="1"/>
    <col min="16194" max="16194" width="5" bestFit="1" customWidth="1"/>
  </cols>
  <sheetData>
    <row r="1" spans="1:66" x14ac:dyDescent="0.25">
      <c r="A1" t="s">
        <v>349</v>
      </c>
      <c r="B1" t="s">
        <v>350</v>
      </c>
    </row>
    <row r="2" spans="1:66" x14ac:dyDescent="0.25">
      <c r="A2" t="s">
        <v>351</v>
      </c>
      <c r="B2" s="20">
        <v>44678</v>
      </c>
    </row>
    <row r="4" spans="1:66" x14ac:dyDescent="0.25">
      <c r="A4" t="s">
        <v>352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  <c r="J4" t="s">
        <v>361</v>
      </c>
      <c r="K4" t="s">
        <v>362</v>
      </c>
      <c r="L4" t="s">
        <v>363</v>
      </c>
      <c r="M4" t="s">
        <v>364</v>
      </c>
      <c r="N4" t="s">
        <v>365</v>
      </c>
      <c r="O4" t="s">
        <v>366</v>
      </c>
      <c r="P4" t="s">
        <v>367</v>
      </c>
      <c r="Q4" t="s">
        <v>368</v>
      </c>
      <c r="R4" t="s">
        <v>369</v>
      </c>
      <c r="S4" t="s">
        <v>370</v>
      </c>
      <c r="T4" t="s">
        <v>371</v>
      </c>
      <c r="U4" t="s">
        <v>372</v>
      </c>
      <c r="V4" t="s">
        <v>373</v>
      </c>
      <c r="W4" t="s">
        <v>374</v>
      </c>
      <c r="X4" t="s">
        <v>375</v>
      </c>
      <c r="Y4" t="s">
        <v>376</v>
      </c>
      <c r="Z4" t="s">
        <v>377</v>
      </c>
      <c r="AA4" t="s">
        <v>378</v>
      </c>
      <c r="AB4" t="s">
        <v>379</v>
      </c>
      <c r="AC4" t="s">
        <v>380</v>
      </c>
      <c r="AD4" t="s">
        <v>381</v>
      </c>
      <c r="AE4" t="s">
        <v>382</v>
      </c>
      <c r="AF4" t="s">
        <v>383</v>
      </c>
      <c r="AG4" t="s">
        <v>384</v>
      </c>
      <c r="AH4" t="s">
        <v>385</v>
      </c>
      <c r="AI4" t="s">
        <v>386</v>
      </c>
      <c r="AJ4" t="s">
        <v>387</v>
      </c>
      <c r="AK4" t="s">
        <v>388</v>
      </c>
      <c r="AL4" t="s">
        <v>389</v>
      </c>
      <c r="AM4" t="s">
        <v>390</v>
      </c>
      <c r="AN4" t="s">
        <v>391</v>
      </c>
      <c r="AO4" t="s">
        <v>392</v>
      </c>
      <c r="AP4" t="s">
        <v>393</v>
      </c>
      <c r="AQ4" t="s">
        <v>394</v>
      </c>
      <c r="AR4" t="s">
        <v>395</v>
      </c>
      <c r="AS4" t="s">
        <v>396</v>
      </c>
      <c r="AT4" t="s">
        <v>397</v>
      </c>
      <c r="AU4" t="s">
        <v>398</v>
      </c>
      <c r="AV4" t="s">
        <v>399</v>
      </c>
      <c r="AW4" t="s">
        <v>400</v>
      </c>
      <c r="AX4" t="s">
        <v>401</v>
      </c>
      <c r="AY4" t="s">
        <v>402</v>
      </c>
      <c r="AZ4" t="s">
        <v>403</v>
      </c>
      <c r="BA4" t="s">
        <v>404</v>
      </c>
      <c r="BB4" t="s">
        <v>405</v>
      </c>
      <c r="BC4" t="s">
        <v>406</v>
      </c>
      <c r="BD4" t="s">
        <v>407</v>
      </c>
      <c r="BE4" t="s">
        <v>408</v>
      </c>
      <c r="BF4" t="s">
        <v>409</v>
      </c>
      <c r="BG4" t="s">
        <v>410</v>
      </c>
      <c r="BH4" t="s">
        <v>411</v>
      </c>
      <c r="BI4" t="s">
        <v>412</v>
      </c>
      <c r="BJ4" t="s">
        <v>413</v>
      </c>
      <c r="BK4" t="s">
        <v>414</v>
      </c>
      <c r="BL4" t="s">
        <v>415</v>
      </c>
      <c r="BM4" t="s">
        <v>416</v>
      </c>
      <c r="BN4" t="s">
        <v>417</v>
      </c>
    </row>
    <row r="5" spans="1:66" hidden="1" x14ac:dyDescent="0.25">
      <c r="A5" t="s">
        <v>418</v>
      </c>
      <c r="B5" t="s">
        <v>419</v>
      </c>
      <c r="C5" t="s">
        <v>348</v>
      </c>
      <c r="D5" t="s">
        <v>347</v>
      </c>
      <c r="AF5">
        <v>16.078431372549034</v>
      </c>
      <c r="AG5">
        <v>18.64864864864866</v>
      </c>
      <c r="AH5">
        <v>12.129840546697039</v>
      </c>
      <c r="AI5">
        <v>3.9614017267648478</v>
      </c>
      <c r="AJ5">
        <v>7.9628724963360895</v>
      </c>
      <c r="AK5">
        <v>5.8823529411764781</v>
      </c>
      <c r="AL5">
        <v>7.3076923076923066</v>
      </c>
      <c r="AM5">
        <v>8.2039028275587356</v>
      </c>
      <c r="AN5">
        <v>2.5471439087228589</v>
      </c>
      <c r="AO5">
        <v>1.1857881716494774</v>
      </c>
      <c r="AP5">
        <v>7.046873978006289</v>
      </c>
      <c r="AQ5">
        <v>1.991985852474869</v>
      </c>
      <c r="AR5">
        <v>1.2380421057706599</v>
      </c>
      <c r="AS5">
        <v>7.6165881939646738</v>
      </c>
      <c r="AT5">
        <v>-2.9712567243579855</v>
      </c>
      <c r="AU5">
        <v>-3.273646410648098</v>
      </c>
      <c r="AV5">
        <v>1.9755472615863141</v>
      </c>
      <c r="AW5">
        <v>7.9115634658152487</v>
      </c>
      <c r="AX5">
        <v>1.214349348772032</v>
      </c>
      <c r="AY5">
        <v>1.0506075279637486</v>
      </c>
      <c r="AZ5">
        <v>1.8002259714881177</v>
      </c>
      <c r="BA5">
        <v>-9.0708046322276914E-2</v>
      </c>
      <c r="BB5">
        <v>-10.519748535848663</v>
      </c>
      <c r="BC5">
        <v>-3.6850293872329871</v>
      </c>
      <c r="BD5">
        <v>3.4460547504025811</v>
      </c>
      <c r="BE5">
        <v>-1.3698630136986338</v>
      </c>
      <c r="BF5">
        <v>4.1982323232323324</v>
      </c>
      <c r="BG5">
        <v>0.29999999999998295</v>
      </c>
      <c r="BH5">
        <v>5.7000008758939771</v>
      </c>
      <c r="BI5">
        <v>2.099999585669849</v>
      </c>
      <c r="BJ5">
        <v>1.9999991044232956</v>
      </c>
    </row>
    <row r="6" spans="1:66" hidden="1" x14ac:dyDescent="0.25">
      <c r="A6" t="s">
        <v>420</v>
      </c>
      <c r="B6" t="s">
        <v>421</v>
      </c>
      <c r="C6" t="s">
        <v>348</v>
      </c>
      <c r="D6" t="s">
        <v>347</v>
      </c>
      <c r="Z6">
        <v>4.0130778121484525</v>
      </c>
      <c r="AA6">
        <v>0.32806727576803496</v>
      </c>
      <c r="AB6">
        <v>0.18022329757650368</v>
      </c>
      <c r="AC6">
        <v>3.337903411136665</v>
      </c>
      <c r="AD6">
        <v>-0.17872624248768432</v>
      </c>
      <c r="AE6">
        <v>2.212602806589075</v>
      </c>
      <c r="AF6">
        <v>3.9366713434429812</v>
      </c>
      <c r="AG6">
        <v>4.1893677896345736</v>
      </c>
      <c r="AH6">
        <v>2.6485532531545601</v>
      </c>
      <c r="AI6">
        <v>5.0825665622397764E-2</v>
      </c>
      <c r="AJ6">
        <v>-9.5421450704009203E-2</v>
      </c>
      <c r="AK6">
        <v>-2.3431921834460923</v>
      </c>
      <c r="AL6">
        <v>-1.0894171836148701</v>
      </c>
      <c r="AM6">
        <v>2.0519138172031717</v>
      </c>
      <c r="AN6">
        <v>4.409974686520556</v>
      </c>
      <c r="AO6">
        <v>5.570029678639159</v>
      </c>
      <c r="AP6">
        <v>3.4254119269444061</v>
      </c>
      <c r="AQ6">
        <v>1.7895067464107797</v>
      </c>
      <c r="AR6">
        <v>2.6038756459925878</v>
      </c>
      <c r="AS6">
        <v>3.1971427012105238</v>
      </c>
      <c r="AT6">
        <v>3.5264797273399324</v>
      </c>
      <c r="AU6">
        <v>3.9926074019950306</v>
      </c>
      <c r="AV6">
        <v>2.9080036985446895</v>
      </c>
      <c r="AW6">
        <v>5.6565815850759122</v>
      </c>
      <c r="AX6">
        <v>6.3618040498770227</v>
      </c>
      <c r="AY6">
        <v>6.6887551768495968</v>
      </c>
      <c r="AZ6">
        <v>6.8573036561475647</v>
      </c>
      <c r="BA6">
        <v>4.5725391684051857</v>
      </c>
      <c r="BB6">
        <v>0.94681128531519221</v>
      </c>
      <c r="BC6">
        <v>5.1523364616423635</v>
      </c>
      <c r="BD6">
        <v>4.0141833154431623</v>
      </c>
      <c r="BE6">
        <v>1.9726517017324596</v>
      </c>
      <c r="BF6">
        <v>4.3083698157813757</v>
      </c>
      <c r="BG6">
        <v>3.9867543977871236</v>
      </c>
      <c r="BH6">
        <v>2.9255908016451855</v>
      </c>
      <c r="BI6">
        <v>2.0193906283640501</v>
      </c>
      <c r="BJ6">
        <v>2.5422979321600536</v>
      </c>
      <c r="BK6">
        <v>2.4752717358270218</v>
      </c>
      <c r="BL6">
        <v>2.0778978548225808</v>
      </c>
      <c r="BM6">
        <v>-2.9391855811121985</v>
      </c>
    </row>
    <row r="7" spans="1:66" hidden="1" x14ac:dyDescent="0.25">
      <c r="A7" t="s">
        <v>422</v>
      </c>
      <c r="B7" t="s">
        <v>423</v>
      </c>
      <c r="C7" t="s">
        <v>348</v>
      </c>
      <c r="D7" t="s">
        <v>347</v>
      </c>
      <c r="AV7">
        <v>8.8322778126357093</v>
      </c>
      <c r="AW7">
        <v>1.4141179805897934</v>
      </c>
      <c r="AX7">
        <v>11.229714823642894</v>
      </c>
      <c r="AY7">
        <v>5.3574032512635057</v>
      </c>
      <c r="AZ7">
        <v>13.826319547976325</v>
      </c>
      <c r="BA7">
        <v>3.9249838216157258</v>
      </c>
      <c r="BB7">
        <v>21.390528393106621</v>
      </c>
      <c r="BC7">
        <v>14.362441469268148</v>
      </c>
      <c r="BD7">
        <v>0.4263547845292095</v>
      </c>
      <c r="BE7">
        <v>12.752287088717054</v>
      </c>
      <c r="BF7">
        <v>5.6007446580815383</v>
      </c>
      <c r="BG7">
        <v>2.7245433639485412</v>
      </c>
      <c r="BH7">
        <v>1.4513146600975517</v>
      </c>
      <c r="BI7">
        <v>2.2603142013045243</v>
      </c>
      <c r="BJ7">
        <v>2.6470032019578582</v>
      </c>
      <c r="BK7">
        <v>1.1892281283803356</v>
      </c>
      <c r="BL7">
        <v>3.9116034194230025</v>
      </c>
      <c r="BM7">
        <v>-2.3511006734462256</v>
      </c>
    </row>
    <row r="8" spans="1:66" hidden="1" x14ac:dyDescent="0.25">
      <c r="A8" t="s">
        <v>424</v>
      </c>
      <c r="B8" t="s">
        <v>425</v>
      </c>
      <c r="C8" t="s">
        <v>348</v>
      </c>
      <c r="D8" t="s">
        <v>347</v>
      </c>
      <c r="F8">
        <v>1.8487187247947503</v>
      </c>
      <c r="G8">
        <v>3.7702122924278001</v>
      </c>
      <c r="H8">
        <v>7.2725010850396075</v>
      </c>
      <c r="I8">
        <v>5.3963563321075156</v>
      </c>
      <c r="J8">
        <v>4.0497944432830337</v>
      </c>
      <c r="K8">
        <v>-1.7870936877412191</v>
      </c>
      <c r="L8">
        <v>-9.5465211603336684</v>
      </c>
      <c r="M8">
        <v>1.4657410203795109</v>
      </c>
      <c r="N8">
        <v>15.491933799915913</v>
      </c>
      <c r="O8">
        <v>17.909000253217997</v>
      </c>
      <c r="P8">
        <v>10.80750846257969</v>
      </c>
      <c r="Q8">
        <v>3.145957515182161</v>
      </c>
      <c r="R8">
        <v>4.2133944155845739</v>
      </c>
      <c r="S8">
        <v>10.249851557920621</v>
      </c>
      <c r="T8">
        <v>-2.1643144923724833</v>
      </c>
      <c r="U8">
        <v>8.578716633782733</v>
      </c>
      <c r="V8">
        <v>4.7261982532085085</v>
      </c>
      <c r="W8">
        <v>-2.1942156969516304</v>
      </c>
      <c r="X8">
        <v>5.2307902831410189</v>
      </c>
      <c r="Y8">
        <v>1.9953412268367288</v>
      </c>
      <c r="Z8">
        <v>-6.9327541258182777</v>
      </c>
      <c r="AA8">
        <v>-3.3504794495139265</v>
      </c>
      <c r="AB8">
        <v>-6.5341997379288017</v>
      </c>
      <c r="AC8">
        <v>0.55936038139240907</v>
      </c>
      <c r="AD8">
        <v>5.5516871214250898</v>
      </c>
      <c r="AE8">
        <v>1.4147585491567867</v>
      </c>
      <c r="AF8">
        <v>1.4483867741348178</v>
      </c>
      <c r="AG8">
        <v>4.8442820348529665</v>
      </c>
      <c r="AH8">
        <v>2.272112526450826</v>
      </c>
      <c r="AI8">
        <v>6.5629213476103843</v>
      </c>
      <c r="AJ8">
        <v>1.1210692680680694</v>
      </c>
      <c r="AK8">
        <v>2.6939593009196869</v>
      </c>
      <c r="AL8">
        <v>-1.1604682932012906</v>
      </c>
      <c r="AM8">
        <v>-0.29964122666586945</v>
      </c>
      <c r="AN8">
        <v>1.9270275766966449</v>
      </c>
      <c r="AO8">
        <v>4.6290477358735131</v>
      </c>
      <c r="AP8">
        <v>4.2346985139095921</v>
      </c>
      <c r="AQ8">
        <v>3.5065158564730581</v>
      </c>
      <c r="AR8">
        <v>1.4210355236344441</v>
      </c>
      <c r="AS8">
        <v>3.7346352926998776</v>
      </c>
      <c r="AT8">
        <v>5.2126953625801775</v>
      </c>
      <c r="AU8">
        <v>9.8995909648079419</v>
      </c>
      <c r="AV8">
        <v>5.5185101418395703</v>
      </c>
      <c r="AW8">
        <v>8.0134857690650847</v>
      </c>
      <c r="AX8">
        <v>5.8483507246897375</v>
      </c>
      <c r="AY8">
        <v>5.3744628102449212</v>
      </c>
      <c r="AZ8">
        <v>5.5309871807569237</v>
      </c>
      <c r="BA8">
        <v>6.2792230742748245</v>
      </c>
      <c r="BB8">
        <v>6.2744632449299758</v>
      </c>
      <c r="BC8">
        <v>6.9570100629881182</v>
      </c>
      <c r="BD8">
        <v>4.8483509922410093</v>
      </c>
      <c r="BE8">
        <v>5.1429642611010991</v>
      </c>
      <c r="BF8">
        <v>6.1042407249713335</v>
      </c>
      <c r="BG8">
        <v>5.9273498837984562</v>
      </c>
      <c r="BH8">
        <v>2.7459366261248732</v>
      </c>
      <c r="BI8">
        <v>0.12759484294053891</v>
      </c>
      <c r="BJ8">
        <v>2.3180415294360728</v>
      </c>
      <c r="BK8">
        <v>2.9522303134216941</v>
      </c>
      <c r="BL8">
        <v>3.1903364694312728</v>
      </c>
      <c r="BM8">
        <v>-0.88498091945901081</v>
      </c>
    </row>
    <row r="9" spans="1:66" hidden="1" x14ac:dyDescent="0.25">
      <c r="A9" t="s">
        <v>426</v>
      </c>
      <c r="B9" t="s">
        <v>427</v>
      </c>
      <c r="C9" t="s">
        <v>348</v>
      </c>
      <c r="D9" t="s">
        <v>347</v>
      </c>
      <c r="Z9">
        <v>-4.400001219361684</v>
      </c>
      <c r="AA9">
        <v>0</v>
      </c>
      <c r="AB9">
        <v>4.200001428341622</v>
      </c>
      <c r="AC9">
        <v>6.0000021643730008</v>
      </c>
      <c r="AD9">
        <v>3.4999994895346731</v>
      </c>
      <c r="AE9">
        <v>2.9000017426511988</v>
      </c>
      <c r="AF9">
        <v>4.0827486364884749</v>
      </c>
      <c r="AG9">
        <v>6.128890476200155</v>
      </c>
      <c r="AH9">
        <v>4.1621461844258079E-2</v>
      </c>
      <c r="AI9">
        <v>-3.4500986836048355</v>
      </c>
      <c r="AJ9">
        <v>0.99135930146087503</v>
      </c>
      <c r="AK9">
        <v>-5.8382807331314126</v>
      </c>
      <c r="AL9">
        <v>-23.983417442057799</v>
      </c>
      <c r="AM9">
        <v>1.3393634364799141</v>
      </c>
      <c r="AN9">
        <v>15.000000028863369</v>
      </c>
      <c r="AO9">
        <v>13.544369755102565</v>
      </c>
      <c r="AP9">
        <v>7.2742773546037256</v>
      </c>
      <c r="AQ9">
        <v>4.6911464509355199</v>
      </c>
      <c r="AR9">
        <v>2.1814897184045776</v>
      </c>
      <c r="AS9">
        <v>3.0546242343078518</v>
      </c>
      <c r="AT9">
        <v>4.2059985561950981</v>
      </c>
      <c r="AU9">
        <v>13.665686523023155</v>
      </c>
      <c r="AV9">
        <v>2.9898500103955286</v>
      </c>
      <c r="AW9">
        <v>10.952861768710264</v>
      </c>
      <c r="AX9">
        <v>15.028915317530192</v>
      </c>
      <c r="AY9">
        <v>11.547683178163254</v>
      </c>
      <c r="AZ9">
        <v>14.010018242632796</v>
      </c>
      <c r="BA9">
        <v>11.166138330361377</v>
      </c>
      <c r="BB9">
        <v>0.858712615098284</v>
      </c>
      <c r="BC9">
        <v>4.4039325434376053</v>
      </c>
      <c r="BD9">
        <v>3.4719763445402378</v>
      </c>
      <c r="BE9">
        <v>8.5421876426537153</v>
      </c>
      <c r="BF9">
        <v>4.9545446463618674</v>
      </c>
      <c r="BG9">
        <v>4.8226275683899615</v>
      </c>
      <c r="BH9">
        <v>0.94357156132500108</v>
      </c>
      <c r="BI9">
        <v>-2.5800496440493248</v>
      </c>
      <c r="BJ9">
        <v>-0.14721294108575478</v>
      </c>
      <c r="BK9">
        <v>-2.0036297273020125</v>
      </c>
      <c r="BL9">
        <v>-0.62464431770689544</v>
      </c>
      <c r="BM9">
        <v>-5.3999873895857462</v>
      </c>
    </row>
    <row r="10" spans="1:66" hidden="1" x14ac:dyDescent="0.25">
      <c r="A10" t="s">
        <v>428</v>
      </c>
      <c r="B10" t="s">
        <v>429</v>
      </c>
      <c r="C10" t="s">
        <v>348</v>
      </c>
      <c r="D10" t="s">
        <v>347</v>
      </c>
      <c r="Z10">
        <v>5.7456352920067104</v>
      </c>
      <c r="AA10">
        <v>2.9485968015686694</v>
      </c>
      <c r="AB10">
        <v>1.1049382618271153</v>
      </c>
      <c r="AC10">
        <v>-1.2515966446985374</v>
      </c>
      <c r="AD10">
        <v>1.7806439597726893</v>
      </c>
      <c r="AE10">
        <v>5.6372431782517651</v>
      </c>
      <c r="AF10">
        <v>-0.78784265501285233</v>
      </c>
      <c r="AG10">
        <v>-1.420039654822574</v>
      </c>
      <c r="AH10">
        <v>9.8365489704762297</v>
      </c>
      <c r="AI10">
        <v>-9.5756401694864621</v>
      </c>
      <c r="AJ10">
        <v>-28.002141656045936</v>
      </c>
      <c r="AK10">
        <v>-7.1871109163694484</v>
      </c>
      <c r="AL10">
        <v>9.559411694347375</v>
      </c>
      <c r="AM10">
        <v>8.3028665911288044</v>
      </c>
      <c r="AN10">
        <v>13.322333320080233</v>
      </c>
      <c r="AO10">
        <v>9.0999994436022007</v>
      </c>
      <c r="AP10">
        <v>-10.919984085103522</v>
      </c>
      <c r="AQ10">
        <v>8.8294237664642026</v>
      </c>
      <c r="AR10">
        <v>12.890803641957319</v>
      </c>
      <c r="AS10">
        <v>6.946216585436261</v>
      </c>
      <c r="AT10">
        <v>8.2933126362981966</v>
      </c>
      <c r="AU10">
        <v>4.5365241574658626</v>
      </c>
      <c r="AV10">
        <v>5.5286374640865006</v>
      </c>
      <c r="AW10">
        <v>5.514667910018261</v>
      </c>
      <c r="AX10">
        <v>5.5264242411096518</v>
      </c>
      <c r="AY10">
        <v>5.9026590380306487</v>
      </c>
      <c r="AZ10">
        <v>5.9832595232233672</v>
      </c>
      <c r="BA10">
        <v>7.5000414281096965</v>
      </c>
      <c r="BB10">
        <v>3.3542893522203769</v>
      </c>
      <c r="BC10">
        <v>3.7069381503859233</v>
      </c>
      <c r="BD10">
        <v>2.5454061445010439</v>
      </c>
      <c r="BE10">
        <v>1.4172428003790003</v>
      </c>
      <c r="BF10">
        <v>1.0020175403713267</v>
      </c>
      <c r="BG10">
        <v>1.7744488549708706</v>
      </c>
      <c r="BH10">
        <v>2.2187263716532755</v>
      </c>
      <c r="BI10">
        <v>3.3149806840515197</v>
      </c>
      <c r="BJ10">
        <v>3.8022274001874763</v>
      </c>
      <c r="BK10">
        <v>4.0193596858083112</v>
      </c>
      <c r="BL10">
        <v>2.1134199816584811</v>
      </c>
      <c r="BM10">
        <v>-3.9553979266930668</v>
      </c>
    </row>
    <row r="11" spans="1:66" hidden="1" x14ac:dyDescent="0.25">
      <c r="A11" t="s">
        <v>430</v>
      </c>
      <c r="B11" t="s">
        <v>431</v>
      </c>
      <c r="C11" t="s">
        <v>348</v>
      </c>
      <c r="D11" t="s">
        <v>347</v>
      </c>
      <c r="P11">
        <v>4.6494653608188656</v>
      </c>
      <c r="Q11">
        <v>8.1497434886061768</v>
      </c>
      <c r="R11">
        <v>7.7884672029403532</v>
      </c>
      <c r="S11">
        <v>5.6187897296295546</v>
      </c>
      <c r="T11">
        <v>0.54220565876367743</v>
      </c>
      <c r="U11">
        <v>3.3037870495079318</v>
      </c>
      <c r="V11">
        <v>2.8385755661004595</v>
      </c>
      <c r="W11">
        <v>1.4630001789339673</v>
      </c>
      <c r="X11">
        <v>4.1557195129456659E-2</v>
      </c>
      <c r="Y11">
        <v>2.2087276069306654</v>
      </c>
      <c r="Z11">
        <v>-0.13247451147428535</v>
      </c>
      <c r="AA11">
        <v>1.2464611134255676</v>
      </c>
      <c r="AB11">
        <v>1.7701183169325958</v>
      </c>
      <c r="AC11">
        <v>1.7846866935673091</v>
      </c>
      <c r="AD11">
        <v>2.3214330321997636</v>
      </c>
      <c r="AE11">
        <v>3.2533217783062156</v>
      </c>
      <c r="AF11">
        <v>5.54712217053779</v>
      </c>
      <c r="AG11">
        <v>5.0943262032325833</v>
      </c>
      <c r="AH11">
        <v>4.827034244068912</v>
      </c>
      <c r="AI11">
        <v>3.7813875896295883</v>
      </c>
      <c r="AJ11">
        <v>2.5460035230613585</v>
      </c>
      <c r="AK11">
        <v>0.92921404012595588</v>
      </c>
      <c r="AL11">
        <v>-1.0314843899989512</v>
      </c>
      <c r="AM11">
        <v>2.3831822482117957</v>
      </c>
      <c r="AN11">
        <v>2.757501613262491</v>
      </c>
      <c r="AO11">
        <v>4.6497386675470693</v>
      </c>
      <c r="AP11">
        <v>9.0676720514413489</v>
      </c>
      <c r="AQ11">
        <v>3.1947933928923646</v>
      </c>
      <c r="AR11">
        <v>4.0990789217792951</v>
      </c>
      <c r="AS11">
        <v>3.5283623612238841</v>
      </c>
      <c r="AT11">
        <v>8.1193577216994868</v>
      </c>
      <c r="AU11">
        <v>4.5463622136465318</v>
      </c>
      <c r="AV11">
        <v>8.6942037161246759</v>
      </c>
      <c r="AW11">
        <v>8.1356763383735142</v>
      </c>
      <c r="AX11">
        <v>5.3977959850042225</v>
      </c>
      <c r="AY11">
        <v>4.8086886991692097</v>
      </c>
      <c r="AZ11">
        <v>1.5531881410322228</v>
      </c>
      <c r="BA11">
        <v>-5.5591863685058058</v>
      </c>
      <c r="BB11">
        <v>-5.3028465434829144</v>
      </c>
      <c r="BC11">
        <v>-1.974957999653455</v>
      </c>
      <c r="BD11">
        <v>-8.0697534113909342E-3</v>
      </c>
      <c r="BE11">
        <v>-4.9744437185350279</v>
      </c>
      <c r="BF11">
        <v>-3.5475965154934386</v>
      </c>
      <c r="BG11">
        <v>2.5044655211451783</v>
      </c>
      <c r="BH11">
        <v>1.4341403952271605</v>
      </c>
      <c r="BI11">
        <v>3.7096780697898595</v>
      </c>
      <c r="BJ11">
        <v>0.346071889630295</v>
      </c>
      <c r="BK11">
        <v>1.588765490463544</v>
      </c>
      <c r="BL11">
        <v>2.0155476384830848</v>
      </c>
      <c r="BM11">
        <v>-11.952693253965279</v>
      </c>
    </row>
    <row r="12" spans="1:66" hidden="1" x14ac:dyDescent="0.25">
      <c r="A12" t="s">
        <v>432</v>
      </c>
      <c r="B12" t="s">
        <v>433</v>
      </c>
      <c r="C12" t="s">
        <v>348</v>
      </c>
      <c r="D12" t="s">
        <v>347</v>
      </c>
      <c r="U12">
        <v>15.732910758337553</v>
      </c>
      <c r="V12">
        <v>8.1345894171980007</v>
      </c>
      <c r="W12">
        <v>-0.50164040389071829</v>
      </c>
      <c r="X12">
        <v>11.25423981127318</v>
      </c>
      <c r="Y12">
        <v>9.1399156723130659</v>
      </c>
      <c r="Z12">
        <v>3.3341888562571569</v>
      </c>
      <c r="AA12">
        <v>-8.5039995510534965</v>
      </c>
      <c r="AB12">
        <v>-6.3513269745780576</v>
      </c>
      <c r="AC12">
        <v>1.4176804025559022</v>
      </c>
      <c r="AD12">
        <v>-1.9632778347088902</v>
      </c>
      <c r="AE12">
        <v>4.4953348870975418</v>
      </c>
      <c r="AF12">
        <v>-0.29875938779298394</v>
      </c>
      <c r="AG12">
        <v>5.9090908961914295</v>
      </c>
      <c r="AH12">
        <v>2.0653222531955322</v>
      </c>
      <c r="AI12">
        <v>12.3730982695226</v>
      </c>
      <c r="AJ12">
        <v>2.3370886838304727</v>
      </c>
      <c r="AK12">
        <v>5.1631879627632742</v>
      </c>
      <c r="AL12">
        <v>3.1415883234377162</v>
      </c>
      <c r="AM12">
        <v>3.3227719595687972</v>
      </c>
      <c r="AN12">
        <v>2.9900422529775597</v>
      </c>
      <c r="AO12">
        <v>4.6936272498411427</v>
      </c>
      <c r="AP12">
        <v>4.3230940883457265</v>
      </c>
      <c r="AQ12">
        <v>5.1482323796913363</v>
      </c>
      <c r="AR12">
        <v>1.8096756517532242</v>
      </c>
      <c r="AS12">
        <v>6.599485067034891</v>
      </c>
      <c r="AT12">
        <v>1.6848105876368038</v>
      </c>
      <c r="AU12">
        <v>0.60511658904020749</v>
      </c>
      <c r="AV12">
        <v>4.713562141295327</v>
      </c>
      <c r="AW12">
        <v>9.004154707601316</v>
      </c>
      <c r="AX12">
        <v>5.4150012854272944</v>
      </c>
      <c r="AY12">
        <v>6.0657599737167516</v>
      </c>
      <c r="AZ12">
        <v>4.5241540877568411</v>
      </c>
      <c r="BA12">
        <v>5.7739953102629897</v>
      </c>
      <c r="BB12">
        <v>0.64307302042946901</v>
      </c>
      <c r="BC12">
        <v>4.7766244221328975</v>
      </c>
      <c r="BD12">
        <v>3.8067775097966745</v>
      </c>
      <c r="BE12">
        <v>5.0418896759950655</v>
      </c>
      <c r="BF12">
        <v>2.9650494468448301</v>
      </c>
      <c r="BG12">
        <v>2.5579369708009523</v>
      </c>
      <c r="BH12">
        <v>3.0022756703210547</v>
      </c>
      <c r="BI12">
        <v>3.2000336660118052</v>
      </c>
      <c r="BJ12">
        <v>0.92918699741409227</v>
      </c>
      <c r="BK12">
        <v>2.3977532215105697</v>
      </c>
      <c r="BL12">
        <v>2.0503875115723389</v>
      </c>
      <c r="BM12">
        <v>-5.2818442875316407</v>
      </c>
    </row>
    <row r="13" spans="1:66" hidden="1" x14ac:dyDescent="0.25">
      <c r="A13" t="s">
        <v>213</v>
      </c>
      <c r="B13" t="s">
        <v>434</v>
      </c>
      <c r="C13" t="s">
        <v>348</v>
      </c>
      <c r="D13" t="s">
        <v>347</v>
      </c>
      <c r="U13">
        <v>16.526856506014752</v>
      </c>
      <c r="V13">
        <v>21.439330170198943</v>
      </c>
      <c r="W13">
        <v>-1.5896033199159518</v>
      </c>
      <c r="X13">
        <v>20.923573077015206</v>
      </c>
      <c r="Y13">
        <v>23.87477491049799</v>
      </c>
      <c r="Z13">
        <v>4.6591766740651508</v>
      </c>
      <c r="AA13">
        <v>-6.7193161857078394</v>
      </c>
      <c r="AB13">
        <v>-4.7458206999658046</v>
      </c>
      <c r="AC13">
        <v>4.016951279594096</v>
      </c>
      <c r="AD13">
        <v>-3.5944765173683777</v>
      </c>
      <c r="AE13">
        <v>-14.958136564532694</v>
      </c>
      <c r="AF13">
        <v>3.3819817090087838</v>
      </c>
      <c r="AG13">
        <v>-2.6189077038327895</v>
      </c>
      <c r="AH13">
        <v>12.337891282260046</v>
      </c>
      <c r="AI13">
        <v>18.327985533640543</v>
      </c>
      <c r="AJ13">
        <v>0.86008194577821939</v>
      </c>
      <c r="AK13">
        <v>3.3449448618411992</v>
      </c>
      <c r="AL13">
        <v>1.261190951497241</v>
      </c>
      <c r="AM13">
        <v>6.8961485505266751</v>
      </c>
      <c r="AN13">
        <v>6.6878864636294395</v>
      </c>
      <c r="AO13">
        <v>5.798404061321591</v>
      </c>
      <c r="AP13">
        <v>8.1903986407704963</v>
      </c>
      <c r="AQ13">
        <v>0.29199434868543506</v>
      </c>
      <c r="AR13">
        <v>2.9022136446459825</v>
      </c>
      <c r="AS13">
        <v>10.852704212598567</v>
      </c>
      <c r="AT13">
        <v>1.3990850303263045</v>
      </c>
      <c r="AU13">
        <v>2.4334568103615624</v>
      </c>
      <c r="AV13">
        <v>8.8005408148643198</v>
      </c>
      <c r="AW13">
        <v>9.5664366371616154</v>
      </c>
      <c r="AX13">
        <v>4.8551411963090487</v>
      </c>
      <c r="AY13">
        <v>9.8373197734848929</v>
      </c>
      <c r="AZ13">
        <v>3.1843901736723979</v>
      </c>
      <c r="BA13">
        <v>3.1918362761038424</v>
      </c>
      <c r="BB13">
        <v>-5.2429219066759032</v>
      </c>
      <c r="BC13">
        <v>1.6028500482552062</v>
      </c>
      <c r="BD13">
        <v>6.9285085993225266</v>
      </c>
      <c r="BE13">
        <v>4.4837919846032293</v>
      </c>
      <c r="BF13">
        <v>5.053077855016312</v>
      </c>
      <c r="BG13">
        <v>4.4100852598484437</v>
      </c>
      <c r="BH13">
        <v>5.0603348643593904</v>
      </c>
      <c r="BI13">
        <v>2.984216091317208</v>
      </c>
      <c r="BJ13">
        <v>2.3735510570922713</v>
      </c>
      <c r="BK13">
        <v>1.1898556416366546</v>
      </c>
      <c r="BL13">
        <v>3.4115386863456649</v>
      </c>
      <c r="BM13">
        <v>-6.13450080253007</v>
      </c>
    </row>
    <row r="14" spans="1:66" hidden="1" x14ac:dyDescent="0.25">
      <c r="A14" t="s">
        <v>195</v>
      </c>
      <c r="B14" t="s">
        <v>435</v>
      </c>
      <c r="C14" t="s">
        <v>348</v>
      </c>
      <c r="D14" t="s">
        <v>347</v>
      </c>
      <c r="F14">
        <v>5.4278428795124825</v>
      </c>
      <c r="G14">
        <v>-0.85202152348200855</v>
      </c>
      <c r="H14">
        <v>-5.3081968265172463</v>
      </c>
      <c r="I14">
        <v>10.130297661433829</v>
      </c>
      <c r="J14">
        <v>10.56943334034284</v>
      </c>
      <c r="K14">
        <v>-0.65972617159370373</v>
      </c>
      <c r="L14">
        <v>3.1919966233703008</v>
      </c>
      <c r="M14">
        <v>4.8225007815864416</v>
      </c>
      <c r="N14">
        <v>9.67952600806899</v>
      </c>
      <c r="O14">
        <v>3.0456433190032755</v>
      </c>
      <c r="P14">
        <v>5.6581310831803648</v>
      </c>
      <c r="Q14">
        <v>1.6284165162551147</v>
      </c>
      <c r="R14">
        <v>2.8117540409577515</v>
      </c>
      <c r="S14">
        <v>5.5338043948322024</v>
      </c>
      <c r="T14">
        <v>-2.841210276707784E-2</v>
      </c>
      <c r="U14">
        <v>-2.0182515166756616</v>
      </c>
      <c r="V14">
        <v>6.9341477553797546</v>
      </c>
      <c r="W14">
        <v>-4.5061248024769469</v>
      </c>
      <c r="X14">
        <v>10.222763464872699</v>
      </c>
      <c r="Y14">
        <v>1.5187839494045647</v>
      </c>
      <c r="Z14">
        <v>-5.1897891400538612</v>
      </c>
      <c r="AA14">
        <v>-0.7356591616272965</v>
      </c>
      <c r="AB14">
        <v>4.3490932795742197</v>
      </c>
      <c r="AC14">
        <v>1.5707387022300736</v>
      </c>
      <c r="AD14">
        <v>-5.1890243521552861</v>
      </c>
      <c r="AE14">
        <v>6.1533770627455908</v>
      </c>
      <c r="AF14">
        <v>2.7048688260089335</v>
      </c>
      <c r="AG14">
        <v>-1.0899333417313386</v>
      </c>
      <c r="AH14">
        <v>-7.1569496555497238</v>
      </c>
      <c r="AI14">
        <v>-2.4672137763745923</v>
      </c>
      <c r="AJ14">
        <v>9.1331105662010117</v>
      </c>
      <c r="AK14">
        <v>7.9372915564307647</v>
      </c>
      <c r="AL14">
        <v>8.2069790722122775</v>
      </c>
      <c r="AM14">
        <v>5.8362007036852646</v>
      </c>
      <c r="AN14">
        <v>-2.8452096105707909</v>
      </c>
      <c r="AO14">
        <v>5.5266898271523388</v>
      </c>
      <c r="AP14">
        <v>8.1110467707457019</v>
      </c>
      <c r="AQ14">
        <v>3.8501788515622763</v>
      </c>
      <c r="AR14">
        <v>-3.3854570406326872</v>
      </c>
      <c r="AS14">
        <v>-0.78899893905690988</v>
      </c>
      <c r="AT14">
        <v>-4.4088396825855654</v>
      </c>
      <c r="AU14">
        <v>-10.894484828590279</v>
      </c>
      <c r="AV14">
        <v>8.8370407957692407</v>
      </c>
      <c r="AW14">
        <v>9.0295733006815198</v>
      </c>
      <c r="AX14">
        <v>8.8516599201343666</v>
      </c>
      <c r="AY14">
        <v>8.0471515004302745</v>
      </c>
      <c r="AZ14">
        <v>9.0076508750475739</v>
      </c>
      <c r="BA14">
        <v>4.057233103464057</v>
      </c>
      <c r="BB14">
        <v>-5.9185250763494679</v>
      </c>
      <c r="BC14">
        <v>10.125398156100232</v>
      </c>
      <c r="BD14">
        <v>6.003951692805785</v>
      </c>
      <c r="BE14">
        <v>-1.0264204544320989</v>
      </c>
      <c r="BF14">
        <v>2.4053237807943617</v>
      </c>
      <c r="BG14">
        <v>-2.5126153208139357</v>
      </c>
      <c r="BH14">
        <v>2.7311598282894352</v>
      </c>
      <c r="BI14">
        <v>-2.0803278437781074</v>
      </c>
      <c r="BJ14">
        <v>2.8185029777591808</v>
      </c>
      <c r="BK14">
        <v>-2.6173964628203805</v>
      </c>
      <c r="BL14">
        <v>-2.0259342366392019</v>
      </c>
      <c r="BM14">
        <v>-9.895268963686874</v>
      </c>
    </row>
    <row r="15" spans="1:66" hidden="1" x14ac:dyDescent="0.25">
      <c r="A15" t="s">
        <v>436</v>
      </c>
      <c r="B15" t="s">
        <v>437</v>
      </c>
      <c r="C15" t="s">
        <v>348</v>
      </c>
      <c r="D15" t="s">
        <v>347</v>
      </c>
      <c r="AJ15">
        <v>-11.699998483036183</v>
      </c>
      <c r="AK15">
        <v>-41.800002745756203</v>
      </c>
      <c r="AL15">
        <v>-8.7999987932934971</v>
      </c>
      <c r="AM15">
        <v>5.4000027791765604</v>
      </c>
      <c r="AN15">
        <v>6.8999984197365904</v>
      </c>
      <c r="AO15">
        <v>5.8654007494356506</v>
      </c>
      <c r="AP15">
        <v>3.3210797004695252</v>
      </c>
      <c r="AQ15">
        <v>7.299999987709981</v>
      </c>
      <c r="AR15">
        <v>3.3000000005816617</v>
      </c>
      <c r="AS15">
        <v>5.9000000031209225</v>
      </c>
      <c r="AT15">
        <v>9.5999999992759655</v>
      </c>
      <c r="AU15">
        <v>13.199999997935578</v>
      </c>
      <c r="AV15">
        <v>14.000000001550148</v>
      </c>
      <c r="AW15">
        <v>10.499999998820186</v>
      </c>
      <c r="AX15">
        <v>13.899999999113263</v>
      </c>
      <c r="AY15">
        <v>13.199999999466144</v>
      </c>
      <c r="AZ15">
        <v>13.700000001546698</v>
      </c>
      <c r="BA15">
        <v>6.9000000004295856</v>
      </c>
      <c r="BB15">
        <v>-14.100000000699779</v>
      </c>
      <c r="BC15">
        <v>2.2000000002150983</v>
      </c>
      <c r="BD15">
        <v>4.6999999986741159</v>
      </c>
      <c r="BE15">
        <v>7.200000000964863</v>
      </c>
      <c r="BF15">
        <v>3.3</v>
      </c>
      <c r="BG15">
        <v>3.6000000005899295</v>
      </c>
      <c r="BH15">
        <v>3.1999999989662484</v>
      </c>
      <c r="BI15">
        <v>0.19999999982599093</v>
      </c>
      <c r="BJ15">
        <v>7.500000001641439</v>
      </c>
      <c r="BK15">
        <v>5.1999999996532438</v>
      </c>
      <c r="BL15">
        <v>7.5999999985391753</v>
      </c>
      <c r="BM15">
        <v>-7.4000000000000057</v>
      </c>
    </row>
    <row r="16" spans="1:66" hidden="1" x14ac:dyDescent="0.25">
      <c r="A16" t="s">
        <v>438</v>
      </c>
      <c r="B16" t="s">
        <v>439</v>
      </c>
      <c r="C16" t="s">
        <v>348</v>
      </c>
      <c r="D16" t="s">
        <v>347</v>
      </c>
      <c r="AV16">
        <v>0.96551724137931672</v>
      </c>
      <c r="AW16">
        <v>0.40983606557377072</v>
      </c>
      <c r="AX16">
        <v>-0.40816326530612912</v>
      </c>
      <c r="AY16">
        <v>-4.0983606557377072</v>
      </c>
      <c r="AZ16">
        <v>1.8518518518518619</v>
      </c>
      <c r="BA16">
        <v>-2.6573426573426531</v>
      </c>
      <c r="BB16">
        <v>-4.1666666666666572</v>
      </c>
      <c r="BC16">
        <v>0.29985007496252081</v>
      </c>
      <c r="BD16">
        <v>0</v>
      </c>
      <c r="BE16">
        <v>-4.3348281016442485</v>
      </c>
      <c r="BF16">
        <v>-2.5</v>
      </c>
      <c r="BG16">
        <v>1.762820512820511</v>
      </c>
      <c r="BH16">
        <v>3.1496062992125928</v>
      </c>
      <c r="BI16">
        <v>-1.6793893129770936</v>
      </c>
      <c r="BJ16">
        <v>-6.9875776397515494</v>
      </c>
      <c r="BK16">
        <v>2.6711185308847973</v>
      </c>
      <c r="BL16">
        <v>-0.48780487804877737</v>
      </c>
      <c r="BM16">
        <v>3.9215686274509949</v>
      </c>
    </row>
    <row r="17" spans="1:65" hidden="1" x14ac:dyDescent="0.25">
      <c r="A17" t="s">
        <v>440</v>
      </c>
      <c r="B17" t="s">
        <v>441</v>
      </c>
      <c r="C17" t="s">
        <v>348</v>
      </c>
      <c r="D17" t="s">
        <v>347</v>
      </c>
      <c r="W17">
        <v>4.3836279208650382</v>
      </c>
      <c r="X17">
        <v>8.0797453366591441</v>
      </c>
      <c r="Y17">
        <v>8.1614307969796585</v>
      </c>
      <c r="Z17">
        <v>3.8149161655409785</v>
      </c>
      <c r="AA17">
        <v>-8.4012263851818147E-2</v>
      </c>
      <c r="AB17">
        <v>5.3640162727142382</v>
      </c>
      <c r="AC17">
        <v>10.164995594842125</v>
      </c>
      <c r="AD17">
        <v>7.6437935974254145</v>
      </c>
      <c r="AE17">
        <v>11.493828565369697</v>
      </c>
      <c r="AF17">
        <v>6.6263688466451356</v>
      </c>
      <c r="AG17">
        <v>5.2132729000255722</v>
      </c>
      <c r="AH17">
        <v>5.2522746560909042</v>
      </c>
      <c r="AI17">
        <v>3.0117146857483874</v>
      </c>
      <c r="AJ17">
        <v>2.1765786026592764</v>
      </c>
      <c r="AK17">
        <v>1.1584751914206066</v>
      </c>
      <c r="AL17">
        <v>5.2798787086171188</v>
      </c>
      <c r="AM17">
        <v>6.6767071032424354</v>
      </c>
      <c r="AN17">
        <v>-4.3595873823926468</v>
      </c>
      <c r="AO17">
        <v>6.6044597208229732</v>
      </c>
      <c r="AP17">
        <v>5.4716084820797022</v>
      </c>
      <c r="AQ17">
        <v>4.7311250916373808</v>
      </c>
      <c r="AR17">
        <v>3.7076179103931395</v>
      </c>
      <c r="AS17">
        <v>6.2034312536119103</v>
      </c>
      <c r="AT17">
        <v>-4.548003472582792</v>
      </c>
      <c r="AU17">
        <v>1.0274419697642259</v>
      </c>
      <c r="AV17">
        <v>6.0765436884839801</v>
      </c>
      <c r="AW17">
        <v>5.7670286118036955</v>
      </c>
      <c r="AX17">
        <v>6.4738313164199184</v>
      </c>
      <c r="AY17">
        <v>12.708148532773706</v>
      </c>
      <c r="AZ17">
        <v>9.3153831633975273</v>
      </c>
      <c r="BA17">
        <v>-1.4340651943598459E-2</v>
      </c>
      <c r="BB17">
        <v>-11.962697248834289</v>
      </c>
      <c r="BC17">
        <v>-7.8405947441217165</v>
      </c>
      <c r="BD17">
        <v>-1.9586126283434311</v>
      </c>
      <c r="BE17">
        <v>3.3728662003186685</v>
      </c>
      <c r="BF17">
        <v>-0.60087639673504611</v>
      </c>
      <c r="BG17">
        <v>3.7957276129425139</v>
      </c>
      <c r="BH17">
        <v>3.8252930988082738</v>
      </c>
      <c r="BI17">
        <v>5.4964592035783539</v>
      </c>
      <c r="BJ17">
        <v>3.1443232397050451</v>
      </c>
      <c r="BK17">
        <v>6.8836408168750012</v>
      </c>
      <c r="BL17">
        <v>4.8622361657566273</v>
      </c>
      <c r="BM17">
        <v>-20.192370572207082</v>
      </c>
    </row>
    <row r="18" spans="1:65" hidden="1" x14ac:dyDescent="0.25">
      <c r="A18" t="s">
        <v>85</v>
      </c>
      <c r="B18" t="s">
        <v>442</v>
      </c>
      <c r="C18" t="s">
        <v>348</v>
      </c>
      <c r="D18" t="s">
        <v>347</v>
      </c>
      <c r="F18">
        <v>2.4832705021235313</v>
      </c>
      <c r="G18">
        <v>1.2944682436207842</v>
      </c>
      <c r="H18">
        <v>6.2149489749011622</v>
      </c>
      <c r="I18">
        <v>6.9785403724640389</v>
      </c>
      <c r="J18">
        <v>5.9808925126034751</v>
      </c>
      <c r="K18">
        <v>2.3819661204079097</v>
      </c>
      <c r="L18">
        <v>6.3036501458394838</v>
      </c>
      <c r="M18">
        <v>5.0951031970861891</v>
      </c>
      <c r="N18">
        <v>7.0435262556638065</v>
      </c>
      <c r="O18">
        <v>7.175781587252871</v>
      </c>
      <c r="P18">
        <v>3.999615120397948</v>
      </c>
      <c r="Q18">
        <v>3.9090555052316631</v>
      </c>
      <c r="R18">
        <v>2.6191930591073458</v>
      </c>
      <c r="S18">
        <v>4.1054594175760286</v>
      </c>
      <c r="T18">
        <v>1.3356463086077639</v>
      </c>
      <c r="U18">
        <v>2.5913266682095752</v>
      </c>
      <c r="V18">
        <v>3.5928623764609711</v>
      </c>
      <c r="W18">
        <v>0.89410409617738651</v>
      </c>
      <c r="X18">
        <v>4.0507805810833872</v>
      </c>
      <c r="Y18">
        <v>3.0353992768940401</v>
      </c>
      <c r="Z18">
        <v>3.3388073334963906</v>
      </c>
      <c r="AA18">
        <v>3.3228678613405549</v>
      </c>
      <c r="AB18">
        <v>-2.2219694325321626</v>
      </c>
      <c r="AC18">
        <v>4.5959242608001318</v>
      </c>
      <c r="AD18">
        <v>5.2521152448473032</v>
      </c>
      <c r="AE18">
        <v>4.0309680258607443</v>
      </c>
      <c r="AF18">
        <v>2.5479320143274151</v>
      </c>
      <c r="AG18">
        <v>5.7436778427317563</v>
      </c>
      <c r="AH18">
        <v>3.8644404491959676</v>
      </c>
      <c r="AI18">
        <v>3.5735068997854</v>
      </c>
      <c r="AJ18">
        <v>-0.39508717684445571</v>
      </c>
      <c r="AK18">
        <v>0.41378038381574811</v>
      </c>
      <c r="AL18">
        <v>4.0335671408414839</v>
      </c>
      <c r="AM18">
        <v>3.9804736671948007</v>
      </c>
      <c r="AN18">
        <v>3.8338305890550828</v>
      </c>
      <c r="AO18">
        <v>3.8544199628351521</v>
      </c>
      <c r="AP18">
        <v>3.908290893401059</v>
      </c>
      <c r="AQ18">
        <v>4.6140115756183775</v>
      </c>
      <c r="AR18">
        <v>4.9366749281626028</v>
      </c>
      <c r="AS18">
        <v>3.9124277327118762</v>
      </c>
      <c r="AT18">
        <v>2.0383007317353048</v>
      </c>
      <c r="AU18">
        <v>4.0145266537552118</v>
      </c>
      <c r="AV18">
        <v>3.1103251090279826</v>
      </c>
      <c r="AW18">
        <v>4.2054468868626458</v>
      </c>
      <c r="AX18">
        <v>3.160338325106153</v>
      </c>
      <c r="AY18">
        <v>2.7268934458503793</v>
      </c>
      <c r="AZ18">
        <v>3.7684875158189044</v>
      </c>
      <c r="BA18">
        <v>3.5770148781477644</v>
      </c>
      <c r="BB18">
        <v>1.8668320701175958</v>
      </c>
      <c r="BC18">
        <v>2.1723370910162458</v>
      </c>
      <c r="BD18">
        <v>2.4697462938173089</v>
      </c>
      <c r="BE18">
        <v>3.9173624632850448</v>
      </c>
      <c r="BF18">
        <v>2.6002118806565306</v>
      </c>
      <c r="BG18">
        <v>2.5629315208338852</v>
      </c>
      <c r="BH18">
        <v>2.1722047533741602</v>
      </c>
      <c r="BI18">
        <v>2.7416430686472353</v>
      </c>
      <c r="BJ18">
        <v>2.2959269469406252</v>
      </c>
      <c r="BK18">
        <v>2.8709724802166789</v>
      </c>
      <c r="BL18">
        <v>2.1131494246237565</v>
      </c>
      <c r="BM18">
        <v>-3.8365585665900426E-3</v>
      </c>
    </row>
    <row r="19" spans="1:65" hidden="1" x14ac:dyDescent="0.25">
      <c r="A19" t="s">
        <v>176</v>
      </c>
      <c r="B19" t="s">
        <v>443</v>
      </c>
      <c r="C19" t="s">
        <v>348</v>
      </c>
      <c r="D19" t="s">
        <v>347</v>
      </c>
      <c r="F19">
        <v>5.5379793168452807</v>
      </c>
      <c r="G19">
        <v>2.6486751129526169</v>
      </c>
      <c r="H19">
        <v>4.1382675815703607</v>
      </c>
      <c r="I19">
        <v>6.1243537376284252</v>
      </c>
      <c r="J19">
        <v>3.480174917995555</v>
      </c>
      <c r="K19">
        <v>5.642861410932781</v>
      </c>
      <c r="L19">
        <v>3.0080477977548981</v>
      </c>
      <c r="M19">
        <v>4.4723127824606479</v>
      </c>
      <c r="N19">
        <v>6.2758671660702419</v>
      </c>
      <c r="O19">
        <v>6.3211426323496909</v>
      </c>
      <c r="P19">
        <v>5.1149685849956228</v>
      </c>
      <c r="Q19">
        <v>6.2078610864110999</v>
      </c>
      <c r="R19">
        <v>4.8904353171528783</v>
      </c>
      <c r="S19">
        <v>3.9421380710437575</v>
      </c>
      <c r="T19">
        <v>-0.36373543405353814</v>
      </c>
      <c r="U19">
        <v>4.5784454333211499</v>
      </c>
      <c r="V19">
        <v>5.0799805942591547</v>
      </c>
      <c r="W19">
        <v>-0.21065369516267651</v>
      </c>
      <c r="X19">
        <v>5.3566999002511579</v>
      </c>
      <c r="Y19">
        <v>1.7314855954991657</v>
      </c>
      <c r="Z19">
        <v>-0.14429469056661048</v>
      </c>
      <c r="AA19">
        <v>2.0112547075435145</v>
      </c>
      <c r="AB19">
        <v>2.9730880303121268</v>
      </c>
      <c r="AC19">
        <v>5.1274762966841081E-2</v>
      </c>
      <c r="AD19">
        <v>2.4986784974842919</v>
      </c>
      <c r="AE19">
        <v>2.3013932119723961</v>
      </c>
      <c r="AF19">
        <v>1.3571680641544077</v>
      </c>
      <c r="AG19">
        <v>3.2958798984301438</v>
      </c>
      <c r="AH19">
        <v>3.887074817820519</v>
      </c>
      <c r="AI19">
        <v>4.345641399478211</v>
      </c>
      <c r="AJ19">
        <v>3.4416277766945882</v>
      </c>
      <c r="AK19">
        <v>2.0935246170918305</v>
      </c>
      <c r="AL19">
        <v>0.52680920370649176</v>
      </c>
      <c r="AM19">
        <v>2.4021190737988576</v>
      </c>
      <c r="AN19">
        <v>2.6679835308954836</v>
      </c>
      <c r="AO19">
        <v>2.3495338516972737</v>
      </c>
      <c r="AP19">
        <v>2.0935993895239164</v>
      </c>
      <c r="AQ19">
        <v>3.5814258146044722</v>
      </c>
      <c r="AR19">
        <v>3.5563312466416903</v>
      </c>
      <c r="AS19">
        <v>3.3757221470847867</v>
      </c>
      <c r="AT19">
        <v>1.2671681892299205</v>
      </c>
      <c r="AU19">
        <v>1.651553921866693</v>
      </c>
      <c r="AV19">
        <v>0.94147092072533667</v>
      </c>
      <c r="AW19">
        <v>2.7351202224102309</v>
      </c>
      <c r="AX19">
        <v>2.2440653246387825</v>
      </c>
      <c r="AY19">
        <v>3.4540418361412151</v>
      </c>
      <c r="AZ19">
        <v>3.727415300935192</v>
      </c>
      <c r="BA19">
        <v>1.4604236757385962</v>
      </c>
      <c r="BB19">
        <v>-3.7645781779167748</v>
      </c>
      <c r="BC19">
        <v>1.837093676800535</v>
      </c>
      <c r="BD19">
        <v>2.92279728368581</v>
      </c>
      <c r="BE19">
        <v>0.68044557681672302</v>
      </c>
      <c r="BF19">
        <v>2.5504712197218282E-2</v>
      </c>
      <c r="BG19">
        <v>0.66127284885260451</v>
      </c>
      <c r="BH19">
        <v>1.0145015859051085</v>
      </c>
      <c r="BI19">
        <v>1.9894371623046254</v>
      </c>
      <c r="BJ19">
        <v>2.2585724325067105</v>
      </c>
      <c r="BK19">
        <v>2.5015951187208572</v>
      </c>
      <c r="BL19">
        <v>1.4912108495370546</v>
      </c>
      <c r="BM19">
        <v>-6.7345140760876774</v>
      </c>
    </row>
    <row r="20" spans="1:65" hidden="1" x14ac:dyDescent="0.25">
      <c r="A20" t="s">
        <v>444</v>
      </c>
      <c r="B20" t="s">
        <v>445</v>
      </c>
      <c r="C20" t="s">
        <v>348</v>
      </c>
      <c r="D20" t="s">
        <v>347</v>
      </c>
      <c r="AJ20">
        <v>-0.70000018272658338</v>
      </c>
      <c r="AK20">
        <v>-22.60000004563166</v>
      </c>
      <c r="AL20">
        <v>-23.099999309544458</v>
      </c>
      <c r="AM20">
        <v>-19.700000722417357</v>
      </c>
      <c r="AN20">
        <v>-11.799999731941639</v>
      </c>
      <c r="AO20">
        <v>1.2999994650158726</v>
      </c>
      <c r="AP20">
        <v>5.800000012329491</v>
      </c>
      <c r="AQ20">
        <v>10.000001165370719</v>
      </c>
      <c r="AR20">
        <v>7.3999995868230428</v>
      </c>
      <c r="AS20">
        <v>11.099999503496008</v>
      </c>
      <c r="AT20">
        <v>9.9000001302219829</v>
      </c>
      <c r="AU20">
        <v>9.4389163423863351</v>
      </c>
      <c r="AV20">
        <v>10.208300011073206</v>
      </c>
      <c r="AW20">
        <v>9.2538013262777099</v>
      </c>
      <c r="AX20">
        <v>27.961538068524348</v>
      </c>
      <c r="AY20">
        <v>34.5</v>
      </c>
      <c r="AZ20">
        <v>25</v>
      </c>
      <c r="BA20">
        <v>10.758978156238214</v>
      </c>
      <c r="BB20">
        <v>9.2963634732870446</v>
      </c>
      <c r="BC20">
        <v>5.0489445669423532</v>
      </c>
      <c r="BD20">
        <v>9.9999999999880629E-2</v>
      </c>
      <c r="BE20">
        <v>2.1652394301295885</v>
      </c>
      <c r="BF20">
        <v>5.8098009451315988</v>
      </c>
      <c r="BG20">
        <v>2.7505070296654139</v>
      </c>
      <c r="BH20">
        <v>1.0939758464502773</v>
      </c>
      <c r="BI20">
        <v>-3.0999999999999233</v>
      </c>
      <c r="BJ20">
        <v>0.19999999999980389</v>
      </c>
      <c r="BK20">
        <v>1.5000000000000853</v>
      </c>
      <c r="BL20">
        <v>2.4999999999999005</v>
      </c>
      <c r="BM20">
        <v>-4.2999999999999687</v>
      </c>
    </row>
    <row r="21" spans="1:65" hidden="1" x14ac:dyDescent="0.25">
      <c r="A21" t="s">
        <v>446</v>
      </c>
      <c r="B21" t="s">
        <v>447</v>
      </c>
      <c r="C21" t="s">
        <v>348</v>
      </c>
      <c r="D21" t="s">
        <v>347</v>
      </c>
      <c r="F21">
        <v>-13.746135054725798</v>
      </c>
      <c r="G21">
        <v>9.0631579345965179</v>
      </c>
      <c r="H21">
        <v>4.1354074197750066</v>
      </c>
      <c r="I21">
        <v>6.2730379030559504</v>
      </c>
      <c r="J21">
        <v>3.9672256086622895</v>
      </c>
      <c r="K21">
        <v>4.6129928959303754</v>
      </c>
      <c r="L21">
        <v>13.82151860203254</v>
      </c>
      <c r="M21">
        <v>-0.29788367324385945</v>
      </c>
      <c r="N21">
        <v>-1.459541143206323</v>
      </c>
      <c r="O21">
        <v>21.325670732819731</v>
      </c>
      <c r="P21">
        <v>2.7468287113683942</v>
      </c>
      <c r="Q21">
        <v>-6.403964922912678</v>
      </c>
      <c r="R21">
        <v>6.8890507178804228</v>
      </c>
      <c r="S21">
        <v>-0.72683956211648137</v>
      </c>
      <c r="T21">
        <v>0.69792023617051768</v>
      </c>
      <c r="U21">
        <v>7.9426609759667599</v>
      </c>
      <c r="V21">
        <v>11.469453044272655</v>
      </c>
      <c r="W21">
        <v>-0.94057598916856477</v>
      </c>
      <c r="X21">
        <v>1.6649549502651126</v>
      </c>
      <c r="Y21">
        <v>0.99105572513178686</v>
      </c>
      <c r="Z21">
        <v>12.16327557024664</v>
      </c>
      <c r="AA21">
        <v>-1.0535998202033738</v>
      </c>
      <c r="AB21">
        <v>3.715326991431283</v>
      </c>
      <c r="AC21">
        <v>0.15554400481794062</v>
      </c>
      <c r="AD21">
        <v>11.783180183147351</v>
      </c>
      <c r="AE21">
        <v>3.2501804582993401</v>
      </c>
      <c r="AF21">
        <v>5.5030961188437146</v>
      </c>
      <c r="AG21">
        <v>5.0310243682899056</v>
      </c>
      <c r="AH21">
        <v>1.3495022299200485</v>
      </c>
      <c r="AI21">
        <v>3.4998221400370113</v>
      </c>
      <c r="AJ21">
        <v>4.9968364480235721</v>
      </c>
      <c r="AK21">
        <v>1.0099983709962856</v>
      </c>
      <c r="AL21">
        <v>-6.2400000013904702</v>
      </c>
      <c r="AM21">
        <v>-3.829999996198282</v>
      </c>
      <c r="AN21">
        <v>-7.9200000037477167</v>
      </c>
      <c r="AO21">
        <v>-7.9999999979409324</v>
      </c>
      <c r="AP21">
        <v>-1.5899999968582819</v>
      </c>
      <c r="AQ21">
        <v>4.7499999950961325</v>
      </c>
      <c r="AR21">
        <v>-1.0099999964981521</v>
      </c>
      <c r="AS21">
        <v>-0.8568640584241507</v>
      </c>
      <c r="AT21">
        <v>2.0558071083524254</v>
      </c>
      <c r="AU21">
        <v>4.4465194122479659</v>
      </c>
      <c r="AV21">
        <v>-1.2237279602344415</v>
      </c>
      <c r="AW21">
        <v>4.8336577680945254</v>
      </c>
      <c r="AX21">
        <v>0.90000000090191179</v>
      </c>
      <c r="AY21">
        <v>5.4138071449144434</v>
      </c>
      <c r="AZ21">
        <v>3.4519524895262066</v>
      </c>
      <c r="BA21">
        <v>4.8617129950774967</v>
      </c>
      <c r="BB21">
        <v>3.8127469365215205</v>
      </c>
      <c r="BC21">
        <v>5.1241633033803851</v>
      </c>
      <c r="BD21">
        <v>4.032602496252963</v>
      </c>
      <c r="BE21">
        <v>4.4467082221454319</v>
      </c>
      <c r="BF21">
        <v>4.924195261288304</v>
      </c>
      <c r="BG21">
        <v>4.2406516436807919</v>
      </c>
      <c r="BH21">
        <v>-3.9000030859374988</v>
      </c>
      <c r="BI21">
        <v>-0.60002000054649329</v>
      </c>
      <c r="BJ21">
        <v>0.50000999877946128</v>
      </c>
      <c r="BK21">
        <v>1.609933082345222</v>
      </c>
      <c r="BL21">
        <v>1.8424766766998744</v>
      </c>
      <c r="BM21">
        <v>0.29757711923312513</v>
      </c>
    </row>
    <row r="22" spans="1:65" hidden="1" x14ac:dyDescent="0.25">
      <c r="A22" t="s">
        <v>158</v>
      </c>
      <c r="B22" t="s">
        <v>448</v>
      </c>
      <c r="C22" t="s">
        <v>348</v>
      </c>
      <c r="D22" t="s">
        <v>347</v>
      </c>
      <c r="F22">
        <v>4.9784230631919684</v>
      </c>
      <c r="G22">
        <v>5.2120035092552826</v>
      </c>
      <c r="H22">
        <v>4.3515842816705117</v>
      </c>
      <c r="I22">
        <v>6.9566847334410227</v>
      </c>
      <c r="J22">
        <v>3.5606598398603637</v>
      </c>
      <c r="K22">
        <v>3.1558949817340789</v>
      </c>
      <c r="L22">
        <v>3.8681469469011205</v>
      </c>
      <c r="M22">
        <v>4.1941296249473226</v>
      </c>
      <c r="N22">
        <v>6.629799795294673</v>
      </c>
      <c r="O22">
        <v>5.582858284314753</v>
      </c>
      <c r="P22">
        <v>3.9858271104884722</v>
      </c>
      <c r="Q22">
        <v>5.2956047428402542</v>
      </c>
      <c r="R22">
        <v>6.3817019575000131</v>
      </c>
      <c r="S22">
        <v>4.5652579728430567</v>
      </c>
      <c r="T22">
        <v>-1.9659415658482118</v>
      </c>
      <c r="U22">
        <v>5.6527459331799292</v>
      </c>
      <c r="V22">
        <v>0.62615485402130844</v>
      </c>
      <c r="W22">
        <v>2.8418964908226911</v>
      </c>
      <c r="X22">
        <v>2.3410729555681371</v>
      </c>
      <c r="Y22">
        <v>4.4440538763934825</v>
      </c>
      <c r="Z22">
        <v>-0.27928327936213293</v>
      </c>
      <c r="AA22">
        <v>0.59498677200100758</v>
      </c>
      <c r="AB22">
        <v>0.31184270258519575</v>
      </c>
      <c r="AC22">
        <v>2.4663828052800056</v>
      </c>
      <c r="AD22">
        <v>1.6517928990972024</v>
      </c>
      <c r="AE22">
        <v>1.8227618310179423</v>
      </c>
      <c r="AF22">
        <v>2.3066595658391691</v>
      </c>
      <c r="AG22">
        <v>4.7232088803285706</v>
      </c>
      <c r="AH22">
        <v>3.4691669836833796</v>
      </c>
      <c r="AI22">
        <v>3.1374023155744482</v>
      </c>
      <c r="AJ22">
        <v>1.833074277287011</v>
      </c>
      <c r="AK22">
        <v>1.5306549438590196</v>
      </c>
      <c r="AL22">
        <v>-0.96187330977659258</v>
      </c>
      <c r="AM22">
        <v>3.2269715248893505</v>
      </c>
      <c r="AN22">
        <v>2.3847572796124865</v>
      </c>
      <c r="AO22">
        <v>1.3214509304132491</v>
      </c>
      <c r="AP22">
        <v>3.7936576295018796</v>
      </c>
      <c r="AQ22">
        <v>1.9618082719842675</v>
      </c>
      <c r="AR22">
        <v>3.5427434636306572</v>
      </c>
      <c r="AS22">
        <v>3.7166793842087458</v>
      </c>
      <c r="AT22">
        <v>1.0996188877784903</v>
      </c>
      <c r="AU22">
        <v>1.7068845845335403</v>
      </c>
      <c r="AV22">
        <v>1.0379825490290528</v>
      </c>
      <c r="AW22">
        <v>3.5712043433582039</v>
      </c>
      <c r="AX22">
        <v>2.3217370538192625</v>
      </c>
      <c r="AY22">
        <v>2.5523499436635149</v>
      </c>
      <c r="AZ22">
        <v>3.6768811359497278</v>
      </c>
      <c r="BA22">
        <v>0.44692873527590393</v>
      </c>
      <c r="BB22">
        <v>-2.0207430616940769</v>
      </c>
      <c r="BC22">
        <v>2.8642927076415532</v>
      </c>
      <c r="BD22">
        <v>1.694513898613323</v>
      </c>
      <c r="BE22">
        <v>0.73921728305867873</v>
      </c>
      <c r="BF22">
        <v>0.45924219290770907</v>
      </c>
      <c r="BG22">
        <v>1.5785331432261387</v>
      </c>
      <c r="BH22">
        <v>2.0414590091996132</v>
      </c>
      <c r="BI22">
        <v>1.2666864090209486</v>
      </c>
      <c r="BJ22">
        <v>1.6195802783878008</v>
      </c>
      <c r="BK22">
        <v>1.8192036640594722</v>
      </c>
      <c r="BL22">
        <v>2.1495596807255879</v>
      </c>
      <c r="BM22">
        <v>-5.659659870183944</v>
      </c>
    </row>
    <row r="23" spans="1:65" hidden="1" x14ac:dyDescent="0.25">
      <c r="A23" t="s">
        <v>449</v>
      </c>
      <c r="B23" t="s">
        <v>450</v>
      </c>
      <c r="C23" t="s">
        <v>348</v>
      </c>
      <c r="D23" t="s">
        <v>347</v>
      </c>
      <c r="F23">
        <v>3.1412804587179579</v>
      </c>
      <c r="G23">
        <v>-3.4264098228757831</v>
      </c>
      <c r="H23">
        <v>4.7300279754620504</v>
      </c>
      <c r="I23">
        <v>6.6507591186331751</v>
      </c>
      <c r="J23">
        <v>5.2938628343643046</v>
      </c>
      <c r="K23">
        <v>3.5758627328077921</v>
      </c>
      <c r="L23">
        <v>1.0783986657767883</v>
      </c>
      <c r="M23">
        <v>3.8423356358063785</v>
      </c>
      <c r="N23">
        <v>2.8774979760618749</v>
      </c>
      <c r="O23">
        <v>2.0977575777371982</v>
      </c>
      <c r="P23">
        <v>-1.4968418282164038</v>
      </c>
      <c r="Q23">
        <v>6.4263675444874622</v>
      </c>
      <c r="R23">
        <v>3.7061653185816112</v>
      </c>
      <c r="S23">
        <v>3.3393121606976308</v>
      </c>
      <c r="T23">
        <v>-4.8953454448557778</v>
      </c>
      <c r="U23">
        <v>0.88435633300723282</v>
      </c>
      <c r="V23">
        <v>4.9836637248988183</v>
      </c>
      <c r="W23">
        <v>1.2550780320287771</v>
      </c>
      <c r="X23">
        <v>6.5357474087814893</v>
      </c>
      <c r="Y23">
        <v>6.7817638716133501</v>
      </c>
      <c r="Z23">
        <v>9.9542311666320984</v>
      </c>
      <c r="AA23">
        <v>2.2350663445474481</v>
      </c>
      <c r="AB23">
        <v>-4.3478227344638753</v>
      </c>
      <c r="AC23">
        <v>7.9298395642532569</v>
      </c>
      <c r="AD23">
        <v>7.5303248365387248</v>
      </c>
      <c r="AE23">
        <v>2.1711415978627571</v>
      </c>
      <c r="AF23">
        <v>-1.5000029494443936</v>
      </c>
      <c r="AG23">
        <v>3.4052452948511984</v>
      </c>
      <c r="AH23">
        <v>-2.8541604962655214</v>
      </c>
      <c r="AI23">
        <v>8.9761343606465687</v>
      </c>
      <c r="AJ23">
        <v>4.2257994193440283</v>
      </c>
      <c r="AK23">
        <v>2.9577108272039538</v>
      </c>
      <c r="AL23">
        <v>5.8361720850138283</v>
      </c>
      <c r="AM23">
        <v>2.0204004476166233</v>
      </c>
      <c r="AN23">
        <v>6.0451986504156423</v>
      </c>
      <c r="AO23">
        <v>4.324284031317859</v>
      </c>
      <c r="AP23">
        <v>5.734688375213068</v>
      </c>
      <c r="AQ23">
        <v>3.9610121383264527</v>
      </c>
      <c r="AR23">
        <v>5.3414493720441669</v>
      </c>
      <c r="AS23">
        <v>5.8577142054326856</v>
      </c>
      <c r="AT23">
        <v>5.3331357060393714</v>
      </c>
      <c r="AU23">
        <v>4.6430308707448233</v>
      </c>
      <c r="AV23">
        <v>3.4435767759165827</v>
      </c>
      <c r="AW23">
        <v>4.4296845538508194</v>
      </c>
      <c r="AX23">
        <v>1.7131645636118407</v>
      </c>
      <c r="AY23">
        <v>3.9437388281579757</v>
      </c>
      <c r="AZ23">
        <v>5.986349321776089</v>
      </c>
      <c r="BA23">
        <v>4.8965770842964673</v>
      </c>
      <c r="BB23">
        <v>2.3192921391283789</v>
      </c>
      <c r="BC23">
        <v>2.1140647264839174</v>
      </c>
      <c r="BD23">
        <v>2.9637529190420082</v>
      </c>
      <c r="BE23">
        <v>4.8112233156879967</v>
      </c>
      <c r="BF23">
        <v>7.1914337214494566</v>
      </c>
      <c r="BG23">
        <v>6.3576790979193163</v>
      </c>
      <c r="BH23">
        <v>1.7781510603027755</v>
      </c>
      <c r="BI23">
        <v>3.3396734262969261</v>
      </c>
      <c r="BJ23">
        <v>5.6715554694475259</v>
      </c>
      <c r="BK23">
        <v>6.697259460879863</v>
      </c>
      <c r="BL23">
        <v>6.8656873355015051</v>
      </c>
      <c r="BM23">
        <v>3.8487924003013347</v>
      </c>
    </row>
    <row r="24" spans="1:65" hidden="1" x14ac:dyDescent="0.25">
      <c r="A24" t="s">
        <v>451</v>
      </c>
      <c r="B24" t="s">
        <v>452</v>
      </c>
      <c r="C24" t="s">
        <v>348</v>
      </c>
      <c r="D24" t="s">
        <v>347</v>
      </c>
      <c r="F24">
        <v>4.0439279765332543</v>
      </c>
      <c r="G24">
        <v>6.1287987814270508</v>
      </c>
      <c r="H24">
        <v>-1.2680163726301856</v>
      </c>
      <c r="I24">
        <v>2.2828192231782793</v>
      </c>
      <c r="J24">
        <v>3.7645453805787525</v>
      </c>
      <c r="K24">
        <v>0.53761308310483003</v>
      </c>
      <c r="L24">
        <v>8.8233149751142435</v>
      </c>
      <c r="M24">
        <v>3.0707739377245673</v>
      </c>
      <c r="N24">
        <v>2.0260810406547876</v>
      </c>
      <c r="O24">
        <v>0.11701961089994484</v>
      </c>
      <c r="P24">
        <v>1.4133398819330694</v>
      </c>
      <c r="Q24">
        <v>2.3114987412475045</v>
      </c>
      <c r="R24">
        <v>0.44932740497370105</v>
      </c>
      <c r="S24">
        <v>8.2864264823426339</v>
      </c>
      <c r="T24">
        <v>2.9983828904247076</v>
      </c>
      <c r="U24">
        <v>8.5348949695252685</v>
      </c>
      <c r="V24">
        <v>0.3703535580071815</v>
      </c>
      <c r="W24">
        <v>4.6078250052514562</v>
      </c>
      <c r="X24">
        <v>3.6646215118315837</v>
      </c>
      <c r="Y24">
        <v>0.79687887235041899</v>
      </c>
      <c r="Z24">
        <v>4.2553033944954848</v>
      </c>
      <c r="AA24">
        <v>9.562196622766777</v>
      </c>
      <c r="AB24">
        <v>0.34598473969286658</v>
      </c>
      <c r="AC24">
        <v>-1.7786966865442082</v>
      </c>
      <c r="AD24">
        <v>8.517364995351457</v>
      </c>
      <c r="AE24">
        <v>7.9553627280343164</v>
      </c>
      <c r="AF24">
        <v>-0.23633679362492899</v>
      </c>
      <c r="AG24">
        <v>5.7955929648021822</v>
      </c>
      <c r="AH24">
        <v>2.150267275765259</v>
      </c>
      <c r="AI24">
        <v>-0.60292848000996457</v>
      </c>
      <c r="AJ24">
        <v>9.0699844595814767</v>
      </c>
      <c r="AK24">
        <v>0.23271076184595074</v>
      </c>
      <c r="AL24">
        <v>3.4613849394581848</v>
      </c>
      <c r="AM24">
        <v>1.3150072721026476</v>
      </c>
      <c r="AN24">
        <v>5.7163738626962157</v>
      </c>
      <c r="AO24">
        <v>11.014743869558032</v>
      </c>
      <c r="AP24">
        <v>6.3168347348376841</v>
      </c>
      <c r="AQ24">
        <v>7.3077196349689615</v>
      </c>
      <c r="AR24">
        <v>7.3952378011193076</v>
      </c>
      <c r="AS24">
        <v>1.8884738890652528</v>
      </c>
      <c r="AT24">
        <v>6.6134057453967898</v>
      </c>
      <c r="AU24">
        <v>4.3529638298809914</v>
      </c>
      <c r="AV24">
        <v>7.8024938887035944</v>
      </c>
      <c r="AW24">
        <v>4.478452136703865</v>
      </c>
      <c r="AX24">
        <v>8.6618732284122473</v>
      </c>
      <c r="AY24">
        <v>6.2531646881747776</v>
      </c>
      <c r="AZ24">
        <v>4.1113790176151639</v>
      </c>
      <c r="BA24">
        <v>5.7999917410538728</v>
      </c>
      <c r="BB24">
        <v>2.9619508586669241</v>
      </c>
      <c r="BC24">
        <v>8.4462815770762489</v>
      </c>
      <c r="BD24">
        <v>6.6225626130669326</v>
      </c>
      <c r="BE24">
        <v>6.4526723795314638</v>
      </c>
      <c r="BF24">
        <v>5.7925848450986734</v>
      </c>
      <c r="BG24">
        <v>4.3268456145297591</v>
      </c>
      <c r="BH24">
        <v>3.9212287937935031</v>
      </c>
      <c r="BI24">
        <v>5.9579767075402401</v>
      </c>
      <c r="BJ24">
        <v>6.2034894112186834</v>
      </c>
      <c r="BK24">
        <v>6.6045690681234106</v>
      </c>
      <c r="BL24">
        <v>5.6881151494365696</v>
      </c>
      <c r="BM24">
        <v>1.9303248895725602</v>
      </c>
    </row>
    <row r="25" spans="1:65" hidden="1" x14ac:dyDescent="0.25">
      <c r="A25" t="s">
        <v>261</v>
      </c>
      <c r="B25" t="s">
        <v>453</v>
      </c>
      <c r="C25" t="s">
        <v>348</v>
      </c>
      <c r="D25" t="s">
        <v>347</v>
      </c>
      <c r="F25">
        <v>6.0581608254808543</v>
      </c>
      <c r="G25">
        <v>5.4530309698718895</v>
      </c>
      <c r="H25">
        <v>-0.45589428993871195</v>
      </c>
      <c r="I25">
        <v>10.952788546041731</v>
      </c>
      <c r="J25">
        <v>1.6062582289157632</v>
      </c>
      <c r="K25">
        <v>2.5668120012805247</v>
      </c>
      <c r="L25">
        <v>-1.8758639196477418</v>
      </c>
      <c r="M25">
        <v>9.4894540154795095</v>
      </c>
      <c r="N25">
        <v>1.2208579090968499</v>
      </c>
      <c r="O25">
        <v>5.619852292801113</v>
      </c>
      <c r="P25">
        <v>-5.4794830272195583</v>
      </c>
      <c r="Q25">
        <v>-13.973728702043914</v>
      </c>
      <c r="R25">
        <v>3.3256801987839424</v>
      </c>
      <c r="S25">
        <v>9.5919563004184454</v>
      </c>
      <c r="T25">
        <v>-4.0882140918165817</v>
      </c>
      <c r="U25">
        <v>5.661361201196641</v>
      </c>
      <c r="V25">
        <v>2.6730560500198379</v>
      </c>
      <c r="W25">
        <v>7.0738377326069042</v>
      </c>
      <c r="X25">
        <v>4.8016346005566248</v>
      </c>
      <c r="Y25">
        <v>0.81914186889891027</v>
      </c>
      <c r="Z25">
        <v>7.2339436949072251</v>
      </c>
      <c r="AA25">
        <v>2.1343278357707476</v>
      </c>
      <c r="AB25">
        <v>3.8810463998171514</v>
      </c>
      <c r="AC25">
        <v>4.8033100152543824</v>
      </c>
      <c r="AD25">
        <v>3.3420146541541413</v>
      </c>
      <c r="AE25">
        <v>4.173382559003997</v>
      </c>
      <c r="AF25">
        <v>3.7724018525270537</v>
      </c>
      <c r="AG25">
        <v>2.4162568556622261</v>
      </c>
      <c r="AH25">
        <v>2.836582129079261</v>
      </c>
      <c r="AI25">
        <v>5.6222581616070215</v>
      </c>
      <c r="AJ25">
        <v>3.4852278153552021</v>
      </c>
      <c r="AK25">
        <v>5.4426855507212935</v>
      </c>
      <c r="AL25">
        <v>4.7115617244945014</v>
      </c>
      <c r="AM25">
        <v>3.8901264406563882</v>
      </c>
      <c r="AN25">
        <v>5.1212778971616331</v>
      </c>
      <c r="AO25">
        <v>4.5229192176234392</v>
      </c>
      <c r="AP25">
        <v>4.4898964973563125</v>
      </c>
      <c r="AQ25">
        <v>5.1770268734525615</v>
      </c>
      <c r="AR25">
        <v>4.6701563682786542</v>
      </c>
      <c r="AS25">
        <v>5.2932947184604018</v>
      </c>
      <c r="AT25">
        <v>5.0772877759731188</v>
      </c>
      <c r="AU25">
        <v>3.8331239400560833</v>
      </c>
      <c r="AV25">
        <v>4.7395673991644571</v>
      </c>
      <c r="AW25">
        <v>5.2395329104526951</v>
      </c>
      <c r="AX25">
        <v>6.535944940523521</v>
      </c>
      <c r="AY25">
        <v>6.6719049814814753</v>
      </c>
      <c r="AZ25">
        <v>7.0585993565726994</v>
      </c>
      <c r="BA25">
        <v>6.0137897592330631</v>
      </c>
      <c r="BB25">
        <v>5.0451247941773829</v>
      </c>
      <c r="BC25">
        <v>5.5717881883913094</v>
      </c>
      <c r="BD25">
        <v>6.4643791227777143</v>
      </c>
      <c r="BE25">
        <v>6.5214587805942017</v>
      </c>
      <c r="BF25">
        <v>6.0136056582172017</v>
      </c>
      <c r="BG25">
        <v>6.0610593590396036</v>
      </c>
      <c r="BH25">
        <v>6.5526398786920339</v>
      </c>
      <c r="BI25">
        <v>7.1134782132726855</v>
      </c>
      <c r="BJ25">
        <v>7.2841744226936385</v>
      </c>
      <c r="BK25">
        <v>7.8637535800295808</v>
      </c>
      <c r="BL25">
        <v>8.1526841493978992</v>
      </c>
      <c r="BM25">
        <v>3.5091358821393044</v>
      </c>
    </row>
    <row r="26" spans="1:65" hidden="1" x14ac:dyDescent="0.25">
      <c r="A26" t="s">
        <v>454</v>
      </c>
      <c r="B26" t="s">
        <v>455</v>
      </c>
      <c r="C26" t="s">
        <v>348</v>
      </c>
      <c r="D26" t="s">
        <v>347</v>
      </c>
      <c r="Z26">
        <v>4.9001618598310017</v>
      </c>
      <c r="AA26">
        <v>2.3345655921909128</v>
      </c>
      <c r="AB26">
        <v>3.4303059126626749</v>
      </c>
      <c r="AC26">
        <v>3.3964436227842327</v>
      </c>
      <c r="AD26">
        <v>2.6834407399729798</v>
      </c>
      <c r="AE26">
        <v>4.2076020043413109</v>
      </c>
      <c r="AF26">
        <v>6.0545138387688269</v>
      </c>
      <c r="AG26">
        <v>10.944692064153386</v>
      </c>
      <c r="AH26">
        <v>-3.2898820679544798</v>
      </c>
      <c r="AI26">
        <v>-9.117377096533005</v>
      </c>
      <c r="AJ26">
        <v>-8.4453551767126385</v>
      </c>
      <c r="AK26">
        <v>-7.2723879985457245</v>
      </c>
      <c r="AL26">
        <v>-1.4802147585535153</v>
      </c>
      <c r="AM26">
        <v>1.8180111976808746</v>
      </c>
      <c r="AN26">
        <v>2.8550510546255339</v>
      </c>
      <c r="AO26">
        <v>5.2053917423781115</v>
      </c>
      <c r="AP26">
        <v>-14.115381060589158</v>
      </c>
      <c r="AQ26">
        <v>3.7891220665512435</v>
      </c>
      <c r="AR26">
        <v>-8.3960911610027438</v>
      </c>
      <c r="AS26">
        <v>4.5872253416488178</v>
      </c>
      <c r="AT26">
        <v>3.8237036640902602</v>
      </c>
      <c r="AU26">
        <v>5.8719302778416278</v>
      </c>
      <c r="AV26">
        <v>5.2371542776816824</v>
      </c>
      <c r="AW26">
        <v>6.5104263787019789</v>
      </c>
      <c r="AX26">
        <v>7.0563475264741697</v>
      </c>
      <c r="AY26">
        <v>6.8025893816035818</v>
      </c>
      <c r="AZ26">
        <v>6.5913808372961284</v>
      </c>
      <c r="BA26">
        <v>6.1160179639974501</v>
      </c>
      <c r="BB26">
        <v>-3.2718542794976031</v>
      </c>
      <c r="BC26">
        <v>1.5418014430757836</v>
      </c>
      <c r="BD26">
        <v>2.1012057500923191</v>
      </c>
      <c r="BE26">
        <v>0.75493038598189344</v>
      </c>
      <c r="BF26">
        <v>-0.56049396557781961</v>
      </c>
      <c r="BG26">
        <v>0.96686903234495958</v>
      </c>
      <c r="BH26">
        <v>3.4280549135213221</v>
      </c>
      <c r="BI26">
        <v>3.0398252763079512</v>
      </c>
      <c r="BJ26">
        <v>2.762170959612618</v>
      </c>
      <c r="BK26">
        <v>2.6845761309141096</v>
      </c>
      <c r="BL26">
        <v>4.037592082119474</v>
      </c>
      <c r="BM26">
        <v>-4.3871498338525612</v>
      </c>
    </row>
    <row r="27" spans="1:65" hidden="1" x14ac:dyDescent="0.25">
      <c r="A27" t="s">
        <v>456</v>
      </c>
      <c r="B27" t="s">
        <v>457</v>
      </c>
      <c r="C27" t="s">
        <v>348</v>
      </c>
      <c r="D27" t="s">
        <v>347</v>
      </c>
      <c r="Z27">
        <v>-5.3166973528296495</v>
      </c>
      <c r="AA27">
        <v>-7.5562177121594516</v>
      </c>
      <c r="AB27">
        <v>6.376376799643964</v>
      </c>
      <c r="AC27">
        <v>5.0036460450077556</v>
      </c>
      <c r="AD27">
        <v>-4.7582685380568677</v>
      </c>
      <c r="AE27">
        <v>1.1829939159841985</v>
      </c>
      <c r="AF27">
        <v>10.399009332546811</v>
      </c>
      <c r="AG27">
        <v>6.9999916494533068</v>
      </c>
      <c r="AH27">
        <v>0.36400713816182417</v>
      </c>
      <c r="AI27">
        <v>4.4379971764263928</v>
      </c>
      <c r="AJ27">
        <v>11.229998780012295</v>
      </c>
      <c r="AK27">
        <v>6.6899983666053799</v>
      </c>
      <c r="AL27">
        <v>12.870006669658409</v>
      </c>
      <c r="AM27">
        <v>-0.25000148454287796</v>
      </c>
      <c r="AN27">
        <v>3.9299915453202061</v>
      </c>
      <c r="AO27">
        <v>4.1100061151211378</v>
      </c>
      <c r="AP27">
        <v>3.0929997867320367</v>
      </c>
      <c r="AQ27">
        <v>4.7900027885549861</v>
      </c>
      <c r="AR27">
        <v>4.2999989603775788</v>
      </c>
      <c r="AS27">
        <v>5.3000700560088347</v>
      </c>
      <c r="AT27">
        <v>2.4909481082984684</v>
      </c>
      <c r="AU27">
        <v>3.3485506679411969</v>
      </c>
      <c r="AV27">
        <v>6.2964419786936787</v>
      </c>
      <c r="AW27">
        <v>6.9809605942982529</v>
      </c>
      <c r="AX27">
        <v>6.7689978710748306</v>
      </c>
      <c r="AY27">
        <v>6.4670001219958522</v>
      </c>
      <c r="AZ27">
        <v>8.2939604475968309</v>
      </c>
      <c r="BA27">
        <v>6.2450107749625801</v>
      </c>
      <c r="BB27">
        <v>2.5398859358505206</v>
      </c>
      <c r="BC27">
        <v>4.3342991728313081</v>
      </c>
      <c r="BD27">
        <v>1.9835150115999056</v>
      </c>
      <c r="BE27">
        <v>3.7281084304601677</v>
      </c>
      <c r="BF27">
        <v>5.416839810120706</v>
      </c>
      <c r="BG27">
        <v>4.350390852529685</v>
      </c>
      <c r="BH27">
        <v>2.4853785575880352</v>
      </c>
      <c r="BI27">
        <v>3.5581281189777769</v>
      </c>
      <c r="BJ27">
        <v>4.2909497775633838</v>
      </c>
      <c r="BK27">
        <v>2.1367013468413631</v>
      </c>
      <c r="BL27">
        <v>2.1413767835633877</v>
      </c>
      <c r="BM27">
        <v>-5.0851802131891617</v>
      </c>
    </row>
    <row r="28" spans="1:65" hidden="1" x14ac:dyDescent="0.25">
      <c r="A28" t="s">
        <v>458</v>
      </c>
      <c r="B28" t="s">
        <v>459</v>
      </c>
      <c r="C28" t="s">
        <v>348</v>
      </c>
      <c r="D28" t="s">
        <v>347</v>
      </c>
      <c r="F28">
        <v>10.667097429182988</v>
      </c>
      <c r="G28">
        <v>10.451971890697692</v>
      </c>
      <c r="H28">
        <v>10.524055203987089</v>
      </c>
      <c r="I28">
        <v>10.501567201834149</v>
      </c>
      <c r="J28">
        <v>10.425596488082618</v>
      </c>
      <c r="K28">
        <v>9.0719287114878568</v>
      </c>
      <c r="L28">
        <v>9.5981138667654307</v>
      </c>
      <c r="M28">
        <v>8.4217635637997716</v>
      </c>
      <c r="N28">
        <v>8.9816625781346602</v>
      </c>
      <c r="O28">
        <v>-5.6496495193160285</v>
      </c>
      <c r="P28">
        <v>1.6265087407438159</v>
      </c>
      <c r="Q28">
        <v>-3.4973359333691576</v>
      </c>
      <c r="R28">
        <v>7.5675688239272887</v>
      </c>
      <c r="S28">
        <v>-16.754229074963177</v>
      </c>
      <c r="T28">
        <v>-14.803126312501234</v>
      </c>
      <c r="U28">
        <v>5.1851849717082814</v>
      </c>
      <c r="V28">
        <v>9.1549292191311906</v>
      </c>
      <c r="W28">
        <v>14.179520138717066</v>
      </c>
      <c r="X28">
        <v>26.139295769423939</v>
      </c>
      <c r="Y28">
        <v>6.4952819213953745</v>
      </c>
      <c r="Z28">
        <v>-9.2264050798864332</v>
      </c>
      <c r="AA28">
        <v>6.6988977560812515</v>
      </c>
      <c r="AB28">
        <v>3.5970518679660159</v>
      </c>
      <c r="AC28">
        <v>14.171148624479812</v>
      </c>
      <c r="AD28">
        <v>4.8291801139748429</v>
      </c>
      <c r="AE28">
        <v>1.7970002274410319</v>
      </c>
      <c r="AF28">
        <v>2.9845193449046974</v>
      </c>
      <c r="AG28">
        <v>2.3097076608330553</v>
      </c>
      <c r="AH28">
        <v>6.7273297993172747</v>
      </c>
      <c r="AI28">
        <v>-1.5962490864956038</v>
      </c>
      <c r="AJ28">
        <v>-4.1817847814004381</v>
      </c>
      <c r="AK28">
        <v>-3.8255819695819753</v>
      </c>
      <c r="AL28">
        <v>0.3078062914431996</v>
      </c>
      <c r="AM28">
        <v>3.1489156199780268</v>
      </c>
      <c r="AN28">
        <v>4.3787520904746913</v>
      </c>
      <c r="AO28">
        <v>4.2235304253040056</v>
      </c>
      <c r="AP28">
        <v>6.8757394200835762</v>
      </c>
      <c r="AQ28">
        <v>-4.5035966223025383</v>
      </c>
      <c r="AR28">
        <v>12.1975182853608</v>
      </c>
      <c r="AS28">
        <v>4.1492340457734826</v>
      </c>
      <c r="AT28">
        <v>2.6251595960015379</v>
      </c>
      <c r="AU28">
        <v>2.7046709687860329</v>
      </c>
      <c r="AV28">
        <v>-1.2645262950561289</v>
      </c>
      <c r="AW28">
        <v>0.88274018512608166</v>
      </c>
      <c r="AX28">
        <v>3.3952600824591457</v>
      </c>
      <c r="AY28">
        <v>2.5168539325842687</v>
      </c>
      <c r="AZ28">
        <v>1.4467338886453405</v>
      </c>
      <c r="BA28">
        <v>-2.3235072362492843</v>
      </c>
      <c r="BB28">
        <v>-4.1758055558170355</v>
      </c>
      <c r="BC28">
        <v>1.5383859718060933</v>
      </c>
      <c r="BD28">
        <v>0.61338415843499661</v>
      </c>
      <c r="BE28">
        <v>3.0868791768834996</v>
      </c>
      <c r="BF28">
        <v>-3.5838746627962053</v>
      </c>
      <c r="BG28">
        <v>2.2881473175630447</v>
      </c>
      <c r="BH28">
        <v>1.5897367022232487</v>
      </c>
      <c r="BI28">
        <v>9.1146924373191496E-2</v>
      </c>
      <c r="BJ28">
        <v>1.6250119759754824</v>
      </c>
      <c r="BK28">
        <v>2.7670408104424524</v>
      </c>
      <c r="BL28">
        <v>0.70245909669834816</v>
      </c>
      <c r="BM28">
        <v>-14.514481403290304</v>
      </c>
    </row>
    <row r="29" spans="1:65" hidden="1" x14ac:dyDescent="0.25">
      <c r="A29" t="s">
        <v>460</v>
      </c>
      <c r="B29" t="s">
        <v>461</v>
      </c>
      <c r="C29" t="s">
        <v>348</v>
      </c>
      <c r="D29" t="s">
        <v>347</v>
      </c>
      <c r="AN29">
        <v>20.799997541861217</v>
      </c>
      <c r="AO29">
        <v>88.957666183279173</v>
      </c>
      <c r="AP29">
        <v>34.389574051687219</v>
      </c>
      <c r="AQ29">
        <v>15.59999668542315</v>
      </c>
      <c r="AR29">
        <v>9.599999716422758</v>
      </c>
      <c r="AS29">
        <v>12.765469457888258</v>
      </c>
      <c r="AT29">
        <v>2.423313171809923</v>
      </c>
      <c r="AU29">
        <v>5.0274442073398262</v>
      </c>
      <c r="AV29">
        <v>3.867138795134295</v>
      </c>
      <c r="AW29">
        <v>6.325266168614661</v>
      </c>
      <c r="AX29">
        <v>3.8971779899219285</v>
      </c>
      <c r="AY29">
        <v>5.4140035707943355</v>
      </c>
      <c r="AZ29">
        <v>5.8571263421709432</v>
      </c>
      <c r="BA29">
        <v>5.4438310345017698</v>
      </c>
      <c r="BB29">
        <v>-3.0044559301334601</v>
      </c>
      <c r="BC29">
        <v>0.8656692602370839</v>
      </c>
      <c r="BD29">
        <v>0.95951124724126657</v>
      </c>
      <c r="BE29">
        <v>-0.82183647421689443</v>
      </c>
      <c r="BF29">
        <v>2.3498566632458022</v>
      </c>
      <c r="BG29">
        <v>1.1538510920040324</v>
      </c>
      <c r="BH29">
        <v>3.0891641517943924</v>
      </c>
      <c r="BI29">
        <v>3.1498069156118191</v>
      </c>
      <c r="BJ29">
        <v>3.1714348748712808</v>
      </c>
      <c r="BK29">
        <v>3.7400710920132383</v>
      </c>
      <c r="BL29">
        <v>2.8310026025969677</v>
      </c>
      <c r="BM29">
        <v>-3.1969501340358306</v>
      </c>
    </row>
    <row r="30" spans="1:65" hidden="1" x14ac:dyDescent="0.25">
      <c r="A30" t="s">
        <v>462</v>
      </c>
      <c r="B30" t="s">
        <v>463</v>
      </c>
      <c r="C30" t="s">
        <v>348</v>
      </c>
      <c r="D30" t="s">
        <v>347</v>
      </c>
      <c r="AJ30">
        <v>-1.1999955698041163</v>
      </c>
      <c r="AK30">
        <v>-9.600001395977074</v>
      </c>
      <c r="AL30">
        <v>-7.6000018422108724</v>
      </c>
      <c r="AM30">
        <v>-11.700003897553586</v>
      </c>
      <c r="AN30">
        <v>-10.400000491499412</v>
      </c>
      <c r="AO30">
        <v>2.8000046505393357</v>
      </c>
      <c r="AP30">
        <v>11.400005405354847</v>
      </c>
      <c r="AQ30">
        <v>8.3999914203199069</v>
      </c>
      <c r="AR30">
        <v>3.3999991632296371</v>
      </c>
      <c r="AS30">
        <v>5.8000034400745477</v>
      </c>
      <c r="AT30">
        <v>4.7253059938750823</v>
      </c>
      <c r="AU30">
        <v>5.0452674800218489</v>
      </c>
      <c r="AV30">
        <v>7.0431925587469237</v>
      </c>
      <c r="AW30">
        <v>11.449743105396081</v>
      </c>
      <c r="AX30">
        <v>9.4000015235768757</v>
      </c>
      <c r="AY30">
        <v>9.9999948124737159</v>
      </c>
      <c r="AZ30">
        <v>8.6000065362481024</v>
      </c>
      <c r="BA30">
        <v>10.199999439543632</v>
      </c>
      <c r="BB30">
        <v>0.19999531001447224</v>
      </c>
      <c r="BC30">
        <v>7.7982668226973146</v>
      </c>
      <c r="BD30">
        <v>5.3787074498101504</v>
      </c>
      <c r="BE30">
        <v>1.6871355364284142</v>
      </c>
      <c r="BF30">
        <v>1.0034708408564512</v>
      </c>
      <c r="BG30">
        <v>1.7263848541700213</v>
      </c>
      <c r="BH30">
        <v>-3.8295705582837911</v>
      </c>
      <c r="BI30">
        <v>-2.5264464355236385</v>
      </c>
      <c r="BJ30">
        <v>2.5321835002303459</v>
      </c>
      <c r="BK30">
        <v>3.1491975937496335</v>
      </c>
      <c r="BL30">
        <v>1.4000000000000057</v>
      </c>
      <c r="BM30">
        <v>-0.90000000024689086</v>
      </c>
    </row>
    <row r="31" spans="1:65" hidden="1" x14ac:dyDescent="0.25">
      <c r="A31" t="s">
        <v>464</v>
      </c>
      <c r="B31" t="s">
        <v>465</v>
      </c>
      <c r="C31" t="s">
        <v>348</v>
      </c>
      <c r="D31" t="s">
        <v>347</v>
      </c>
      <c r="F31">
        <v>4.8922772190268802</v>
      </c>
      <c r="G31">
        <v>4.8926521802839602</v>
      </c>
      <c r="H31">
        <v>4.9564341949161985</v>
      </c>
      <c r="I31">
        <v>4.9998799104131706</v>
      </c>
      <c r="J31">
        <v>4.9305409613182434</v>
      </c>
      <c r="K31">
        <v>4.7708451129595062</v>
      </c>
      <c r="L31">
        <v>4.9131231620706899</v>
      </c>
      <c r="M31">
        <v>7.3672254571462048</v>
      </c>
      <c r="N31">
        <v>5.1063747909928026</v>
      </c>
      <c r="O31">
        <v>4.8076933638293156</v>
      </c>
      <c r="P31">
        <v>3.9594410817295227</v>
      </c>
      <c r="Q31">
        <v>10.218303839050733</v>
      </c>
      <c r="R31">
        <v>5.3518941108860076</v>
      </c>
      <c r="S31">
        <v>13.559985171804783</v>
      </c>
      <c r="T31">
        <v>3.5928244424595874</v>
      </c>
      <c r="U31">
        <v>-3.4020943420685512E-2</v>
      </c>
      <c r="V31">
        <v>6.4965942870641982</v>
      </c>
      <c r="W31">
        <v>7.9208071785766663</v>
      </c>
      <c r="X31">
        <v>7.5170215134801879</v>
      </c>
      <c r="Y31">
        <v>13.436681763566199</v>
      </c>
      <c r="Z31">
        <v>1.1337708228089411</v>
      </c>
      <c r="AA31">
        <v>-0.10771042856241309</v>
      </c>
      <c r="AB31">
        <v>-2.1431799695411371</v>
      </c>
      <c r="AC31">
        <v>1.9720650253354961</v>
      </c>
      <c r="AD31">
        <v>1.0125139143091815</v>
      </c>
      <c r="AE31">
        <v>4.5394569574467027</v>
      </c>
      <c r="AF31">
        <v>10.735304132646377</v>
      </c>
      <c r="AG31">
        <v>9.7877114424160538</v>
      </c>
      <c r="AH31">
        <v>13.009221130541079</v>
      </c>
      <c r="AI31">
        <v>11.443388728931893</v>
      </c>
      <c r="AJ31">
        <v>11.464036420507327</v>
      </c>
      <c r="AK31">
        <v>12.058324475794763</v>
      </c>
      <c r="AL31">
        <v>6.275780560969821</v>
      </c>
      <c r="AM31">
        <v>0.15842153890316979</v>
      </c>
      <c r="AN31">
        <v>0.6444869258029513</v>
      </c>
      <c r="AO31">
        <v>1.4291124410858345</v>
      </c>
      <c r="AP31">
        <v>3.5446533683507653</v>
      </c>
      <c r="AQ31">
        <v>3.7405141730710199</v>
      </c>
      <c r="AR31">
        <v>8.7788549153292621</v>
      </c>
      <c r="AS31">
        <v>13.019577374825928</v>
      </c>
      <c r="AT31">
        <v>4.6816355955542122</v>
      </c>
      <c r="AU31">
        <v>4.7324075641508472</v>
      </c>
      <c r="AV31">
        <v>9.3336118395926633</v>
      </c>
      <c r="AW31">
        <v>4.7899411791688067</v>
      </c>
      <c r="AX31">
        <v>1.9409036520260372</v>
      </c>
      <c r="AY31">
        <v>4.8254804174935799</v>
      </c>
      <c r="AZ31">
        <v>0.51101440704542256</v>
      </c>
      <c r="BA31">
        <v>3.4898052609622709</v>
      </c>
      <c r="BB31">
        <v>0.21746077414692877</v>
      </c>
      <c r="BC31">
        <v>3.0035272561207904</v>
      </c>
      <c r="BD31">
        <v>1.9182520142144313</v>
      </c>
      <c r="BE31">
        <v>2.42176314174678</v>
      </c>
      <c r="BF31">
        <v>1.2940847545632579</v>
      </c>
      <c r="BG31">
        <v>4.0376956744607924</v>
      </c>
      <c r="BH31">
        <v>2.6378624218305902</v>
      </c>
      <c r="BI31">
        <v>-3.3233632436022731E-2</v>
      </c>
      <c r="BJ31">
        <v>1.8136820330969243</v>
      </c>
      <c r="BK31">
        <v>2.9060697311613382</v>
      </c>
      <c r="BL31">
        <v>1.7627979128472759</v>
      </c>
      <c r="BM31">
        <v>-14.010532150776058</v>
      </c>
    </row>
    <row r="32" spans="1:65" hidden="1" x14ac:dyDescent="0.25">
      <c r="A32" t="s">
        <v>466</v>
      </c>
      <c r="B32" t="s">
        <v>467</v>
      </c>
      <c r="C32" t="s">
        <v>348</v>
      </c>
      <c r="D32" t="s">
        <v>347</v>
      </c>
      <c r="F32">
        <v>4.6799999999972925</v>
      </c>
      <c r="G32">
        <v>4.4700000000032816</v>
      </c>
      <c r="H32">
        <v>1.0699999999984868</v>
      </c>
      <c r="I32">
        <v>11.109999999997356</v>
      </c>
      <c r="J32">
        <v>4.7600000000046663</v>
      </c>
      <c r="K32">
        <v>14.363636363633077</v>
      </c>
      <c r="L32">
        <v>13.275039745625577</v>
      </c>
      <c r="M32">
        <v>2.105263157896033</v>
      </c>
      <c r="N32">
        <v>3.4364261168376089</v>
      </c>
      <c r="O32">
        <v>6.3122923588076816</v>
      </c>
      <c r="P32">
        <v>3.4374999999981242</v>
      </c>
      <c r="Q32">
        <v>1.8126888217536674</v>
      </c>
      <c r="R32">
        <v>1.4836795252197277</v>
      </c>
      <c r="S32">
        <v>0.87719298245903587</v>
      </c>
      <c r="T32">
        <v>3.7681159420263555</v>
      </c>
      <c r="U32">
        <v>8.9385474860341532</v>
      </c>
      <c r="V32">
        <v>5.8974358974368073</v>
      </c>
      <c r="W32">
        <v>1.4527845036330831</v>
      </c>
      <c r="X32">
        <v>2.1479713603814332</v>
      </c>
      <c r="Y32">
        <v>7.9439252336444923</v>
      </c>
      <c r="Z32">
        <v>2.380952380951328</v>
      </c>
      <c r="AA32">
        <v>-5.2854122621565267</v>
      </c>
      <c r="AB32">
        <v>2.0089285714284415</v>
      </c>
      <c r="AC32">
        <v>0.48140043763839913</v>
      </c>
      <c r="AD32">
        <v>-2.0034843205596502</v>
      </c>
      <c r="AE32">
        <v>6.6666666666678367</v>
      </c>
      <c r="AF32">
        <v>3.7499999999995453</v>
      </c>
      <c r="AG32">
        <v>4.0562248995994707</v>
      </c>
      <c r="AH32">
        <v>0.44384407564486139</v>
      </c>
      <c r="AI32">
        <v>1.9212295871923857E-2</v>
      </c>
      <c r="AJ32">
        <v>-3.5343820999174227</v>
      </c>
      <c r="AK32">
        <v>-5.9738214383955324E-2</v>
      </c>
      <c r="AL32">
        <v>3.0085671235790699</v>
      </c>
      <c r="AM32">
        <v>0.59961336669880438</v>
      </c>
      <c r="AN32">
        <v>4.3991483299642624</v>
      </c>
      <c r="AO32">
        <v>2.6004754289844101</v>
      </c>
      <c r="AP32">
        <v>4.6000008426336336</v>
      </c>
      <c r="AQ32">
        <v>3.9000000942303501</v>
      </c>
      <c r="AR32">
        <v>3.3826470197218441</v>
      </c>
      <c r="AS32">
        <v>9.3171564108608322</v>
      </c>
      <c r="AT32">
        <v>7.2224355375260814</v>
      </c>
      <c r="AU32">
        <v>-1.4777905976886672</v>
      </c>
      <c r="AV32">
        <v>3.4107066768753072</v>
      </c>
      <c r="AW32">
        <v>2.3212672232313594</v>
      </c>
      <c r="AX32">
        <v>1.6742061141050755</v>
      </c>
      <c r="AY32">
        <v>5.5438663804406048</v>
      </c>
      <c r="AZ32">
        <v>3.3451397087760739</v>
      </c>
      <c r="BA32">
        <v>-1.8659558263518647</v>
      </c>
      <c r="BB32">
        <v>-5.6266977105160976</v>
      </c>
      <c r="BC32">
        <v>-2.502878289473685</v>
      </c>
      <c r="BD32">
        <v>-3.7427443174070305</v>
      </c>
      <c r="BE32">
        <v>-5.3052991067529689</v>
      </c>
      <c r="BF32">
        <v>-0.27970854542303414</v>
      </c>
      <c r="BG32">
        <v>-3.701067593642577</v>
      </c>
      <c r="BH32">
        <v>0.77552969956897755</v>
      </c>
      <c r="BI32">
        <v>-0.6572063042592049</v>
      </c>
      <c r="BJ32">
        <v>3.611419837061149</v>
      </c>
      <c r="BK32">
        <v>-0.43280130033930675</v>
      </c>
      <c r="BL32">
        <v>0.45988994302148001</v>
      </c>
      <c r="BM32">
        <v>-6.3440802458978709</v>
      </c>
    </row>
    <row r="33" spans="1:65" hidden="1" x14ac:dyDescent="0.25">
      <c r="A33" t="s">
        <v>468</v>
      </c>
      <c r="B33" t="s">
        <v>469</v>
      </c>
      <c r="C33" t="s">
        <v>348</v>
      </c>
      <c r="D33" t="s">
        <v>347</v>
      </c>
      <c r="F33">
        <v>2.0892959358901351</v>
      </c>
      <c r="G33">
        <v>5.5789178581441092</v>
      </c>
      <c r="H33">
        <v>6.7976257772752575</v>
      </c>
      <c r="I33">
        <v>3.9565965330157837</v>
      </c>
      <c r="J33">
        <v>4.9134419551934911</v>
      </c>
      <c r="K33">
        <v>7.1705896627032075</v>
      </c>
      <c r="L33">
        <v>6.3172195177176604</v>
      </c>
      <c r="M33">
        <v>8.5294430838035282</v>
      </c>
      <c r="N33">
        <v>4.4740973312401735</v>
      </c>
      <c r="O33">
        <v>5.2310293012776157</v>
      </c>
      <c r="P33">
        <v>5.0633364345524114</v>
      </c>
      <c r="Q33">
        <v>7.9674852128101179</v>
      </c>
      <c r="R33">
        <v>5.7391615230121431</v>
      </c>
      <c r="S33">
        <v>2.9395678159091574</v>
      </c>
      <c r="T33">
        <v>7.3110177268994363</v>
      </c>
      <c r="U33">
        <v>4.6145674855738434</v>
      </c>
      <c r="V33">
        <v>4.9712156545537596</v>
      </c>
      <c r="W33">
        <v>2.0526945715082263</v>
      </c>
      <c r="X33">
        <v>0.13334404369820163</v>
      </c>
      <c r="Y33">
        <v>-1.3717751251443957</v>
      </c>
      <c r="Z33">
        <v>0.27562002218957105</v>
      </c>
      <c r="AA33">
        <v>-3.9387410198237802</v>
      </c>
      <c r="AB33">
        <v>-4.042118469982114</v>
      </c>
      <c r="AC33">
        <v>-0.20067599482528919</v>
      </c>
      <c r="AD33">
        <v>-1.6763871435549902</v>
      </c>
      <c r="AE33">
        <v>-2.5738745620127048</v>
      </c>
      <c r="AF33">
        <v>2.4634771482607363</v>
      </c>
      <c r="AG33">
        <v>2.9095047580491809</v>
      </c>
      <c r="AH33">
        <v>3.7901300472356354</v>
      </c>
      <c r="AI33">
        <v>4.635785909600699</v>
      </c>
      <c r="AJ33">
        <v>5.2665274721403819</v>
      </c>
      <c r="AK33">
        <v>1.6464969326334824</v>
      </c>
      <c r="AL33">
        <v>4.269293695910477</v>
      </c>
      <c r="AM33">
        <v>4.667270434597981</v>
      </c>
      <c r="AN33">
        <v>4.6782725857752467</v>
      </c>
      <c r="AO33">
        <v>4.3613430581209514</v>
      </c>
      <c r="AP33">
        <v>4.9542087429972099</v>
      </c>
      <c r="AQ33">
        <v>5.0293523372519644</v>
      </c>
      <c r="AR33">
        <v>0.42688957670813465</v>
      </c>
      <c r="AS33">
        <v>2.5078075533639748</v>
      </c>
      <c r="AT33">
        <v>1.6838009390208981</v>
      </c>
      <c r="AU33">
        <v>2.4855648471145031</v>
      </c>
      <c r="AV33">
        <v>2.7113407070970368</v>
      </c>
      <c r="AW33">
        <v>4.1732943180354169</v>
      </c>
      <c r="AX33">
        <v>4.4214347669706626</v>
      </c>
      <c r="AY33">
        <v>4.7970091708720304</v>
      </c>
      <c r="AZ33">
        <v>4.5643827523479388</v>
      </c>
      <c r="BA33">
        <v>6.1484971950138743</v>
      </c>
      <c r="BB33">
        <v>3.3570012589411107</v>
      </c>
      <c r="BC33">
        <v>4.1267219565931157</v>
      </c>
      <c r="BD33">
        <v>5.2040923081492849</v>
      </c>
      <c r="BE33">
        <v>5.1222757672596515</v>
      </c>
      <c r="BF33">
        <v>6.7960112412411178</v>
      </c>
      <c r="BG33">
        <v>5.4605696760672231</v>
      </c>
      <c r="BH33">
        <v>4.8571872324849608</v>
      </c>
      <c r="BI33">
        <v>4.2639208375146609</v>
      </c>
      <c r="BJ33">
        <v>4.1952063010676</v>
      </c>
      <c r="BK33">
        <v>4.2236235111887481</v>
      </c>
      <c r="BL33">
        <v>2.216705777503762</v>
      </c>
      <c r="BM33">
        <v>-8.8294936196512737</v>
      </c>
    </row>
    <row r="34" spans="1:65" hidden="1" x14ac:dyDescent="0.25">
      <c r="A34" t="s">
        <v>79</v>
      </c>
      <c r="B34" t="s">
        <v>470</v>
      </c>
      <c r="C34" t="s">
        <v>348</v>
      </c>
      <c r="D34" t="s">
        <v>347</v>
      </c>
      <c r="F34">
        <v>8.6000000000001364</v>
      </c>
      <c r="G34">
        <v>6.5999999999999233</v>
      </c>
      <c r="H34">
        <v>0.60000000000006537</v>
      </c>
      <c r="I34">
        <v>3.3999999999998494</v>
      </c>
      <c r="J34">
        <v>2.4000000000000057</v>
      </c>
      <c r="K34">
        <v>6.7000000000001023</v>
      </c>
      <c r="L34">
        <v>4.2</v>
      </c>
      <c r="M34">
        <v>9.7999999999999829</v>
      </c>
      <c r="N34">
        <v>9.4999999999999289</v>
      </c>
      <c r="O34">
        <v>10.4</v>
      </c>
      <c r="P34">
        <v>11.342921993190828</v>
      </c>
      <c r="Q34">
        <v>11.940348116250817</v>
      </c>
      <c r="R34">
        <v>13.968721779678205</v>
      </c>
      <c r="S34">
        <v>8.1539386845720117</v>
      </c>
      <c r="T34">
        <v>5.1666490840632093</v>
      </c>
      <c r="U34">
        <v>10.257129534786728</v>
      </c>
      <c r="V34">
        <v>4.9343280697896148</v>
      </c>
      <c r="W34">
        <v>4.9698976892473752</v>
      </c>
      <c r="X34">
        <v>6.7595601220407957</v>
      </c>
      <c r="Y34">
        <v>9.1999999999997613</v>
      </c>
      <c r="Z34">
        <v>-4.2499999999995595</v>
      </c>
      <c r="AA34">
        <v>0.82999999999952934</v>
      </c>
      <c r="AB34">
        <v>-2.9299999999999642</v>
      </c>
      <c r="AC34">
        <v>5.3999999999998778</v>
      </c>
      <c r="AD34">
        <v>7.8500000000004206</v>
      </c>
      <c r="AE34">
        <v>7.4899999999998244</v>
      </c>
      <c r="AF34">
        <v>3.5299999999998306</v>
      </c>
      <c r="AG34">
        <v>-5.9999999999917009E-2</v>
      </c>
      <c r="AH34">
        <v>3.1600000000003234</v>
      </c>
      <c r="AI34">
        <v>-4.3500000000002217</v>
      </c>
      <c r="AJ34">
        <v>1.0321895854695953</v>
      </c>
      <c r="AK34">
        <v>-0.5440720510302981</v>
      </c>
      <c r="AL34">
        <v>4.9246900046377391</v>
      </c>
      <c r="AM34">
        <v>5.8528703643893039</v>
      </c>
      <c r="AN34">
        <v>4.2237936336472046</v>
      </c>
      <c r="AO34">
        <v>2.2088640505148192</v>
      </c>
      <c r="AP34">
        <v>3.3948459853159676</v>
      </c>
      <c r="AQ34">
        <v>0.33809790195233802</v>
      </c>
      <c r="AR34">
        <v>0.46793756667946695</v>
      </c>
      <c r="AS34">
        <v>4.3879494436486937</v>
      </c>
      <c r="AT34">
        <v>1.3898964044580993</v>
      </c>
      <c r="AU34">
        <v>3.0534618568361935</v>
      </c>
      <c r="AV34">
        <v>1.1408289987710134</v>
      </c>
      <c r="AW34">
        <v>5.7599646368599764</v>
      </c>
      <c r="AX34">
        <v>3.2021320621625478</v>
      </c>
      <c r="AY34">
        <v>3.961988708994852</v>
      </c>
      <c r="AZ34">
        <v>6.069870607331282</v>
      </c>
      <c r="BA34">
        <v>5.0941954481199758</v>
      </c>
      <c r="BB34">
        <v>-0.1258120029914096</v>
      </c>
      <c r="BC34">
        <v>7.5282258181215127</v>
      </c>
      <c r="BD34">
        <v>3.9744230794470212</v>
      </c>
      <c r="BE34">
        <v>1.9211759850946208</v>
      </c>
      <c r="BF34">
        <v>3.004822670288803</v>
      </c>
      <c r="BG34">
        <v>0.5039557402732413</v>
      </c>
      <c r="BH34">
        <v>-3.5457633934727824</v>
      </c>
      <c r="BI34">
        <v>-3.2759169063211004</v>
      </c>
      <c r="BJ34">
        <v>1.3228690539081498</v>
      </c>
      <c r="BK34">
        <v>1.7836667613700286</v>
      </c>
      <c r="BL34">
        <v>1.4111529850699469</v>
      </c>
      <c r="BM34">
        <v>-4.0590482726727117</v>
      </c>
    </row>
    <row r="35" spans="1:65" hidden="1" x14ac:dyDescent="0.25">
      <c r="A35" t="s">
        <v>471</v>
      </c>
      <c r="B35" t="s">
        <v>472</v>
      </c>
      <c r="C35" t="s">
        <v>348</v>
      </c>
      <c r="D35" t="s">
        <v>347</v>
      </c>
      <c r="T35">
        <v>-1.9000000000000767</v>
      </c>
      <c r="U35">
        <v>4.3602110046604849</v>
      </c>
      <c r="V35">
        <v>3.6422057681480595</v>
      </c>
      <c r="W35">
        <v>4.8769393153825291</v>
      </c>
      <c r="X35">
        <v>7.8930081355588868</v>
      </c>
      <c r="Y35">
        <v>4.3730648140921033</v>
      </c>
      <c r="Z35">
        <v>-1.8997515709484105</v>
      </c>
      <c r="AA35">
        <v>-4.9009384775808229</v>
      </c>
      <c r="AB35">
        <v>0.50125313283209039</v>
      </c>
      <c r="AC35">
        <v>3.6003740648379079</v>
      </c>
      <c r="AD35">
        <v>1.0982398074319377</v>
      </c>
      <c r="AE35">
        <v>5.1041666666666714</v>
      </c>
      <c r="AF35">
        <v>2.5909670111850431</v>
      </c>
      <c r="AG35">
        <v>3.5053822798785603</v>
      </c>
      <c r="AH35">
        <v>3.6000000000000085</v>
      </c>
      <c r="AI35">
        <v>-3.3075933075933079</v>
      </c>
      <c r="AJ35">
        <v>-3.8999068281645179</v>
      </c>
      <c r="AK35">
        <v>-5.6925207756232652</v>
      </c>
      <c r="AL35">
        <v>0.79306799823761764</v>
      </c>
      <c r="AM35">
        <v>2.0107824566516115</v>
      </c>
      <c r="AN35">
        <v>2.0139980002856817</v>
      </c>
      <c r="AO35">
        <v>3.976477177261259</v>
      </c>
      <c r="AP35">
        <v>4.7401023431187639</v>
      </c>
      <c r="AQ35">
        <v>3.7284649010028232</v>
      </c>
      <c r="AR35">
        <v>0.33465542885473099</v>
      </c>
      <c r="AS35">
        <v>4.4471896232242187</v>
      </c>
      <c r="AT35">
        <v>-2.3654642223536371</v>
      </c>
      <c r="AU35">
        <v>0.7874015748031411</v>
      </c>
      <c r="AV35">
        <v>2.1754807692307736</v>
      </c>
      <c r="AW35">
        <v>1.4115986354546521</v>
      </c>
      <c r="AX35">
        <v>3.9554576035262698</v>
      </c>
      <c r="AY35">
        <v>5.9027002901138133</v>
      </c>
      <c r="AZ35">
        <v>2.2020861869139026</v>
      </c>
      <c r="BA35">
        <v>0.70103092783504906</v>
      </c>
      <c r="BB35">
        <v>-5.0778050778050812</v>
      </c>
      <c r="BC35">
        <v>-2.2864538395168239</v>
      </c>
      <c r="BD35">
        <v>-0.67328918322296261</v>
      </c>
      <c r="BE35">
        <v>-0.45560617846427931</v>
      </c>
      <c r="BF35">
        <v>-1.4065639651707897</v>
      </c>
      <c r="BG35">
        <v>-0.12454710144928072</v>
      </c>
      <c r="BH35">
        <v>2.4487019612288776</v>
      </c>
      <c r="BI35">
        <v>2.4786986831913254</v>
      </c>
      <c r="BJ35">
        <v>0.47511067919229788</v>
      </c>
      <c r="BK35">
        <v>-0.58033315421816667</v>
      </c>
      <c r="BL35">
        <v>-9.613555291319642E-2</v>
      </c>
      <c r="BM35">
        <v>-18.979509703767206</v>
      </c>
    </row>
    <row r="36" spans="1:65" hidden="1" x14ac:dyDescent="0.25">
      <c r="A36" t="s">
        <v>473</v>
      </c>
      <c r="B36" t="s">
        <v>474</v>
      </c>
      <c r="C36" t="s">
        <v>348</v>
      </c>
      <c r="D36" t="s">
        <v>347</v>
      </c>
      <c r="T36">
        <v>0.35546306830352137</v>
      </c>
      <c r="U36">
        <v>20.155394356708328</v>
      </c>
      <c r="V36">
        <v>10.91669705566629</v>
      </c>
      <c r="W36">
        <v>6.7758344222611981</v>
      </c>
      <c r="X36">
        <v>22.56242876382106</v>
      </c>
      <c r="Y36">
        <v>-6.9967029840247079</v>
      </c>
      <c r="Z36">
        <v>-19.826715864743477</v>
      </c>
      <c r="AA36">
        <v>3.9566549383826839</v>
      </c>
      <c r="AB36">
        <v>0.50146596585787506</v>
      </c>
      <c r="AC36">
        <v>0.59987654172437033</v>
      </c>
      <c r="AD36">
        <v>-1.4907490803360872</v>
      </c>
      <c r="AE36">
        <v>-2.7154699532441526</v>
      </c>
      <c r="AF36">
        <v>2.0091298136283768</v>
      </c>
      <c r="AG36">
        <v>1.0973671657358324</v>
      </c>
      <c r="AH36">
        <v>-1.074178572620923</v>
      </c>
      <c r="AI36">
        <v>1.0894205354875766</v>
      </c>
      <c r="AJ36">
        <v>3.1459413616626648</v>
      </c>
      <c r="AK36">
        <v>4.7585808455215926</v>
      </c>
      <c r="AL36">
        <v>0.30457287414186851</v>
      </c>
      <c r="AM36">
        <v>3.1453973953587564</v>
      </c>
      <c r="AN36">
        <v>4.4787073398374844</v>
      </c>
      <c r="AO36">
        <v>2.8783177472123498</v>
      </c>
      <c r="AP36">
        <v>-1.4711715721825698</v>
      </c>
      <c r="AQ36">
        <v>-0.55850885109747139</v>
      </c>
      <c r="AR36">
        <v>3.0521571416020805</v>
      </c>
      <c r="AS36">
        <v>2.8494218578272665</v>
      </c>
      <c r="AT36">
        <v>2.7440405176520244</v>
      </c>
      <c r="AU36">
        <v>3.8720969670429781</v>
      </c>
      <c r="AV36">
        <v>2.9039554765311522</v>
      </c>
      <c r="AW36">
        <v>0.50431825268732666</v>
      </c>
      <c r="AX36">
        <v>0.38750720823207985</v>
      </c>
      <c r="AY36">
        <v>4.3977196775217635</v>
      </c>
      <c r="AZ36">
        <v>0.15458181174277286</v>
      </c>
      <c r="BA36">
        <v>-1.9397146378467056</v>
      </c>
      <c r="BB36">
        <v>-1.764535541326012</v>
      </c>
      <c r="BC36">
        <v>2.5989657464322562</v>
      </c>
      <c r="BD36">
        <v>3.7453183520599396</v>
      </c>
      <c r="BE36">
        <v>0.91284167096441138</v>
      </c>
      <c r="BF36">
        <v>-2.1260285174017497</v>
      </c>
      <c r="BG36">
        <v>-2.508352566445609</v>
      </c>
      <c r="BH36">
        <v>-0.39238374950203081</v>
      </c>
      <c r="BI36">
        <v>-2.4779177183322361</v>
      </c>
      <c r="BJ36">
        <v>1.328602551617152</v>
      </c>
      <c r="BK36">
        <v>5.2237790776771931E-2</v>
      </c>
      <c r="BL36">
        <v>3.8691098650684523</v>
      </c>
      <c r="BM36">
        <v>1.133573350707934</v>
      </c>
    </row>
    <row r="37" spans="1:65" hidden="1" x14ac:dyDescent="0.25">
      <c r="A37" t="s">
        <v>475</v>
      </c>
      <c r="B37" t="s">
        <v>476</v>
      </c>
      <c r="C37" t="s">
        <v>348</v>
      </c>
      <c r="D37" t="s">
        <v>347</v>
      </c>
      <c r="Z37">
        <v>15.122294841951643</v>
      </c>
      <c r="AA37">
        <v>3.4397738499982751</v>
      </c>
      <c r="AB37">
        <v>10.431015941152253</v>
      </c>
      <c r="AC37">
        <v>4.556658988750911</v>
      </c>
      <c r="AD37">
        <v>4.028533000642966</v>
      </c>
      <c r="AE37">
        <v>11.39219759778085</v>
      </c>
      <c r="AF37">
        <v>29.054323847733741</v>
      </c>
      <c r="AG37">
        <v>4.7673730266993459</v>
      </c>
      <c r="AH37">
        <v>7.3555673155654091</v>
      </c>
      <c r="AI37">
        <v>10.38311791147855</v>
      </c>
      <c r="AJ37">
        <v>-0.40787568665585638</v>
      </c>
      <c r="AK37">
        <v>4.6008914318462928</v>
      </c>
      <c r="AL37">
        <v>1.9863665899686964</v>
      </c>
      <c r="AM37">
        <v>4.9515036702048292</v>
      </c>
      <c r="AN37">
        <v>7.0741172779451347</v>
      </c>
      <c r="AO37">
        <v>5.5651728621204626</v>
      </c>
      <c r="AP37">
        <v>5.3738385191448117</v>
      </c>
      <c r="AQ37">
        <v>5.9140308346198509</v>
      </c>
      <c r="AR37">
        <v>7.9839720218331678</v>
      </c>
      <c r="AS37">
        <v>3.3550682847402129</v>
      </c>
      <c r="AT37">
        <v>8.3489544828285034</v>
      </c>
      <c r="AU37">
        <v>10.992281843750959</v>
      </c>
      <c r="AV37">
        <v>7.8233023614974826</v>
      </c>
      <c r="AW37">
        <v>6.0087422361326333</v>
      </c>
      <c r="AX37">
        <v>7.2872493521870041</v>
      </c>
      <c r="AY37">
        <v>6.9997380950090644</v>
      </c>
      <c r="AZ37">
        <v>18.360854055545261</v>
      </c>
      <c r="BA37">
        <v>4.7994606115589562</v>
      </c>
      <c r="BB37">
        <v>6.7483337484980837</v>
      </c>
      <c r="BC37">
        <v>11.945895998375661</v>
      </c>
      <c r="BD37">
        <v>7.982617040557912</v>
      </c>
      <c r="BE37">
        <v>5.1184008580053444</v>
      </c>
      <c r="BF37">
        <v>2.1199726329821544</v>
      </c>
      <c r="BG37">
        <v>5.7764956801372449</v>
      </c>
      <c r="BH37">
        <v>6.6422321053556601</v>
      </c>
      <c r="BI37">
        <v>8.1270335383893979</v>
      </c>
      <c r="BJ37">
        <v>4.6518346752960582</v>
      </c>
      <c r="BK37">
        <v>3.055129836725385</v>
      </c>
      <c r="BL37">
        <v>5.7551699951727215</v>
      </c>
      <c r="BM37">
        <v>-10.076341124133748</v>
      </c>
    </row>
    <row r="38" spans="1:65" hidden="1" x14ac:dyDescent="0.25">
      <c r="A38" t="s">
        <v>477</v>
      </c>
      <c r="B38" t="s">
        <v>478</v>
      </c>
      <c r="C38" t="s">
        <v>348</v>
      </c>
      <c r="D38" t="s">
        <v>347</v>
      </c>
      <c r="F38">
        <v>6.3432837186458926</v>
      </c>
      <c r="G38">
        <v>6.6666678138040112</v>
      </c>
      <c r="H38">
        <v>5.9210450964158667</v>
      </c>
      <c r="I38">
        <v>6.8323009272086779</v>
      </c>
      <c r="J38">
        <v>5.8139550631459684</v>
      </c>
      <c r="K38">
        <v>6.3440190933101235</v>
      </c>
      <c r="L38">
        <v>5.9245599429243327</v>
      </c>
      <c r="M38">
        <v>10.567056501129898</v>
      </c>
      <c r="N38">
        <v>15.123404707339702</v>
      </c>
      <c r="O38">
        <v>17.120267670641383</v>
      </c>
      <c r="P38">
        <v>25.821107219091076</v>
      </c>
      <c r="Q38">
        <v>26.361940947433823</v>
      </c>
      <c r="R38">
        <v>21.303184092779475</v>
      </c>
      <c r="S38">
        <v>8.7977952167172617</v>
      </c>
      <c r="T38">
        <v>8.4462503762282637</v>
      </c>
      <c r="U38">
        <v>10.647376710842622</v>
      </c>
      <c r="V38">
        <v>12.012040091620861</v>
      </c>
      <c r="W38">
        <v>14.332801587797789</v>
      </c>
      <c r="X38">
        <v>12.148588922953081</v>
      </c>
      <c r="Y38">
        <v>11.986901381039175</v>
      </c>
      <c r="Z38">
        <v>9.0648574650591343</v>
      </c>
      <c r="AA38">
        <v>12.165531856787098</v>
      </c>
      <c r="AB38">
        <v>13.146729049218095</v>
      </c>
      <c r="AC38">
        <v>8.5453836395685414</v>
      </c>
      <c r="AD38">
        <v>7.1252712692871683</v>
      </c>
      <c r="AE38">
        <v>8.1729243326650476</v>
      </c>
      <c r="AF38">
        <v>11.881928135107998</v>
      </c>
      <c r="AG38">
        <v>19.44996950899349</v>
      </c>
      <c r="AH38">
        <v>13.059405888032785</v>
      </c>
      <c r="AI38">
        <v>6.7728219493254471</v>
      </c>
      <c r="AJ38">
        <v>7.4587091123188003</v>
      </c>
      <c r="AK38">
        <v>2.9170703069254245</v>
      </c>
      <c r="AL38">
        <v>1.9161071417015023</v>
      </c>
      <c r="AM38">
        <v>3.6279160209385992</v>
      </c>
      <c r="AN38">
        <v>7.03041026074564</v>
      </c>
      <c r="AO38">
        <v>5.829800078422835</v>
      </c>
      <c r="AP38">
        <v>8.3258908984285256</v>
      </c>
      <c r="AQ38">
        <v>0.44366348033828729</v>
      </c>
      <c r="AR38">
        <v>9.667240741511975</v>
      </c>
      <c r="AS38">
        <v>1.9876958543875105</v>
      </c>
      <c r="AT38">
        <v>0.25057386672273196</v>
      </c>
      <c r="AU38">
        <v>6.069530867650144</v>
      </c>
      <c r="AV38">
        <v>4.6258947919155986</v>
      </c>
      <c r="AW38">
        <v>2.7058217366357127</v>
      </c>
      <c r="AX38">
        <v>4.5566456573285166</v>
      </c>
      <c r="AY38">
        <v>8.3638710689574225</v>
      </c>
      <c r="AZ38">
        <v>8.2767637934695983</v>
      </c>
      <c r="BA38">
        <v>6.2454373629086319</v>
      </c>
      <c r="BB38">
        <v>-7.6523102025350198</v>
      </c>
      <c r="BC38">
        <v>8.5636307922094943</v>
      </c>
      <c r="BD38">
        <v>6.0483614546892142</v>
      </c>
      <c r="BE38">
        <v>4.4561444705962998</v>
      </c>
      <c r="BF38">
        <v>11.343396971349364</v>
      </c>
      <c r="BG38">
        <v>4.1492622552041354</v>
      </c>
      <c r="BH38">
        <v>-5.7176825570632701</v>
      </c>
      <c r="BI38">
        <v>7.0368969506324106</v>
      </c>
      <c r="BJ38">
        <v>4.0034497397490014</v>
      </c>
      <c r="BK38">
        <v>3.9803953904255422</v>
      </c>
      <c r="BL38">
        <v>2.9927376353362689</v>
      </c>
      <c r="BM38">
        <v>-8.4928935107825936</v>
      </c>
    </row>
    <row r="39" spans="1:65" hidden="1" x14ac:dyDescent="0.25">
      <c r="A39" t="s">
        <v>479</v>
      </c>
      <c r="B39" t="s">
        <v>480</v>
      </c>
      <c r="C39" t="s">
        <v>348</v>
      </c>
      <c r="D39" t="s">
        <v>347</v>
      </c>
      <c r="F39">
        <v>4.9535537979722903</v>
      </c>
      <c r="G39">
        <v>-3.7138001840968542</v>
      </c>
      <c r="H39">
        <v>-0.7070107522363287</v>
      </c>
      <c r="I39">
        <v>2.08032459940857</v>
      </c>
      <c r="J39">
        <v>0.94757871225685619</v>
      </c>
      <c r="K39">
        <v>0.64478372023779684</v>
      </c>
      <c r="L39">
        <v>4.6766131089007956</v>
      </c>
      <c r="M39">
        <v>1.4041131769309203</v>
      </c>
      <c r="N39">
        <v>7.0915425276309634</v>
      </c>
      <c r="O39">
        <v>2.3328808767934675</v>
      </c>
      <c r="P39">
        <v>1.1302023840583502</v>
      </c>
      <c r="Q39">
        <v>-8.6717483111442561E-4</v>
      </c>
      <c r="R39">
        <v>1.8889399562939957</v>
      </c>
      <c r="S39">
        <v>6.3390336122831599</v>
      </c>
      <c r="T39">
        <v>0.40498710404206406</v>
      </c>
      <c r="U39">
        <v>5.4325189869129247</v>
      </c>
      <c r="V39">
        <v>3.8062349140823386</v>
      </c>
      <c r="W39">
        <v>1.209235419435899</v>
      </c>
      <c r="X39">
        <v>-2.4651377846863625</v>
      </c>
      <c r="Y39">
        <v>-4.4786388479494832</v>
      </c>
      <c r="Z39">
        <v>-1.5444656647014909</v>
      </c>
      <c r="AA39">
        <v>7.7157836309039283</v>
      </c>
      <c r="AB39">
        <v>-8.1265135927456811</v>
      </c>
      <c r="AC39">
        <v>9.4817266529253317</v>
      </c>
      <c r="AD39">
        <v>3.9272195379805623</v>
      </c>
      <c r="AE39">
        <v>3.5779792543046085</v>
      </c>
      <c r="AF39">
        <v>-4.9389878850254547</v>
      </c>
      <c r="AG39">
        <v>1.7101652847238569</v>
      </c>
      <c r="AH39">
        <v>1.9772704345194541</v>
      </c>
      <c r="AI39">
        <v>-2.1475280657408717</v>
      </c>
      <c r="AJ39">
        <v>-0.55254300510186738</v>
      </c>
      <c r="AK39">
        <v>-6.4240781994633096</v>
      </c>
      <c r="AL39">
        <v>0.33527568464606361</v>
      </c>
      <c r="AM39">
        <v>4.8999494100011418</v>
      </c>
      <c r="AN39">
        <v>7.200045557519033</v>
      </c>
      <c r="AO39">
        <v>-4.0000929636478872</v>
      </c>
      <c r="AP39">
        <v>5.2999360182607376</v>
      </c>
      <c r="AQ39">
        <v>4.7001423787932879</v>
      </c>
      <c r="AR39">
        <v>3.5999749043227354</v>
      </c>
      <c r="AS39">
        <v>-2.4894324402887378</v>
      </c>
      <c r="AT39">
        <v>4.4647390264086653</v>
      </c>
      <c r="AU39">
        <v>3.6165421915059568</v>
      </c>
      <c r="AV39">
        <v>-5.3974852185587707</v>
      </c>
      <c r="AW39">
        <v>5.9948842279869581</v>
      </c>
      <c r="AX39">
        <v>0.90821051487195348</v>
      </c>
      <c r="AY39">
        <v>4.7710854304410475</v>
      </c>
      <c r="AZ39">
        <v>4.607534854520253</v>
      </c>
      <c r="BA39">
        <v>2.054130962004848</v>
      </c>
      <c r="BB39">
        <v>8.5872604264099408</v>
      </c>
      <c r="BC39">
        <v>4.6308184322330703</v>
      </c>
      <c r="BD39">
        <v>4.19461533741989</v>
      </c>
      <c r="BE39">
        <v>5.0537612535691778</v>
      </c>
      <c r="BF39">
        <v>-36.391977098388672</v>
      </c>
      <c r="BG39">
        <v>8.107051532648768E-2</v>
      </c>
      <c r="BH39">
        <v>4.3371210302023115</v>
      </c>
      <c r="BI39">
        <v>4.7503168412234231</v>
      </c>
      <c r="BJ39">
        <v>4.52727821346231</v>
      </c>
      <c r="BK39">
        <v>3.7894435927546226</v>
      </c>
      <c r="BL39">
        <v>3</v>
      </c>
      <c r="BM39">
        <v>0.82901000330748786</v>
      </c>
    </row>
    <row r="40" spans="1:65" hidden="1" x14ac:dyDescent="0.25">
      <c r="A40" t="s">
        <v>61</v>
      </c>
      <c r="B40" t="s">
        <v>481</v>
      </c>
      <c r="C40" t="s">
        <v>348</v>
      </c>
      <c r="D40" t="s">
        <v>347</v>
      </c>
      <c r="F40">
        <v>3.1632916837129841</v>
      </c>
      <c r="G40">
        <v>7.425384774437191</v>
      </c>
      <c r="H40">
        <v>5.3495464571364835</v>
      </c>
      <c r="I40">
        <v>6.6428944149882057</v>
      </c>
      <c r="J40">
        <v>6.3167141755723151</v>
      </c>
      <c r="K40">
        <v>6.7049917643470849</v>
      </c>
      <c r="L40">
        <v>3.0912059621780941</v>
      </c>
      <c r="M40">
        <v>4.9956666046404337</v>
      </c>
      <c r="N40">
        <v>5.0454563673696384</v>
      </c>
      <c r="AQ40">
        <v>2.7965424799343879</v>
      </c>
      <c r="AR40">
        <v>3.9704826368942179</v>
      </c>
      <c r="AS40">
        <v>4.9177627435622355</v>
      </c>
      <c r="AT40">
        <v>1.4055275887281624</v>
      </c>
      <c r="AU40">
        <v>3.4221461713249255</v>
      </c>
      <c r="AV40">
        <v>3.811090152824633</v>
      </c>
      <c r="AW40">
        <v>3.9140287821924176</v>
      </c>
      <c r="AX40">
        <v>4.9958608693017084</v>
      </c>
      <c r="AY40">
        <v>4.1658176272067635</v>
      </c>
      <c r="AZ40">
        <v>6.8686088570304662</v>
      </c>
      <c r="BA40">
        <v>1.007622695457556</v>
      </c>
      <c r="BB40">
        <v>-2.928400166845492</v>
      </c>
      <c r="BC40">
        <v>3.0894946198278603</v>
      </c>
      <c r="BD40">
        <v>3.1468813720705811</v>
      </c>
      <c r="BE40">
        <v>1.7622225494588122</v>
      </c>
      <c r="BF40">
        <v>2.3291225062101972</v>
      </c>
      <c r="BG40">
        <v>2.87003607545671</v>
      </c>
      <c r="BH40">
        <v>0.65917686355886929</v>
      </c>
      <c r="BI40">
        <v>1.0013944139040518</v>
      </c>
      <c r="BJ40">
        <v>3.0398802252819479</v>
      </c>
      <c r="BK40">
        <v>2.7770405537955298</v>
      </c>
      <c r="BL40">
        <v>1.8795920277017757</v>
      </c>
      <c r="BM40">
        <v>-5.2330243028060579</v>
      </c>
    </row>
    <row r="41" spans="1:65" hidden="1" x14ac:dyDescent="0.25">
      <c r="A41" t="s">
        <v>482</v>
      </c>
      <c r="B41" t="s">
        <v>483</v>
      </c>
      <c r="C41" t="s">
        <v>348</v>
      </c>
      <c r="D41" t="s">
        <v>347</v>
      </c>
      <c r="AJ41">
        <v>-9.76580686674464</v>
      </c>
      <c r="AK41">
        <v>-1.9512855960980175</v>
      </c>
      <c r="AL41">
        <v>1.5474830805994486</v>
      </c>
      <c r="AM41">
        <v>4.1058707046009744</v>
      </c>
      <c r="AN41">
        <v>5.7124601086798776</v>
      </c>
      <c r="AO41">
        <v>4.5440040942869473</v>
      </c>
      <c r="AP41">
        <v>2.318056239997361</v>
      </c>
      <c r="AQ41">
        <v>2.6819872375673413</v>
      </c>
      <c r="AR41">
        <v>1.910176162629412</v>
      </c>
      <c r="AS41">
        <v>3.9553921725418348</v>
      </c>
      <c r="AT41">
        <v>3.074178432589747</v>
      </c>
      <c r="AU41">
        <v>3.6068738383883527</v>
      </c>
      <c r="AV41">
        <v>4.0844429490551164</v>
      </c>
      <c r="AW41">
        <v>5.8357658568061197</v>
      </c>
      <c r="AX41">
        <v>5.0188988930694762</v>
      </c>
      <c r="AY41">
        <v>6.5876013564173661</v>
      </c>
      <c r="AZ41">
        <v>6.42293843646884</v>
      </c>
      <c r="BA41">
        <v>3.9276335889365015</v>
      </c>
      <c r="BB41">
        <v>-3.4988025493798034</v>
      </c>
      <c r="BC41">
        <v>1.6971878448697169</v>
      </c>
      <c r="BD41">
        <v>3.064457175817509</v>
      </c>
      <c r="BE41">
        <v>0.76302762186517725</v>
      </c>
      <c r="BF41">
        <v>1.2392588031122642</v>
      </c>
      <c r="BG41">
        <v>2.9834711121796005</v>
      </c>
      <c r="BH41">
        <v>3.947582417426247</v>
      </c>
      <c r="BI41">
        <v>3.070299048031913</v>
      </c>
      <c r="BJ41">
        <v>4.8785163892173955</v>
      </c>
      <c r="BK41">
        <v>4.4911537064342042</v>
      </c>
      <c r="BL41">
        <v>4.0721022773267066</v>
      </c>
      <c r="BM41">
        <v>-3.8139051533817536</v>
      </c>
    </row>
    <row r="42" spans="1:65" hidden="1" x14ac:dyDescent="0.25">
      <c r="A42" t="s">
        <v>128</v>
      </c>
      <c r="B42" t="s">
        <v>484</v>
      </c>
      <c r="C42" t="s">
        <v>348</v>
      </c>
      <c r="D42" t="s">
        <v>347</v>
      </c>
      <c r="Z42">
        <v>1.6013359299406886</v>
      </c>
      <c r="AA42">
        <v>-1.3094174955197104</v>
      </c>
      <c r="AB42">
        <v>0.63907954486421659</v>
      </c>
      <c r="AC42">
        <v>3.008456322477727</v>
      </c>
      <c r="AD42">
        <v>3.6735959244144283</v>
      </c>
      <c r="AE42">
        <v>1.8586328983152924</v>
      </c>
      <c r="AF42">
        <v>1.585478008191572</v>
      </c>
      <c r="AG42">
        <v>3.277596377287864</v>
      </c>
      <c r="AH42">
        <v>4.3307940236221754</v>
      </c>
      <c r="AI42">
        <v>3.6746256974126794</v>
      </c>
      <c r="AJ42">
        <v>-0.91581658920067355</v>
      </c>
      <c r="AK42">
        <v>-4.3732915783550652E-2</v>
      </c>
      <c r="AL42">
        <v>-0.12598373761711912</v>
      </c>
      <c r="AM42">
        <v>1.2697577319811728</v>
      </c>
      <c r="AN42">
        <v>0.48086657446381764</v>
      </c>
      <c r="AO42">
        <v>0.49390988630031529</v>
      </c>
      <c r="AP42">
        <v>2.2691681187985751</v>
      </c>
      <c r="AQ42">
        <v>3.0653313754570632</v>
      </c>
      <c r="AR42">
        <v>1.7455344009486709</v>
      </c>
      <c r="AS42">
        <v>3.9764092340937651</v>
      </c>
      <c r="AT42">
        <v>1.5758172623633726</v>
      </c>
      <c r="AU42">
        <v>-5.5064625279044321E-3</v>
      </c>
      <c r="AV42">
        <v>-4.6846372969653771E-2</v>
      </c>
      <c r="AW42">
        <v>2.8215281153749316</v>
      </c>
      <c r="AX42">
        <v>2.8826384340653703</v>
      </c>
      <c r="AY42">
        <v>4.0150076076315315</v>
      </c>
      <c r="AZ42">
        <v>3.9957222460271566</v>
      </c>
      <c r="BA42">
        <v>2.7555114357531068</v>
      </c>
      <c r="BB42">
        <v>-2.0796332197970884</v>
      </c>
      <c r="BC42">
        <v>3.2681016560370182</v>
      </c>
      <c r="BD42">
        <v>1.9204459853370253</v>
      </c>
      <c r="BE42">
        <v>1.217193656840891</v>
      </c>
      <c r="BF42">
        <v>1.8216677908258134</v>
      </c>
      <c r="BG42">
        <v>2.4468451568844642</v>
      </c>
      <c r="BH42">
        <v>1.6577687112717427</v>
      </c>
      <c r="BI42">
        <v>2.0451864692661275</v>
      </c>
      <c r="BJ42">
        <v>1.5848196164573807</v>
      </c>
      <c r="BK42">
        <v>2.9169050982661133</v>
      </c>
      <c r="BL42">
        <v>1.2109922071196166</v>
      </c>
      <c r="BM42">
        <v>-2.3928260415974592</v>
      </c>
    </row>
    <row r="43" spans="1:65" hidden="1" x14ac:dyDescent="0.25">
      <c r="A43" t="s">
        <v>485</v>
      </c>
      <c r="B43" t="s">
        <v>486</v>
      </c>
      <c r="C43" t="s">
        <v>348</v>
      </c>
      <c r="D43" t="s">
        <v>347</v>
      </c>
      <c r="AR43">
        <v>3.7702636746968778</v>
      </c>
      <c r="AS43">
        <v>5.8266414687751364</v>
      </c>
      <c r="AT43">
        <v>-1.5129612602754321</v>
      </c>
      <c r="AU43">
        <v>-1.6322065976114004</v>
      </c>
      <c r="AV43">
        <v>-3.2021569420483047</v>
      </c>
      <c r="AW43">
        <v>0.22419739629644653</v>
      </c>
      <c r="AX43">
        <v>1.37773415696212</v>
      </c>
      <c r="AY43">
        <v>4.8822993641169887</v>
      </c>
      <c r="AZ43">
        <v>5.8983296614694183</v>
      </c>
    </row>
    <row r="44" spans="1:65" hidden="1" x14ac:dyDescent="0.25">
      <c r="A44" t="s">
        <v>267</v>
      </c>
      <c r="B44" t="s">
        <v>487</v>
      </c>
      <c r="C44" t="s">
        <v>348</v>
      </c>
      <c r="D44" t="s">
        <v>347</v>
      </c>
      <c r="F44">
        <v>5.245271885777214</v>
      </c>
      <c r="G44">
        <v>4.0266856246793594</v>
      </c>
      <c r="H44">
        <v>5.8401401369753358</v>
      </c>
      <c r="I44">
        <v>2.5572205423192429</v>
      </c>
      <c r="J44">
        <v>0.95027250526604234</v>
      </c>
      <c r="K44">
        <v>11.236242453009069</v>
      </c>
      <c r="L44">
        <v>3.6159998550265584</v>
      </c>
      <c r="M44">
        <v>3.592013329087365</v>
      </c>
      <c r="N44">
        <v>3.9379832792339187</v>
      </c>
      <c r="O44">
        <v>1.8289669710734131</v>
      </c>
      <c r="P44">
        <v>9.4226862120023327</v>
      </c>
      <c r="Q44">
        <v>-1.0199477948823272</v>
      </c>
      <c r="R44">
        <v>-5.0292483549373372</v>
      </c>
      <c r="S44">
        <v>2.3821493322840439</v>
      </c>
      <c r="T44">
        <v>-12.91210105215842</v>
      </c>
      <c r="U44">
        <v>3.8325840087309047</v>
      </c>
      <c r="V44">
        <v>10.444686375308777</v>
      </c>
      <c r="W44">
        <v>7.7011036050238744</v>
      </c>
      <c r="X44">
        <v>8.4183046860205337</v>
      </c>
      <c r="Y44">
        <v>7.9866207574248165</v>
      </c>
      <c r="Z44">
        <v>6.5253703654798016</v>
      </c>
      <c r="AA44">
        <v>-11.014305060839007</v>
      </c>
      <c r="AB44">
        <v>-5.0174205248483759</v>
      </c>
      <c r="AC44">
        <v>4.1036832417010913</v>
      </c>
      <c r="AD44">
        <v>4.009916201812274</v>
      </c>
      <c r="AE44">
        <v>5.3776923222373085</v>
      </c>
      <c r="AF44">
        <v>6.4604685284867429</v>
      </c>
      <c r="AG44">
        <v>7.3451104546979167</v>
      </c>
      <c r="AH44">
        <v>9.9233828971240854</v>
      </c>
      <c r="AI44">
        <v>3.333565472720835</v>
      </c>
      <c r="AJ44">
        <v>7.8043921864101407</v>
      </c>
      <c r="AK44">
        <v>11.166707733888586</v>
      </c>
      <c r="AL44">
        <v>6.5887838265448835</v>
      </c>
      <c r="AM44">
        <v>5.0301979774230574</v>
      </c>
      <c r="AN44">
        <v>8.9332958694526781</v>
      </c>
      <c r="AO44">
        <v>6.8029165957467939</v>
      </c>
      <c r="AP44">
        <v>7.4278898079405309</v>
      </c>
      <c r="AQ44">
        <v>4.3245794968907063</v>
      </c>
      <c r="AR44">
        <v>-0.41209616711796571</v>
      </c>
      <c r="AS44">
        <v>5.3269384191977736</v>
      </c>
      <c r="AT44">
        <v>3.3030473125173359</v>
      </c>
      <c r="AU44">
        <v>3.1069705322580745</v>
      </c>
      <c r="AV44">
        <v>4.0910476846629962</v>
      </c>
      <c r="AW44">
        <v>7.2095397094394116</v>
      </c>
      <c r="AX44">
        <v>5.7428304894762618</v>
      </c>
      <c r="AY44">
        <v>6.3171763431691232</v>
      </c>
      <c r="AZ44">
        <v>4.9053245035745192</v>
      </c>
      <c r="BA44">
        <v>3.5295305532373931</v>
      </c>
      <c r="BB44">
        <v>-1.5642394430186073</v>
      </c>
      <c r="BC44">
        <v>5.8441772957926332</v>
      </c>
      <c r="BD44">
        <v>6.1109188291355281</v>
      </c>
      <c r="BE44">
        <v>5.318628000435524</v>
      </c>
      <c r="BF44">
        <v>4.0450042981471768</v>
      </c>
      <c r="BG44">
        <v>1.7667397836393235</v>
      </c>
      <c r="BH44">
        <v>2.3037670361237872</v>
      </c>
      <c r="BI44">
        <v>1.7110892886704079</v>
      </c>
      <c r="BJ44">
        <v>1.184544706579743</v>
      </c>
      <c r="BK44">
        <v>3.7138591770995646</v>
      </c>
      <c r="BL44">
        <v>0.94200530654447334</v>
      </c>
      <c r="BM44">
        <v>-5.7715016687887584</v>
      </c>
    </row>
    <row r="45" spans="1:65" hidden="1" x14ac:dyDescent="0.25">
      <c r="A45" t="s">
        <v>18</v>
      </c>
      <c r="B45" t="s">
        <v>488</v>
      </c>
      <c r="C45" t="s">
        <v>348</v>
      </c>
      <c r="D45" t="s">
        <v>347</v>
      </c>
      <c r="F45">
        <v>-27.270000003946052</v>
      </c>
      <c r="G45">
        <v>-5.5799999901360025</v>
      </c>
      <c r="H45">
        <v>10.299999995275826</v>
      </c>
      <c r="I45">
        <v>18.179999994201992</v>
      </c>
      <c r="J45">
        <v>16.95000000249604</v>
      </c>
      <c r="K45">
        <v>10.650000004173577</v>
      </c>
      <c r="L45">
        <v>-5.7700000042250821</v>
      </c>
      <c r="M45">
        <v>-4.0999999921414201</v>
      </c>
      <c r="N45">
        <v>16.93999999610925</v>
      </c>
      <c r="O45">
        <v>19.29999999625602</v>
      </c>
      <c r="P45">
        <v>7.0600000033517887</v>
      </c>
      <c r="Q45">
        <v>3.8099999982544404</v>
      </c>
      <c r="R45">
        <v>7.7600000016444994</v>
      </c>
      <c r="S45">
        <v>2.3100000004911294</v>
      </c>
      <c r="T45">
        <v>8.7200000004751246</v>
      </c>
      <c r="U45">
        <v>-1.5700000027506746</v>
      </c>
      <c r="V45">
        <v>7.5699999991716567</v>
      </c>
      <c r="W45">
        <v>11.325977990199547</v>
      </c>
      <c r="X45">
        <v>7.591324680000298</v>
      </c>
      <c r="Y45">
        <v>7.8341450159379917</v>
      </c>
      <c r="Z45">
        <v>5.1127610905891174</v>
      </c>
      <c r="AA45">
        <v>9.0171139138220298</v>
      </c>
      <c r="AB45">
        <v>10.770202506571451</v>
      </c>
      <c r="AC45">
        <v>15.191540023613399</v>
      </c>
      <c r="AD45">
        <v>13.430677520406405</v>
      </c>
      <c r="AE45">
        <v>8.9499617643800775</v>
      </c>
      <c r="AF45">
        <v>11.657427793135724</v>
      </c>
      <c r="AG45">
        <v>11.222594982521002</v>
      </c>
      <c r="AH45">
        <v>4.2063343554781483</v>
      </c>
      <c r="AI45">
        <v>3.9202513677656867</v>
      </c>
      <c r="AJ45">
        <v>9.2627860840623413</v>
      </c>
      <c r="AK45">
        <v>14.224529593182382</v>
      </c>
      <c r="AL45">
        <v>13.883729302103134</v>
      </c>
      <c r="AM45">
        <v>13.036806631967266</v>
      </c>
      <c r="AN45">
        <v>10.953954342869892</v>
      </c>
      <c r="AO45">
        <v>9.9225567523116212</v>
      </c>
      <c r="AP45">
        <v>9.2367798916267247</v>
      </c>
      <c r="AQ45">
        <v>7.8459517876195264</v>
      </c>
      <c r="AR45">
        <v>7.6616515005365642</v>
      </c>
      <c r="AS45">
        <v>8.4900934057519066</v>
      </c>
      <c r="AT45">
        <v>8.3357334781432968</v>
      </c>
      <c r="AU45">
        <v>9.1336307899331644</v>
      </c>
      <c r="AV45">
        <v>10.038030481108024</v>
      </c>
      <c r="AW45">
        <v>10.113621378046119</v>
      </c>
      <c r="AX45">
        <v>11.39459180972861</v>
      </c>
      <c r="AY45">
        <v>12.720955665173506</v>
      </c>
      <c r="AZ45">
        <v>14.230860933080308</v>
      </c>
      <c r="BA45">
        <v>9.6506789195570235</v>
      </c>
      <c r="BB45">
        <v>9.3987256323797794</v>
      </c>
      <c r="BC45">
        <v>10.63587106468124</v>
      </c>
      <c r="BD45">
        <v>9.5508321788622936</v>
      </c>
      <c r="BE45">
        <v>7.863736448661939</v>
      </c>
      <c r="BF45">
        <v>7.766150097538997</v>
      </c>
      <c r="BG45">
        <v>7.4257636564575478</v>
      </c>
      <c r="BH45">
        <v>7.0413288786548094</v>
      </c>
      <c r="BI45">
        <v>6.8487622050324575</v>
      </c>
      <c r="BJ45">
        <v>6.9472007932728843</v>
      </c>
      <c r="BK45">
        <v>6.7497738324771746</v>
      </c>
      <c r="BL45">
        <v>5.9497142327316226</v>
      </c>
      <c r="BM45">
        <v>2.3475135727456973</v>
      </c>
    </row>
    <row r="46" spans="1:65" hidden="1" x14ac:dyDescent="0.25">
      <c r="A46" t="s">
        <v>489</v>
      </c>
      <c r="B46" t="s">
        <v>490</v>
      </c>
      <c r="C46" t="s">
        <v>348</v>
      </c>
      <c r="D46" t="s">
        <v>347</v>
      </c>
      <c r="F46">
        <v>9.9325551564219552</v>
      </c>
      <c r="G46">
        <v>1.2269944895616334</v>
      </c>
      <c r="H46">
        <v>14.490355864922975</v>
      </c>
      <c r="I46">
        <v>17.613087830043781</v>
      </c>
      <c r="J46">
        <v>-3.1096542731539216</v>
      </c>
      <c r="K46">
        <v>11.57735968730087</v>
      </c>
      <c r="L46">
        <v>4.5981517848125151</v>
      </c>
      <c r="M46">
        <v>12.548248640008097</v>
      </c>
      <c r="N46">
        <v>9.5392187710416749</v>
      </c>
      <c r="O46">
        <v>10.375031843412572</v>
      </c>
      <c r="P46">
        <v>9.4566376613651926</v>
      </c>
      <c r="Q46">
        <v>4.2366250123065754</v>
      </c>
      <c r="R46">
        <v>5.9391975358130509</v>
      </c>
      <c r="S46">
        <v>4.3273808573542709</v>
      </c>
      <c r="T46">
        <v>8.2528863687867897</v>
      </c>
      <c r="U46">
        <v>12.916397437944241</v>
      </c>
      <c r="V46">
        <v>7.3144591552310061</v>
      </c>
      <c r="W46">
        <v>10.909453647608117</v>
      </c>
      <c r="X46">
        <v>2.3944074643859778</v>
      </c>
      <c r="Y46">
        <v>-10.957697266020247</v>
      </c>
      <c r="Z46">
        <v>3.5004989074400896</v>
      </c>
      <c r="AA46">
        <v>0.20082235163943096</v>
      </c>
      <c r="AB46">
        <v>-3.9002404422401185</v>
      </c>
      <c r="AC46">
        <v>-2.7012614342210099</v>
      </c>
      <c r="AD46">
        <v>4.5012231752158129</v>
      </c>
      <c r="AE46">
        <v>3.2593487673450596</v>
      </c>
      <c r="AF46">
        <v>-0.34897290943440851</v>
      </c>
      <c r="AG46">
        <v>1.136483963521087</v>
      </c>
      <c r="AH46">
        <v>2.9480049449687016</v>
      </c>
      <c r="AI46">
        <v>-1.0959084111545963</v>
      </c>
      <c r="AJ46">
        <v>4.0925168437183856E-2</v>
      </c>
      <c r="AK46">
        <v>-0.2445606120326147</v>
      </c>
      <c r="AL46">
        <v>-0.19248509988921114</v>
      </c>
      <c r="AM46">
        <v>0.81120668485121428</v>
      </c>
      <c r="AN46">
        <v>7.1257447241072356</v>
      </c>
      <c r="AO46">
        <v>7.7293274217828269</v>
      </c>
      <c r="AP46">
        <v>9.6488400489422901</v>
      </c>
      <c r="AQ46">
        <v>4.2639059393248431</v>
      </c>
      <c r="AR46">
        <v>1.1668599836420981</v>
      </c>
      <c r="AS46">
        <v>-0.26578946393057379</v>
      </c>
      <c r="AT46">
        <v>-2.1540124906408522</v>
      </c>
      <c r="AU46">
        <v>-2.7305264739083128</v>
      </c>
      <c r="AV46">
        <v>-4.7258665854043755</v>
      </c>
      <c r="AW46">
        <v>3.185038228356234</v>
      </c>
      <c r="AX46">
        <v>0.9960655623551844</v>
      </c>
      <c r="AY46">
        <v>2.815578595607704</v>
      </c>
      <c r="AZ46">
        <v>1.1014297646201072</v>
      </c>
      <c r="BA46">
        <v>4.7826659809467031</v>
      </c>
      <c r="BB46">
        <v>3.6033215661628475</v>
      </c>
      <c r="BC46">
        <v>6.8480494004841148</v>
      </c>
      <c r="BD46">
        <v>-5.3704472409820028</v>
      </c>
      <c r="BE46">
        <v>7.6204117626610639</v>
      </c>
      <c r="BF46">
        <v>10.760213131760651</v>
      </c>
      <c r="BG46">
        <v>9.3719999421883387</v>
      </c>
      <c r="BH46">
        <v>7.1940906452611983</v>
      </c>
      <c r="BI46">
        <v>7.1792078239247843</v>
      </c>
      <c r="BJ46">
        <v>7.3596380882169541</v>
      </c>
      <c r="BK46">
        <v>6.890284319672844</v>
      </c>
      <c r="BL46">
        <v>6.2317095130508307</v>
      </c>
      <c r="BM46">
        <v>1.9583324787815428</v>
      </c>
    </row>
    <row r="47" spans="1:65" hidden="1" x14ac:dyDescent="0.25">
      <c r="A47" t="s">
        <v>491</v>
      </c>
      <c r="B47" t="s">
        <v>492</v>
      </c>
      <c r="C47" t="s">
        <v>348</v>
      </c>
      <c r="D47" t="s">
        <v>347</v>
      </c>
      <c r="F47">
        <v>1.1836808117073616</v>
      </c>
      <c r="G47">
        <v>3.0415590510084201</v>
      </c>
      <c r="H47">
        <v>3.7425503202420032</v>
      </c>
      <c r="I47">
        <v>3.547159695765572</v>
      </c>
      <c r="J47">
        <v>2.0260537147375146</v>
      </c>
      <c r="K47">
        <v>4.6149556206908926</v>
      </c>
      <c r="L47">
        <v>-10.9120655904009</v>
      </c>
      <c r="M47">
        <v>6.3463238555250285</v>
      </c>
      <c r="N47">
        <v>4.9014795226399741</v>
      </c>
      <c r="O47">
        <v>3.0920682359677869</v>
      </c>
      <c r="P47">
        <v>3.4797078166659503</v>
      </c>
      <c r="Q47">
        <v>2.6738432924124993</v>
      </c>
      <c r="R47">
        <v>5.3556807779510791</v>
      </c>
      <c r="S47">
        <v>10.734262259412077</v>
      </c>
      <c r="T47">
        <v>11.245058774704546</v>
      </c>
      <c r="U47">
        <v>-5.4951383967507752</v>
      </c>
      <c r="V47">
        <v>13.739871523038687</v>
      </c>
      <c r="W47">
        <v>22.003004922997675</v>
      </c>
      <c r="X47">
        <v>6.0351187732672287</v>
      </c>
      <c r="Y47">
        <v>-1.9652916688371391</v>
      </c>
      <c r="Z47">
        <v>17.082682248754153</v>
      </c>
      <c r="AA47">
        <v>7.5162026055375293</v>
      </c>
      <c r="AB47">
        <v>6.8668305661141886</v>
      </c>
      <c r="AC47">
        <v>7.4745725430173735</v>
      </c>
      <c r="AD47">
        <v>8.0631616718715122</v>
      </c>
      <c r="AE47">
        <v>6.7716630804979872</v>
      </c>
      <c r="AF47">
        <v>-2.1466502119192796</v>
      </c>
      <c r="AG47">
        <v>-7.8236319750644157</v>
      </c>
      <c r="AH47">
        <v>-1.8191205125229857</v>
      </c>
      <c r="AI47">
        <v>-6.1056976460827741</v>
      </c>
      <c r="AJ47">
        <v>-3.8085993724513685</v>
      </c>
      <c r="AK47">
        <v>-3.1000032107907032</v>
      </c>
      <c r="AL47">
        <v>-7.9320665745657948</v>
      </c>
      <c r="AM47">
        <v>1.8768092258040383</v>
      </c>
      <c r="AN47">
        <v>2.8940013773969753</v>
      </c>
      <c r="AO47">
        <v>4.2150721495305845</v>
      </c>
      <c r="AP47">
        <v>4.5273137662503729</v>
      </c>
      <c r="AQ47">
        <v>4.7255348480256316</v>
      </c>
      <c r="AR47">
        <v>4.5113042214073147</v>
      </c>
      <c r="AS47">
        <v>3.832417795322371</v>
      </c>
      <c r="AT47">
        <v>4.324261192173168</v>
      </c>
      <c r="AU47">
        <v>4.4770268289587847</v>
      </c>
      <c r="AV47">
        <v>5.4531536908052374</v>
      </c>
      <c r="AW47">
        <v>7.0488628229613823</v>
      </c>
      <c r="AX47">
        <v>2.2282702060062149</v>
      </c>
      <c r="AY47">
        <v>3.8095832725785641</v>
      </c>
      <c r="AZ47">
        <v>4.3275890128891206</v>
      </c>
      <c r="BA47">
        <v>2.8476778892309653</v>
      </c>
      <c r="BB47">
        <v>2.5792517753098423</v>
      </c>
      <c r="BC47">
        <v>2.8990247240231213</v>
      </c>
      <c r="BD47">
        <v>3.3792112877077045</v>
      </c>
      <c r="BE47">
        <v>4.6259787194165227</v>
      </c>
      <c r="BF47">
        <v>4.9955291594721842</v>
      </c>
      <c r="BG47">
        <v>5.7198181440264477</v>
      </c>
      <c r="BH47">
        <v>5.6669529910541598</v>
      </c>
      <c r="BI47">
        <v>4.5357942356973382</v>
      </c>
      <c r="BJ47">
        <v>3.5411765492600722</v>
      </c>
      <c r="BK47">
        <v>3.9555142403663979</v>
      </c>
      <c r="BL47">
        <v>3.475059978656077</v>
      </c>
      <c r="BM47">
        <v>0.49191474216112852</v>
      </c>
    </row>
    <row r="48" spans="1:65" hidden="1" x14ac:dyDescent="0.25">
      <c r="A48" t="s">
        <v>493</v>
      </c>
      <c r="B48" t="s">
        <v>494</v>
      </c>
      <c r="C48" t="s">
        <v>348</v>
      </c>
      <c r="D48" t="s">
        <v>347</v>
      </c>
      <c r="F48">
        <v>-10.851376083633653</v>
      </c>
      <c r="G48">
        <v>21.200697514813299</v>
      </c>
      <c r="H48">
        <v>5.2139901343490038</v>
      </c>
      <c r="I48">
        <v>-2.4402235644914896</v>
      </c>
      <c r="J48">
        <v>0.99734879352743633</v>
      </c>
      <c r="K48">
        <v>6.7754853017218579</v>
      </c>
      <c r="L48">
        <v>-0.9857386614879573</v>
      </c>
      <c r="M48">
        <v>4.3326984640191739</v>
      </c>
      <c r="N48">
        <v>9.3288374385547996</v>
      </c>
      <c r="O48">
        <v>-0.24505657508628076</v>
      </c>
      <c r="P48">
        <v>6.0050180673755733</v>
      </c>
      <c r="Q48">
        <v>0.15113551378904333</v>
      </c>
      <c r="R48">
        <v>8.1372758874018558</v>
      </c>
      <c r="S48">
        <v>3.1305858792362073</v>
      </c>
      <c r="T48">
        <v>-4.9816310052538881</v>
      </c>
      <c r="U48">
        <v>-5.3090020809714105</v>
      </c>
      <c r="V48">
        <v>0.76079360155081588</v>
      </c>
      <c r="W48">
        <v>-5.3452915275624093</v>
      </c>
      <c r="X48">
        <v>0.43008826209265294</v>
      </c>
      <c r="Y48">
        <v>2.1949129236772791</v>
      </c>
      <c r="Z48">
        <v>2.3505240748609992</v>
      </c>
      <c r="AA48">
        <v>-0.45767760896157483</v>
      </c>
      <c r="AB48">
        <v>1.4117036882630174</v>
      </c>
      <c r="AC48">
        <v>5.5410740219699477</v>
      </c>
      <c r="AD48">
        <v>0.46785095094605822</v>
      </c>
      <c r="AE48">
        <v>4.7172096534085171</v>
      </c>
      <c r="AF48">
        <v>2.67564245126934</v>
      </c>
      <c r="AG48">
        <v>0.47038133674870153</v>
      </c>
      <c r="AH48">
        <v>-1.2660506356095453</v>
      </c>
      <c r="AI48">
        <v>-6.568310694642463</v>
      </c>
      <c r="AJ48">
        <v>-8.4210514991337675</v>
      </c>
      <c r="AK48">
        <v>-10.500008564647729</v>
      </c>
      <c r="AL48">
        <v>-13.469050538127945</v>
      </c>
      <c r="AM48">
        <v>-3.8999968031238694</v>
      </c>
      <c r="AN48">
        <v>0.69999882979439576</v>
      </c>
      <c r="AO48">
        <v>-1.0231726419992242</v>
      </c>
      <c r="AP48">
        <v>-5.6170465987008811</v>
      </c>
      <c r="AQ48">
        <v>-1.6241540447898899</v>
      </c>
      <c r="AR48">
        <v>-4.270140831133503</v>
      </c>
      <c r="AS48">
        <v>-6.9109273165210112</v>
      </c>
      <c r="AT48">
        <v>-2.1001730248884627</v>
      </c>
      <c r="AU48">
        <v>2.9477651835976673</v>
      </c>
      <c r="AV48">
        <v>5.5778223114442369</v>
      </c>
      <c r="AW48">
        <v>6.73837393324294</v>
      </c>
      <c r="AX48">
        <v>6.1351511554897229</v>
      </c>
      <c r="AY48">
        <v>5.3209795654899779</v>
      </c>
      <c r="AZ48">
        <v>6.259477764373969</v>
      </c>
      <c r="BA48">
        <v>6.2258942686919312</v>
      </c>
      <c r="BB48">
        <v>2.8550640101148446</v>
      </c>
      <c r="BC48">
        <v>7.1079765758139217</v>
      </c>
      <c r="BD48">
        <v>6.8746708900163043</v>
      </c>
      <c r="BE48">
        <v>7.0868989467194154</v>
      </c>
      <c r="BF48">
        <v>8.4819566360875456</v>
      </c>
      <c r="BG48">
        <v>9.4702880971408376</v>
      </c>
      <c r="BH48">
        <v>6.9161671203534496</v>
      </c>
      <c r="BI48">
        <v>2.3993989141368672</v>
      </c>
      <c r="BJ48">
        <v>3.7269476533326724</v>
      </c>
      <c r="BK48">
        <v>5.8211210998933893</v>
      </c>
      <c r="BL48">
        <v>4.3845288810388183</v>
      </c>
      <c r="BM48">
        <v>1.7354227636006954</v>
      </c>
    </row>
    <row r="49" spans="1:65" hidden="1" x14ac:dyDescent="0.25">
      <c r="A49" t="s">
        <v>495</v>
      </c>
      <c r="B49" t="s">
        <v>496</v>
      </c>
      <c r="C49" t="s">
        <v>348</v>
      </c>
      <c r="D49" t="s">
        <v>347</v>
      </c>
      <c r="F49">
        <v>8.350726724331281</v>
      </c>
      <c r="G49">
        <v>5.2023087886710897</v>
      </c>
      <c r="H49">
        <v>-4.0293003979728326</v>
      </c>
      <c r="I49">
        <v>3.8167962678378018</v>
      </c>
      <c r="J49">
        <v>3.6764677363392053</v>
      </c>
      <c r="K49">
        <v>1.358982462361368</v>
      </c>
      <c r="L49">
        <v>2.1162720578941929</v>
      </c>
      <c r="M49">
        <v>7.6313262383692404</v>
      </c>
      <c r="N49">
        <v>7.548525193949601</v>
      </c>
      <c r="O49">
        <v>6.3584701875677041</v>
      </c>
      <c r="P49">
        <v>7.7530358529388508</v>
      </c>
      <c r="Q49">
        <v>8.6175508442857449</v>
      </c>
      <c r="R49">
        <v>8.2311889442955817</v>
      </c>
      <c r="S49">
        <v>7.8855208094486642</v>
      </c>
      <c r="T49">
        <v>7.7315968392065457</v>
      </c>
      <c r="U49">
        <v>0.91628675343157795</v>
      </c>
      <c r="V49">
        <v>-8.9534279805315862</v>
      </c>
      <c r="W49">
        <v>6.3597470102193512</v>
      </c>
      <c r="X49">
        <v>9.8132247390797005</v>
      </c>
      <c r="Y49">
        <v>17.636605479477169</v>
      </c>
      <c r="Z49">
        <v>17.619722467904822</v>
      </c>
      <c r="AA49">
        <v>23.597699959712386</v>
      </c>
      <c r="AB49">
        <v>5.8539628398564361</v>
      </c>
      <c r="AC49">
        <v>6.9761310562540331</v>
      </c>
      <c r="AD49">
        <v>-1.185660854934028</v>
      </c>
      <c r="AE49">
        <v>-6.8615264367512765</v>
      </c>
      <c r="AF49">
        <v>0.18937664053125047</v>
      </c>
      <c r="AG49">
        <v>1.7662634294191832</v>
      </c>
      <c r="AH49">
        <v>2.599876517172234</v>
      </c>
      <c r="AI49">
        <v>1.0000035669439171</v>
      </c>
      <c r="AJ49">
        <v>2.3953674527154476</v>
      </c>
      <c r="AK49">
        <v>2.6119480553387149</v>
      </c>
      <c r="AL49">
        <v>-0.97968320874477399</v>
      </c>
      <c r="AM49">
        <v>-5.4930757454140178</v>
      </c>
      <c r="AN49">
        <v>3.9853243781107039</v>
      </c>
      <c r="AO49">
        <v>4.2904815587040162</v>
      </c>
      <c r="AP49">
        <v>-0.6248121522607164</v>
      </c>
      <c r="AQ49">
        <v>3.7375527698088433</v>
      </c>
      <c r="AR49">
        <v>-2.5821993581374301</v>
      </c>
      <c r="AS49">
        <v>7.575980395264196</v>
      </c>
      <c r="AT49">
        <v>3.8026018991356096</v>
      </c>
      <c r="AU49">
        <v>4.5818700610888925</v>
      </c>
      <c r="AV49">
        <v>0.81326407630378128</v>
      </c>
      <c r="AW49">
        <v>3.4766316211808856</v>
      </c>
      <c r="AX49">
        <v>7.7557589780664813</v>
      </c>
      <c r="AY49">
        <v>7.9862383633429062</v>
      </c>
      <c r="AZ49">
        <v>-6.6139948055322151</v>
      </c>
      <c r="BA49">
        <v>6.3063759575497755</v>
      </c>
      <c r="BB49">
        <v>11.637288859989454</v>
      </c>
      <c r="BC49">
        <v>9.9312654331340582</v>
      </c>
      <c r="BD49">
        <v>2.2059193628075207</v>
      </c>
      <c r="BE49">
        <v>9.9471531408645006</v>
      </c>
      <c r="BF49">
        <v>-0.71243445052982679</v>
      </c>
      <c r="BG49">
        <v>6.7166793327328094</v>
      </c>
      <c r="BH49">
        <v>-3.5505817653832281</v>
      </c>
      <c r="BI49">
        <v>-10.783238268652113</v>
      </c>
      <c r="BJ49">
        <v>-4.3825309468100926</v>
      </c>
      <c r="BK49">
        <v>-4.8053515573296295</v>
      </c>
      <c r="BL49">
        <v>-8.6885956642220208E-2</v>
      </c>
      <c r="BM49">
        <v>-7.9444456785820279</v>
      </c>
    </row>
    <row r="50" spans="1:65" hidden="1" x14ac:dyDescent="0.25">
      <c r="A50" t="s">
        <v>273</v>
      </c>
      <c r="B50" t="s">
        <v>497</v>
      </c>
      <c r="C50" t="s">
        <v>348</v>
      </c>
      <c r="D50" t="s">
        <v>347</v>
      </c>
      <c r="F50">
        <v>5.0892169836615437</v>
      </c>
      <c r="G50">
        <v>5.4118896140772819</v>
      </c>
      <c r="H50">
        <v>3.2867075536885437</v>
      </c>
      <c r="I50">
        <v>6.1669413241007192</v>
      </c>
      <c r="J50">
        <v>3.6000113924408623</v>
      </c>
      <c r="K50">
        <v>5.2367358573251153</v>
      </c>
      <c r="L50">
        <v>4.1348641655887235</v>
      </c>
      <c r="M50">
        <v>5.9331180023911116</v>
      </c>
      <c r="N50">
        <v>6.102517306712457</v>
      </c>
      <c r="O50">
        <v>6.207796962590578</v>
      </c>
      <c r="P50">
        <v>5.9607279444282995</v>
      </c>
      <c r="Q50">
        <v>7.6691475485308302</v>
      </c>
      <c r="R50">
        <v>6.7229549646107074</v>
      </c>
      <c r="S50">
        <v>5.745757188873867</v>
      </c>
      <c r="T50">
        <v>2.3232552852921771</v>
      </c>
      <c r="U50">
        <v>4.728368731301174</v>
      </c>
      <c r="V50">
        <v>4.158505455342592</v>
      </c>
      <c r="W50">
        <v>8.4699008386397594</v>
      </c>
      <c r="X50">
        <v>5.379118987764457</v>
      </c>
      <c r="Y50">
        <v>4.087353673094924</v>
      </c>
      <c r="Z50">
        <v>2.2768727473299037</v>
      </c>
      <c r="AA50">
        <v>0.94842078640844818</v>
      </c>
      <c r="AB50">
        <v>1.5739560382876761</v>
      </c>
      <c r="AC50">
        <v>3.3506837389820134</v>
      </c>
      <c r="AD50">
        <v>3.107106193680977</v>
      </c>
      <c r="AE50">
        <v>5.8240761384774231</v>
      </c>
      <c r="AF50">
        <v>5.3689321481360253</v>
      </c>
      <c r="AG50">
        <v>4.0641732451720713</v>
      </c>
      <c r="AH50">
        <v>3.4140961086315258</v>
      </c>
      <c r="AI50">
        <v>4.281998332075716</v>
      </c>
      <c r="AJ50">
        <v>2.0016075967927947</v>
      </c>
      <c r="AK50">
        <v>4.0449294377407767</v>
      </c>
      <c r="AL50">
        <v>5.385409938567733</v>
      </c>
      <c r="AM50">
        <v>5.8146619078781328</v>
      </c>
      <c r="AN50">
        <v>5.2024375925091988</v>
      </c>
      <c r="AO50">
        <v>2.0558547121738684</v>
      </c>
      <c r="AP50">
        <v>3.4302936782762288</v>
      </c>
      <c r="AQ50">
        <v>0.5697840898662605</v>
      </c>
      <c r="AR50">
        <v>-4.2040152436992742</v>
      </c>
      <c r="AS50">
        <v>2.9248614831459179</v>
      </c>
      <c r="AT50">
        <v>1.6778983076995502</v>
      </c>
      <c r="AU50">
        <v>2.5039804655068565</v>
      </c>
      <c r="AV50">
        <v>3.918271903598324</v>
      </c>
      <c r="AW50">
        <v>5.3330220674523616</v>
      </c>
      <c r="AX50">
        <v>4.8287611079508537</v>
      </c>
      <c r="AY50">
        <v>6.7168686984440171</v>
      </c>
      <c r="AZ50">
        <v>6.7381946909097508</v>
      </c>
      <c r="BA50">
        <v>3.2834461861654063</v>
      </c>
      <c r="BB50">
        <v>1.1396486454806194</v>
      </c>
      <c r="BC50">
        <v>4.4946589707092244</v>
      </c>
      <c r="BD50">
        <v>6.9478919817355518</v>
      </c>
      <c r="BE50">
        <v>3.9126357671611487</v>
      </c>
      <c r="BF50">
        <v>5.1339935199567179</v>
      </c>
      <c r="BG50">
        <v>4.4990300011097162</v>
      </c>
      <c r="BH50">
        <v>2.9559013752752321</v>
      </c>
      <c r="BI50">
        <v>2.0873825016279426</v>
      </c>
      <c r="BJ50">
        <v>1.3593608678874602</v>
      </c>
      <c r="BK50">
        <v>2.5643242827770365</v>
      </c>
      <c r="BL50">
        <v>3.2811168045264338</v>
      </c>
      <c r="BM50">
        <v>-6.7957581069363897</v>
      </c>
    </row>
    <row r="51" spans="1:65" hidden="1" x14ac:dyDescent="0.25">
      <c r="A51" t="s">
        <v>498</v>
      </c>
      <c r="B51" t="s">
        <v>499</v>
      </c>
      <c r="C51" t="s">
        <v>348</v>
      </c>
      <c r="D51" t="s">
        <v>347</v>
      </c>
      <c r="Z51">
        <v>3.8649289569117542</v>
      </c>
      <c r="AA51">
        <v>6.3833170098831005</v>
      </c>
      <c r="AB51">
        <v>4.8214018831265832</v>
      </c>
      <c r="AC51">
        <v>4.1102999885935816</v>
      </c>
      <c r="AD51">
        <v>2.2799607772245025</v>
      </c>
      <c r="AE51">
        <v>1.8676121665265129</v>
      </c>
      <c r="AF51">
        <v>1.6377841805295503</v>
      </c>
      <c r="AG51">
        <v>2.6873794041725461</v>
      </c>
      <c r="AH51">
        <v>-3.1802565161758451</v>
      </c>
      <c r="AI51">
        <v>5.0912364133969561</v>
      </c>
      <c r="AJ51">
        <v>-5.3956371486003434</v>
      </c>
      <c r="AK51">
        <v>8.530981787732884</v>
      </c>
      <c r="AL51">
        <v>3.0060613074486042</v>
      </c>
      <c r="AM51">
        <v>-5.2767829974486773</v>
      </c>
      <c r="AN51">
        <v>3.6102064316531681</v>
      </c>
      <c r="AO51">
        <v>-1.2916889262001092</v>
      </c>
      <c r="AP51">
        <v>4.0301536677297918</v>
      </c>
      <c r="AQ51">
        <v>1.2825157933853575</v>
      </c>
      <c r="AR51">
        <v>1.9244087121229541</v>
      </c>
      <c r="AS51">
        <v>10.847878616072038</v>
      </c>
      <c r="AT51">
        <v>2.332907101828738</v>
      </c>
      <c r="AU51">
        <v>2.3249448613997998</v>
      </c>
      <c r="AV51">
        <v>2.1038716355304956</v>
      </c>
      <c r="AW51">
        <v>1.9196598071227839</v>
      </c>
      <c r="AX51">
        <v>2.8375478698833234</v>
      </c>
      <c r="AY51">
        <v>2.6469554759411977</v>
      </c>
      <c r="AZ51">
        <v>0.80004234895538673</v>
      </c>
      <c r="BA51">
        <v>3.9999719914434024</v>
      </c>
      <c r="BB51">
        <v>3.2001131115090971</v>
      </c>
      <c r="BC51">
        <v>3.7999334546806836</v>
      </c>
      <c r="BD51">
        <v>4.0998469549695642</v>
      </c>
      <c r="BE51">
        <v>3.2002729031888038</v>
      </c>
      <c r="BF51">
        <v>4.4998742153082816</v>
      </c>
      <c r="BG51">
        <v>2.1000064383028558</v>
      </c>
      <c r="BH51">
        <v>1.1161405827180459</v>
      </c>
      <c r="BI51">
        <v>3.3206800249451049</v>
      </c>
      <c r="BJ51">
        <v>3.8157021128072586</v>
      </c>
      <c r="BK51">
        <v>3.6425250191482803</v>
      </c>
      <c r="BL51">
        <v>1.7553282798062497</v>
      </c>
      <c r="BM51">
        <v>-0.12883548758772179</v>
      </c>
    </row>
    <row r="52" spans="1:65" hidden="1" x14ac:dyDescent="0.25">
      <c r="A52" t="s">
        <v>500</v>
      </c>
      <c r="B52" t="s">
        <v>501</v>
      </c>
      <c r="C52" t="s">
        <v>348</v>
      </c>
      <c r="D52" t="s">
        <v>347</v>
      </c>
      <c r="Z52">
        <v>8.4515624118241846</v>
      </c>
      <c r="AA52">
        <v>2.8250300827656503</v>
      </c>
      <c r="AB52">
        <v>9.5207497525743321</v>
      </c>
      <c r="AC52">
        <v>3.7832706814032662</v>
      </c>
      <c r="AD52">
        <v>8.6420866167091077</v>
      </c>
      <c r="AE52">
        <v>2.8714554245116801</v>
      </c>
      <c r="AF52">
        <v>4.3090637286519637</v>
      </c>
      <c r="AG52">
        <v>5.996854915465704</v>
      </c>
      <c r="AH52">
        <v>5.697949366596049</v>
      </c>
      <c r="AI52">
        <v>0.69217187434121286</v>
      </c>
      <c r="AJ52">
        <v>1.404146852470916</v>
      </c>
      <c r="AK52">
        <v>10.937647242874888</v>
      </c>
      <c r="AL52">
        <v>8.7083113763189175</v>
      </c>
      <c r="AM52">
        <v>19.182641817247955</v>
      </c>
      <c r="AN52">
        <v>14.211636258635238</v>
      </c>
      <c r="AO52">
        <v>11.346524728534632</v>
      </c>
      <c r="AP52">
        <v>11.11842603571327</v>
      </c>
      <c r="AQ52">
        <v>12.517285667710524</v>
      </c>
      <c r="AR52">
        <v>11.222648532162054</v>
      </c>
      <c r="AS52">
        <v>14.284868832122498</v>
      </c>
      <c r="AT52">
        <v>2.2316544928495858</v>
      </c>
      <c r="AU52">
        <v>5.2508912461355095</v>
      </c>
      <c r="AV52">
        <v>4.1762593017521112</v>
      </c>
      <c r="AW52">
        <v>10.197072609143291</v>
      </c>
      <c r="AX52">
        <v>6.9124579881182342</v>
      </c>
      <c r="AY52">
        <v>7.9837504470454519</v>
      </c>
      <c r="AZ52">
        <v>15.170687968540037</v>
      </c>
      <c r="BA52">
        <v>6.6505205225970059</v>
      </c>
      <c r="BB52">
        <v>-1.2704259675684142</v>
      </c>
      <c r="BC52">
        <v>1.4667900970693779</v>
      </c>
      <c r="BD52">
        <v>3.9688863447198628</v>
      </c>
      <c r="BE52">
        <v>1.0819182787712691</v>
      </c>
      <c r="BF52">
        <v>0.80279760057422322</v>
      </c>
      <c r="BG52">
        <v>0.61121266620787651</v>
      </c>
      <c r="BH52">
        <v>1.0068637068455928</v>
      </c>
      <c r="BI52">
        <v>4.7057915092711795</v>
      </c>
      <c r="BJ52">
        <v>3.702039187765422</v>
      </c>
      <c r="BK52">
        <v>4.5311616843488878</v>
      </c>
      <c r="BL52">
        <v>5.6677524603430385</v>
      </c>
      <c r="BM52">
        <v>-14.783405010114507</v>
      </c>
    </row>
    <row r="53" spans="1:65" hidden="1" x14ac:dyDescent="0.25">
      <c r="A53" t="s">
        <v>502</v>
      </c>
      <c r="B53" t="s">
        <v>503</v>
      </c>
      <c r="C53" t="s">
        <v>348</v>
      </c>
      <c r="D53" t="s">
        <v>347</v>
      </c>
      <c r="F53">
        <v>1.8792765588356417</v>
      </c>
      <c r="G53">
        <v>5.4423913728955995</v>
      </c>
      <c r="H53">
        <v>6.8989234449758072</v>
      </c>
      <c r="I53">
        <v>3.6590483117465311</v>
      </c>
      <c r="J53">
        <v>8.1905275941167588</v>
      </c>
      <c r="K53">
        <v>6.9693190321774523</v>
      </c>
      <c r="L53">
        <v>5.6501259210895824</v>
      </c>
      <c r="M53">
        <v>8.4733043459066977</v>
      </c>
      <c r="N53">
        <v>5.4917999430270612</v>
      </c>
      <c r="O53">
        <v>7.5031343427522756</v>
      </c>
      <c r="P53">
        <v>6.7785054274693408</v>
      </c>
      <c r="Q53">
        <v>8.1780451329962318</v>
      </c>
      <c r="R53">
        <v>7.7089158123641681</v>
      </c>
      <c r="S53">
        <v>5.5448999899050619</v>
      </c>
      <c r="T53">
        <v>2.1000710498990429</v>
      </c>
      <c r="U53">
        <v>5.5175644028103221</v>
      </c>
      <c r="V53">
        <v>8.9044744318182296</v>
      </c>
      <c r="W53">
        <v>6.2676868252803217</v>
      </c>
      <c r="X53">
        <v>4.9391239548058934</v>
      </c>
      <c r="Y53">
        <v>0.75189540299504642</v>
      </c>
      <c r="Z53">
        <v>-2.2616555069549804</v>
      </c>
      <c r="AA53">
        <v>-7.2855688470348667</v>
      </c>
      <c r="AB53">
        <v>2.8629927023997368</v>
      </c>
      <c r="AC53">
        <v>8.0241079073492045</v>
      </c>
      <c r="AD53">
        <v>0.72160172937356037</v>
      </c>
      <c r="AE53">
        <v>5.5362508431616959</v>
      </c>
      <c r="AF53">
        <v>4.764533279102892</v>
      </c>
      <c r="AG53">
        <v>3.4321473799025597</v>
      </c>
      <c r="AH53">
        <v>5.6659755487239636</v>
      </c>
      <c r="AI53">
        <v>3.5530633647956904</v>
      </c>
      <c r="AJ53">
        <v>2.2656549894952747</v>
      </c>
      <c r="AK53">
        <v>9.2011037321851745</v>
      </c>
      <c r="AL53">
        <v>7.0971912400065378</v>
      </c>
      <c r="AM53">
        <v>4.5190283767949211</v>
      </c>
      <c r="AN53">
        <v>4.1539530430637654</v>
      </c>
      <c r="AO53">
        <v>1.3504595395826442</v>
      </c>
      <c r="AP53">
        <v>5.4761657738856968</v>
      </c>
      <c r="AQ53">
        <v>7.1553085767088476</v>
      </c>
      <c r="AR53">
        <v>4.2148111697754729</v>
      </c>
      <c r="AS53">
        <v>3.8687180883807599</v>
      </c>
      <c r="AT53">
        <v>3.4911698723504259</v>
      </c>
      <c r="AU53">
        <v>3.416876390371641</v>
      </c>
      <c r="AV53">
        <v>4.3171798661761898</v>
      </c>
      <c r="AW53">
        <v>4.4245995968847041</v>
      </c>
      <c r="AX53">
        <v>3.9766663681430003</v>
      </c>
      <c r="AY53">
        <v>7.3266954321489948</v>
      </c>
      <c r="AZ53">
        <v>8.2151319834673018</v>
      </c>
      <c r="BA53">
        <v>4.7381748779287989</v>
      </c>
      <c r="BB53">
        <v>-0.87345594285112327</v>
      </c>
      <c r="BC53">
        <v>5.3603435261372567</v>
      </c>
      <c r="BD53">
        <v>4.4031592398043244</v>
      </c>
      <c r="BE53">
        <v>4.8825923686673036</v>
      </c>
      <c r="BF53">
        <v>2.4947661078121683</v>
      </c>
      <c r="BG53">
        <v>3.5421098775242115</v>
      </c>
      <c r="BH53">
        <v>3.652080967943732</v>
      </c>
      <c r="BI53">
        <v>4.2043232517833218</v>
      </c>
      <c r="BJ53">
        <v>4.1576989628774328</v>
      </c>
      <c r="BK53">
        <v>2.6159044044370887</v>
      </c>
      <c r="BL53">
        <v>2.2563150791643238</v>
      </c>
      <c r="BM53">
        <v>-4.063676535046767</v>
      </c>
    </row>
    <row r="54" spans="1:65" hidden="1" x14ac:dyDescent="0.25">
      <c r="A54" t="s">
        <v>504</v>
      </c>
      <c r="B54" t="s">
        <v>505</v>
      </c>
      <c r="C54" t="s">
        <v>348</v>
      </c>
      <c r="D54" t="s">
        <v>347</v>
      </c>
      <c r="L54">
        <v>4.4521028543895227</v>
      </c>
      <c r="M54">
        <v>5.9127810948806996</v>
      </c>
      <c r="N54">
        <v>5.5936957096286619</v>
      </c>
      <c r="O54">
        <v>4.4802263344934374</v>
      </c>
      <c r="P54">
        <v>2.1559661370625491</v>
      </c>
      <c r="Q54">
        <v>7.2115233313249263</v>
      </c>
      <c r="R54">
        <v>-0.59046819119312488</v>
      </c>
      <c r="S54">
        <v>-3.2058249811905029</v>
      </c>
      <c r="T54">
        <v>-1.2225789178450555</v>
      </c>
      <c r="U54">
        <v>1.2271581207212989</v>
      </c>
      <c r="V54">
        <v>3.8432390973860038</v>
      </c>
      <c r="W54">
        <v>5.7773368513591947</v>
      </c>
      <c r="X54">
        <v>5.1838782378648744</v>
      </c>
      <c r="Y54">
        <v>2.4708606845839256</v>
      </c>
      <c r="Z54">
        <v>0.94817691728886189</v>
      </c>
      <c r="AA54">
        <v>1.0380732529597196</v>
      </c>
      <c r="AB54">
        <v>-2.4211442302843125</v>
      </c>
      <c r="AC54">
        <v>0.98680360705962755</v>
      </c>
      <c r="AD54">
        <v>7.5746127715945022E-2</v>
      </c>
      <c r="AE54">
        <v>1.3281478804217244</v>
      </c>
      <c r="AF54">
        <v>1.8449349798183192</v>
      </c>
      <c r="AG54">
        <v>2.1789054196841704</v>
      </c>
      <c r="AH54">
        <v>4.1512473253698658</v>
      </c>
      <c r="AI54">
        <v>0.9255899725951906</v>
      </c>
      <c r="AJ54">
        <v>1.2916391588793061</v>
      </c>
      <c r="AK54">
        <v>2.1648017779343007</v>
      </c>
      <c r="AL54">
        <v>2.94832425688287</v>
      </c>
      <c r="AM54">
        <v>2.8064827529530589</v>
      </c>
      <c r="AN54">
        <v>2.9229228492484651</v>
      </c>
      <c r="AO54">
        <v>3.499520219804225</v>
      </c>
      <c r="AP54">
        <v>4.0649468675816109</v>
      </c>
      <c r="AQ54">
        <v>1.1851890075678284</v>
      </c>
      <c r="AR54">
        <v>5.0585787119052696</v>
      </c>
      <c r="AS54">
        <v>3.7327606675974607</v>
      </c>
      <c r="AT54">
        <v>2.0296385546251514</v>
      </c>
      <c r="AU54">
        <v>3.5908366060787529</v>
      </c>
      <c r="AV54">
        <v>5.6033781422798512</v>
      </c>
      <c r="AW54">
        <v>3.9488763814130294</v>
      </c>
      <c r="AX54">
        <v>3.6259377108155917</v>
      </c>
      <c r="AY54">
        <v>6.8085602700136434</v>
      </c>
      <c r="AZ54">
        <v>3.3132222147658865</v>
      </c>
      <c r="BA54">
        <v>1.2803883967518033</v>
      </c>
      <c r="BB54">
        <v>-3.5541299168776561</v>
      </c>
      <c r="BC54">
        <v>1.3578388261613838</v>
      </c>
      <c r="BD54">
        <v>1.1398587404543008</v>
      </c>
      <c r="BE54">
        <v>1.3370659163491041</v>
      </c>
      <c r="BF54">
        <v>0.62388995732669628</v>
      </c>
      <c r="BG54">
        <v>0.70099247199610204</v>
      </c>
      <c r="BH54">
        <v>1.0691123355379091</v>
      </c>
      <c r="BI54">
        <v>-1.1420290279609446</v>
      </c>
      <c r="BJ54">
        <v>8.9377343689818645E-2</v>
      </c>
      <c r="BK54">
        <v>1.8721868842654743</v>
      </c>
      <c r="BL54">
        <v>0.61638770648677621</v>
      </c>
      <c r="BM54">
        <v>-8.1613049889537592</v>
      </c>
    </row>
    <row r="55" spans="1:65" hidden="1" x14ac:dyDescent="0.25">
      <c r="A55" t="s">
        <v>506</v>
      </c>
      <c r="B55" t="s">
        <v>507</v>
      </c>
      <c r="C55" t="s">
        <v>348</v>
      </c>
      <c r="D55" t="s">
        <v>347</v>
      </c>
      <c r="P55">
        <v>8.5838590116408113</v>
      </c>
      <c r="Q55">
        <v>4.826685844582741</v>
      </c>
      <c r="R55">
        <v>3.434488533486217</v>
      </c>
      <c r="S55">
        <v>0.98449181600147995</v>
      </c>
      <c r="T55">
        <v>9.4764260687810804</v>
      </c>
      <c r="U55">
        <v>5.4279604631159373</v>
      </c>
      <c r="V55">
        <v>8.7095028567952824</v>
      </c>
      <c r="W55">
        <v>6.5959985670150303</v>
      </c>
      <c r="X55">
        <v>1.0881833018753042</v>
      </c>
      <c r="Y55">
        <v>-4.849442952186152</v>
      </c>
      <c r="Z55">
        <v>19.688334332704471</v>
      </c>
      <c r="AA55">
        <v>8.9182349650431405</v>
      </c>
      <c r="AB55">
        <v>5.4114707237576738</v>
      </c>
      <c r="AC55">
        <v>7.9297165146794697</v>
      </c>
      <c r="AD55">
        <v>1.5966745994140012</v>
      </c>
      <c r="AE55">
        <v>9.5303385766996485E-2</v>
      </c>
      <c r="AF55">
        <v>-2.402172537754268</v>
      </c>
      <c r="AG55">
        <v>3.7055399073137778</v>
      </c>
      <c r="AH55">
        <v>0.68008323299488893</v>
      </c>
      <c r="AI55">
        <v>-2.9485649452218752</v>
      </c>
      <c r="AJ55">
        <v>-10.692697107182681</v>
      </c>
      <c r="AK55">
        <v>-11.580603081269771</v>
      </c>
      <c r="AL55">
        <v>-14.878180694759465</v>
      </c>
      <c r="AM55">
        <v>0.71693031041679944</v>
      </c>
      <c r="AN55">
        <v>2.4572011724368679</v>
      </c>
      <c r="AO55">
        <v>7.8387496589914889</v>
      </c>
      <c r="AP55">
        <v>2.7834250417431434</v>
      </c>
      <c r="AQ55">
        <v>0.15914605232671875</v>
      </c>
      <c r="AR55">
        <v>6.1887553035225693</v>
      </c>
      <c r="AS55">
        <v>5.9147601740485953</v>
      </c>
      <c r="AT55">
        <v>3.1850299044946127</v>
      </c>
      <c r="AU55">
        <v>1.4248212614128164</v>
      </c>
      <c r="AV55">
        <v>3.7927402230433387</v>
      </c>
      <c r="AW55">
        <v>5.7705380702155935</v>
      </c>
      <c r="AX55">
        <v>11.201656421909362</v>
      </c>
      <c r="AY55">
        <v>12.065863112995316</v>
      </c>
      <c r="AZ55">
        <v>7.2621369664794315</v>
      </c>
      <c r="BA55">
        <v>4.1168280416468122</v>
      </c>
      <c r="BB55">
        <v>1.4513054307407032</v>
      </c>
      <c r="BC55">
        <v>2.3903522965072312</v>
      </c>
      <c r="BD55">
        <v>2.8023008364762632</v>
      </c>
      <c r="BE55">
        <v>3.0149002889877181</v>
      </c>
      <c r="BF55">
        <v>2.7476025625721121</v>
      </c>
      <c r="BG55">
        <v>1.047576631876538</v>
      </c>
      <c r="BH55">
        <v>4.4381419592212126</v>
      </c>
      <c r="BI55">
        <v>0.51376146788990695</v>
      </c>
      <c r="BJ55">
        <v>1.8090543994158566</v>
      </c>
      <c r="BK55">
        <v>2.2484803930358055</v>
      </c>
      <c r="BL55">
        <v>-0.1648399824638318</v>
      </c>
      <c r="BM55">
        <v>-10.948340974161709</v>
      </c>
    </row>
    <row r="56" spans="1:65" hidden="1" x14ac:dyDescent="0.25">
      <c r="A56" t="s">
        <v>508</v>
      </c>
      <c r="B56" t="s">
        <v>509</v>
      </c>
      <c r="C56" t="s">
        <v>348</v>
      </c>
      <c r="D56" t="s">
        <v>347</v>
      </c>
      <c r="AT56">
        <v>-0.6957529557473805</v>
      </c>
      <c r="AU56">
        <v>0.39706510452599275</v>
      </c>
      <c r="AV56">
        <v>0.2881848188062861</v>
      </c>
      <c r="AW56">
        <v>0.2084618626380319</v>
      </c>
      <c r="AX56">
        <v>0.67642625663799549</v>
      </c>
      <c r="AY56">
        <v>1.6359342702149746</v>
      </c>
      <c r="AZ56">
        <v>2.4699623053306965</v>
      </c>
      <c r="BA56">
        <v>2.1880446221689738</v>
      </c>
      <c r="BB56">
        <v>-0.53130944972210159</v>
      </c>
      <c r="BC56">
        <v>8.2305960367705211E-2</v>
      </c>
      <c r="BD56">
        <v>0.61260857683069503</v>
      </c>
      <c r="BE56">
        <v>-0.13891706920242086</v>
      </c>
      <c r="BF56">
        <v>-0.79410676906381639</v>
      </c>
      <c r="BG56">
        <v>-1.1388386214905637</v>
      </c>
      <c r="BH56">
        <v>0.27869493059520778</v>
      </c>
      <c r="BI56">
        <v>-0.98656970130481625</v>
      </c>
      <c r="BJ56">
        <v>-1.7397654202895723</v>
      </c>
      <c r="BK56">
        <v>-2.1661310777622163</v>
      </c>
      <c r="BL56">
        <v>-3.399999926612125</v>
      </c>
      <c r="BM56">
        <v>-18.399999999999999</v>
      </c>
    </row>
    <row r="57" spans="1:65" hidden="1" x14ac:dyDescent="0.25">
      <c r="A57" t="s">
        <v>510</v>
      </c>
      <c r="B57" t="s">
        <v>511</v>
      </c>
      <c r="C57" t="s">
        <v>348</v>
      </c>
      <c r="D57" t="s">
        <v>347</v>
      </c>
      <c r="AZ57">
        <v>3.162625226527993</v>
      </c>
      <c r="BA57">
        <v>-0.35740120109298346</v>
      </c>
      <c r="BB57">
        <v>-7.2004824466470581</v>
      </c>
      <c r="BC57">
        <v>-2.7156352621757662</v>
      </c>
      <c r="BD57">
        <v>1.1690621983910603</v>
      </c>
      <c r="BE57">
        <v>1.2297536570114858</v>
      </c>
      <c r="BF57">
        <v>1.2793310199902095</v>
      </c>
      <c r="BG57">
        <v>2.6545279845127112</v>
      </c>
      <c r="BH57">
        <v>2.8331222262960978</v>
      </c>
      <c r="BI57">
        <v>3.2399768877293695</v>
      </c>
      <c r="BJ57">
        <v>3.1840433759533653</v>
      </c>
      <c r="BK57">
        <v>4.1943409098619782</v>
      </c>
      <c r="BL57">
        <v>3.8171004038781859</v>
      </c>
      <c r="BM57">
        <v>-6.7302874281106853</v>
      </c>
    </row>
    <row r="58" spans="1:65" hidden="1" x14ac:dyDescent="0.25">
      <c r="A58" t="s">
        <v>512</v>
      </c>
      <c r="B58" t="s">
        <v>513</v>
      </c>
      <c r="C58" t="s">
        <v>348</v>
      </c>
      <c r="D58" t="s">
        <v>347</v>
      </c>
      <c r="U58">
        <v>20.266292188082559</v>
      </c>
      <c r="V58">
        <v>16.362000951714933</v>
      </c>
      <c r="W58">
        <v>7.7774033590503677</v>
      </c>
      <c r="X58">
        <v>9.9055693835805414</v>
      </c>
      <c r="Y58">
        <v>5.7532447014007744</v>
      </c>
      <c r="Z58">
        <v>2.5169984406720403</v>
      </c>
      <c r="AA58">
        <v>6.0217089848378293</v>
      </c>
      <c r="AB58">
        <v>5.5821817022027886</v>
      </c>
      <c r="AC58">
        <v>8.7578943842860184</v>
      </c>
      <c r="AD58">
        <v>4.8825407719627094</v>
      </c>
      <c r="AE58">
        <v>3.7039502895295726</v>
      </c>
      <c r="AF58">
        <v>7.0652508121098521</v>
      </c>
      <c r="AG58">
        <v>8.6467778455238289</v>
      </c>
      <c r="AH58">
        <v>7.9474255310460364</v>
      </c>
      <c r="AI58">
        <v>7.4039995060384882</v>
      </c>
      <c r="AJ58">
        <v>0.73950120259951291</v>
      </c>
      <c r="AK58">
        <v>9.3999990163170253</v>
      </c>
      <c r="AL58">
        <v>0.70000048814537763</v>
      </c>
      <c r="AM58">
        <v>5.8999987009449342</v>
      </c>
      <c r="AN58">
        <v>8.3624693046656944</v>
      </c>
      <c r="AO58">
        <v>1.24858157644654</v>
      </c>
      <c r="AP58">
        <v>2.640894639521747</v>
      </c>
      <c r="AQ58">
        <v>6.1108467464256648</v>
      </c>
      <c r="AR58">
        <v>4.9979604224800482</v>
      </c>
      <c r="AS58">
        <v>5.9653103148855422</v>
      </c>
      <c r="AT58">
        <v>3.952560540862919</v>
      </c>
      <c r="AU58">
        <v>3.7229564988305697</v>
      </c>
      <c r="AV58">
        <v>2.6232861229859026</v>
      </c>
      <c r="AW58">
        <v>5.0263439257598748</v>
      </c>
      <c r="AX58">
        <v>4.8530038383566563</v>
      </c>
      <c r="AY58">
        <v>4.7138286656310555</v>
      </c>
      <c r="AZ58">
        <v>5.0980684526118409</v>
      </c>
      <c r="BA58">
        <v>3.6468119905755998</v>
      </c>
      <c r="BB58">
        <v>-2.0152623590686716</v>
      </c>
      <c r="BC58">
        <v>2.0146957069940612</v>
      </c>
      <c r="BD58">
        <v>0.40143794113274112</v>
      </c>
      <c r="BE58">
        <v>-3.446822085897125</v>
      </c>
      <c r="BF58">
        <v>-6.5530782549911919</v>
      </c>
      <c r="BG58">
        <v>-1.82930910922002</v>
      </c>
      <c r="BH58">
        <v>3.383079711943779</v>
      </c>
      <c r="BI58">
        <v>6.4545544662589549</v>
      </c>
      <c r="BJ58">
        <v>5.8525403549324295</v>
      </c>
      <c r="BK58">
        <v>5.6928417244882468</v>
      </c>
      <c r="BL58">
        <v>5.2831873962779099</v>
      </c>
      <c r="BM58">
        <v>-5.2289880999942966</v>
      </c>
    </row>
    <row r="59" spans="1:65" hidden="1" x14ac:dyDescent="0.25">
      <c r="A59" t="s">
        <v>296</v>
      </c>
      <c r="B59" t="s">
        <v>514</v>
      </c>
      <c r="C59" t="s">
        <v>348</v>
      </c>
      <c r="D59" t="s">
        <v>347</v>
      </c>
      <c r="AJ59">
        <v>-11.614942331477565</v>
      </c>
      <c r="AK59">
        <v>-0.50654236961551646</v>
      </c>
      <c r="AL59">
        <v>6.1904268763839809E-2</v>
      </c>
      <c r="AM59">
        <v>2.9093094332032905</v>
      </c>
      <c r="AN59">
        <v>6.5008135290987212</v>
      </c>
      <c r="AO59">
        <v>4.2654166454684628</v>
      </c>
      <c r="AP59">
        <v>-0.51833104336206759</v>
      </c>
      <c r="AQ59">
        <v>-0.35656659619451148</v>
      </c>
      <c r="AR59">
        <v>1.3841489434292384</v>
      </c>
      <c r="AS59">
        <v>4.0010286350294422</v>
      </c>
      <c r="AT59">
        <v>3.0429765625704164</v>
      </c>
      <c r="AU59">
        <v>1.5698553282220189</v>
      </c>
      <c r="AV59">
        <v>3.5836884588041755</v>
      </c>
      <c r="AW59">
        <v>4.8142610012695854</v>
      </c>
      <c r="AX59">
        <v>6.6016175298895092</v>
      </c>
      <c r="AY59">
        <v>6.7669326812542749</v>
      </c>
      <c r="AZ59">
        <v>5.5703388592102527</v>
      </c>
      <c r="BA59">
        <v>2.6864119509276208</v>
      </c>
      <c r="BB59">
        <v>-4.6573310917175519</v>
      </c>
      <c r="BC59">
        <v>2.4349021590451798</v>
      </c>
      <c r="BD59">
        <v>1.7603596244522208</v>
      </c>
      <c r="BE59">
        <v>-0.78500429900361723</v>
      </c>
      <c r="BF59">
        <v>-4.5903673551521251E-2</v>
      </c>
      <c r="BG59">
        <v>2.2621028970807799</v>
      </c>
      <c r="BH59">
        <v>5.3883808381530685</v>
      </c>
      <c r="BI59">
        <v>2.5372845203138041</v>
      </c>
      <c r="BJ59">
        <v>5.1687243041307056</v>
      </c>
      <c r="BK59">
        <v>3.1986561013144694</v>
      </c>
      <c r="BL59">
        <v>3.0294782571699557</v>
      </c>
      <c r="BM59">
        <v>-5.7978138768980614</v>
      </c>
    </row>
    <row r="60" spans="1:65" hidden="1" x14ac:dyDescent="0.25">
      <c r="A60" t="s">
        <v>31</v>
      </c>
      <c r="B60" t="s">
        <v>515</v>
      </c>
      <c r="C60" t="s">
        <v>348</v>
      </c>
      <c r="D60" t="s">
        <v>347</v>
      </c>
      <c r="P60">
        <v>3.1326997381124784</v>
      </c>
      <c r="Q60">
        <v>4.3003413342023151</v>
      </c>
      <c r="R60">
        <v>4.7774868921738545</v>
      </c>
      <c r="S60">
        <v>0.89006874058721053</v>
      </c>
      <c r="T60">
        <v>-0.86673889422772277</v>
      </c>
      <c r="U60">
        <v>4.9492583766545692</v>
      </c>
      <c r="V60">
        <v>3.3472181200167199</v>
      </c>
      <c r="W60">
        <v>3.0084928567384566</v>
      </c>
      <c r="X60">
        <v>4.1503633406673686</v>
      </c>
      <c r="Y60">
        <v>1.4088286357214486</v>
      </c>
      <c r="Z60">
        <v>0.52924055653606672</v>
      </c>
      <c r="AA60">
        <v>-0.39484077479596635</v>
      </c>
      <c r="AB60">
        <v>1.572410169521163</v>
      </c>
      <c r="AC60">
        <v>2.8229478099795529</v>
      </c>
      <c r="AD60">
        <v>2.3279352622636651</v>
      </c>
      <c r="AE60">
        <v>2.2873392212703578</v>
      </c>
      <c r="AF60">
        <v>1.402151627420551</v>
      </c>
      <c r="AG60">
        <v>3.7072356594959075</v>
      </c>
      <c r="AH60">
        <v>3.8965516921444703</v>
      </c>
      <c r="AI60">
        <v>5.2550060827801133</v>
      </c>
      <c r="AJ60">
        <v>5.1082615219021363</v>
      </c>
      <c r="AK60">
        <v>1.923076559053996</v>
      </c>
      <c r="AL60">
        <v>-0.97684981816051675</v>
      </c>
      <c r="AM60">
        <v>2.3918920705133075</v>
      </c>
      <c r="AN60">
        <v>1.5441464955644477</v>
      </c>
      <c r="AO60">
        <v>0.80582289149000985</v>
      </c>
      <c r="AP60">
        <v>1.7921608209459094</v>
      </c>
      <c r="AQ60">
        <v>2.013932785193262</v>
      </c>
      <c r="AR60">
        <v>1.8872611539944444</v>
      </c>
      <c r="AS60">
        <v>2.9125029636670803</v>
      </c>
      <c r="AT60">
        <v>1.6814684809707927</v>
      </c>
      <c r="AU60">
        <v>-0.19797383477136066</v>
      </c>
      <c r="AV60">
        <v>-0.70011668611435596</v>
      </c>
      <c r="AW60">
        <v>1.1750881316098685</v>
      </c>
      <c r="AX60">
        <v>0.73170716355419074</v>
      </c>
      <c r="AY60">
        <v>3.8164419129879974</v>
      </c>
      <c r="AZ60">
        <v>2.9764551313159728</v>
      </c>
      <c r="BA60">
        <v>0.95987913356484</v>
      </c>
      <c r="BB60">
        <v>-5.6938363364028532</v>
      </c>
      <c r="BC60">
        <v>4.1798824987365748</v>
      </c>
      <c r="BD60">
        <v>3.9251927046341137</v>
      </c>
      <c r="BE60">
        <v>0.41849759421759813</v>
      </c>
      <c r="BF60">
        <v>0.43759130314467143</v>
      </c>
      <c r="BG60">
        <v>2.2095434313487203</v>
      </c>
      <c r="BH60">
        <v>1.4919315276077185</v>
      </c>
      <c r="BI60">
        <v>2.2299998678201547</v>
      </c>
      <c r="BJ60">
        <v>2.6802311140589126</v>
      </c>
      <c r="BK60">
        <v>1.0860245141226699</v>
      </c>
      <c r="BL60">
        <v>1.0555082471328348</v>
      </c>
      <c r="BM60">
        <v>-4.5696167173739752</v>
      </c>
    </row>
    <row r="61" spans="1:65" hidden="1" x14ac:dyDescent="0.25">
      <c r="A61" t="s">
        <v>516</v>
      </c>
      <c r="B61" t="s">
        <v>517</v>
      </c>
      <c r="C61" t="s">
        <v>348</v>
      </c>
      <c r="D61" t="s">
        <v>347</v>
      </c>
      <c r="BG61">
        <v>7.0615432423392122</v>
      </c>
      <c r="BH61">
        <v>7.6960855756706508</v>
      </c>
      <c r="BI61">
        <v>6.6526503717806662</v>
      </c>
      <c r="BJ61">
        <v>5.403099843078337</v>
      </c>
      <c r="BK61">
        <v>8.4076626661051819</v>
      </c>
      <c r="BL61">
        <v>7.7704972572638269</v>
      </c>
      <c r="BM61">
        <v>0.49999999999998579</v>
      </c>
    </row>
    <row r="62" spans="1:65" hidden="1" x14ac:dyDescent="0.25">
      <c r="A62" t="s">
        <v>518</v>
      </c>
      <c r="B62" t="s">
        <v>519</v>
      </c>
      <c r="C62" t="s">
        <v>348</v>
      </c>
      <c r="D62" t="s">
        <v>347</v>
      </c>
      <c r="W62">
        <v>10.535745803259687</v>
      </c>
      <c r="X62">
        <v>-18.359285490177257</v>
      </c>
      <c r="Y62">
        <v>13.383182272072844</v>
      </c>
      <c r="Z62">
        <v>10.829330995940055</v>
      </c>
      <c r="AA62">
        <v>4.1276834954242787</v>
      </c>
      <c r="AB62">
        <v>2.5563180367531402</v>
      </c>
      <c r="AC62">
        <v>4.1966468300179542</v>
      </c>
      <c r="AD62">
        <v>1.4209332173355165</v>
      </c>
      <c r="AE62">
        <v>7.0733564964526465</v>
      </c>
      <c r="AF62">
        <v>6.3075611154780091</v>
      </c>
      <c r="AG62">
        <v>7.8166230130373151</v>
      </c>
      <c r="AH62">
        <v>-0.19113650619740952</v>
      </c>
      <c r="AI62">
        <v>5.4179835669952325</v>
      </c>
      <c r="AJ62">
        <v>1.3477649997398089</v>
      </c>
      <c r="AK62">
        <v>2.0294208256315613</v>
      </c>
      <c r="AL62">
        <v>2.1614141032899425</v>
      </c>
      <c r="AM62">
        <v>3.4481484674216745E-2</v>
      </c>
      <c r="AN62">
        <v>3.0308626017160947</v>
      </c>
      <c r="AO62">
        <v>3.1042022630327466</v>
      </c>
      <c r="AP62">
        <v>2.185627701614294</v>
      </c>
      <c r="AQ62">
        <v>3.7742268391984339</v>
      </c>
      <c r="AR62">
        <v>0.35407901207584302</v>
      </c>
      <c r="AS62">
        <v>2.3402193206939046</v>
      </c>
      <c r="AT62">
        <v>-6.3844729617571261E-2</v>
      </c>
      <c r="AU62">
        <v>-2.8279988926510384</v>
      </c>
      <c r="AV62">
        <v>6.3531371216935923</v>
      </c>
      <c r="AW62">
        <v>3.0506902946630987</v>
      </c>
      <c r="AX62">
        <v>0.65586226892352784</v>
      </c>
      <c r="AY62">
        <v>4.6594554863573734</v>
      </c>
      <c r="AZ62">
        <v>6.3529724394502978</v>
      </c>
      <c r="BA62">
        <v>7.1210579857578864</v>
      </c>
      <c r="BB62">
        <v>-1.1695906432748586</v>
      </c>
      <c r="BC62">
        <v>0.67263440044504819</v>
      </c>
      <c r="BD62">
        <v>-0.22355068823470958</v>
      </c>
      <c r="BE62">
        <v>-1.0590002433518748</v>
      </c>
      <c r="BF62">
        <v>-0.99994063117541998</v>
      </c>
      <c r="BG62">
        <v>4.4479473648139276</v>
      </c>
      <c r="BH62">
        <v>-2.6911089238845136</v>
      </c>
      <c r="BI62">
        <v>2.5564949131398578</v>
      </c>
      <c r="BJ62">
        <v>-6.7994279702807603</v>
      </c>
      <c r="BK62">
        <v>2.2143052407869561</v>
      </c>
      <c r="BL62">
        <v>7.5713915969286631</v>
      </c>
      <c r="BM62">
        <v>-16.604911537782925</v>
      </c>
    </row>
    <row r="63" spans="1:65" hidden="1" x14ac:dyDescent="0.25">
      <c r="A63" t="s">
        <v>219</v>
      </c>
      <c r="B63" t="s">
        <v>520</v>
      </c>
      <c r="C63" t="s">
        <v>348</v>
      </c>
      <c r="D63" t="s">
        <v>347</v>
      </c>
      <c r="F63">
        <v>6.3788324755738444</v>
      </c>
      <c r="G63">
        <v>5.6668221727180708</v>
      </c>
      <c r="H63">
        <v>0.63702123420235068</v>
      </c>
      <c r="I63">
        <v>9.2699382145179356</v>
      </c>
      <c r="J63">
        <v>4.5552548140710627</v>
      </c>
      <c r="K63">
        <v>2.7409101090323702</v>
      </c>
      <c r="L63">
        <v>5.530370007520105</v>
      </c>
      <c r="M63">
        <v>5.5530765763872552</v>
      </c>
      <c r="N63">
        <v>6.5092483848995073</v>
      </c>
      <c r="O63">
        <v>1.5968418046351758</v>
      </c>
      <c r="P63">
        <v>3.0049955742173893</v>
      </c>
      <c r="Q63">
        <v>3.9293853411606112</v>
      </c>
      <c r="R63">
        <v>4.0929460920672511</v>
      </c>
      <c r="S63">
        <v>-1.122394250360756</v>
      </c>
      <c r="T63">
        <v>-1.4566449360145555</v>
      </c>
      <c r="U63">
        <v>5.9246061868967388</v>
      </c>
      <c r="V63">
        <v>1.8702910303357072</v>
      </c>
      <c r="W63">
        <v>2.2263085404280929</v>
      </c>
      <c r="X63">
        <v>3.8691114826421114</v>
      </c>
      <c r="Y63">
        <v>-0.48298633665332602</v>
      </c>
      <c r="Z63">
        <v>-0.66612415558169857</v>
      </c>
      <c r="AA63">
        <v>3.6845729676336418</v>
      </c>
      <c r="AB63">
        <v>2.5960719192376587</v>
      </c>
      <c r="AC63">
        <v>4.1661379228444417</v>
      </c>
      <c r="AD63">
        <v>4.0037518151593332</v>
      </c>
      <c r="AE63">
        <v>4.904178354990421</v>
      </c>
      <c r="AF63">
        <v>0.25426631463372473</v>
      </c>
      <c r="AG63">
        <v>-1.3601205280096451E-2</v>
      </c>
      <c r="AH63">
        <v>0.64518743197663753</v>
      </c>
      <c r="AI63">
        <v>1.4752442765040996</v>
      </c>
      <c r="AJ63">
        <v>1.3936339974679299</v>
      </c>
      <c r="AK63">
        <v>1.9570067118385595</v>
      </c>
      <c r="AL63">
        <v>1.068763082683688E-2</v>
      </c>
      <c r="AM63">
        <v>5.3324627115530774</v>
      </c>
      <c r="AN63">
        <v>3.0275872672532955</v>
      </c>
      <c r="AO63">
        <v>2.9000997687400627</v>
      </c>
      <c r="AP63">
        <v>3.2608901577479799</v>
      </c>
      <c r="AQ63">
        <v>2.2181587422376055</v>
      </c>
      <c r="AR63">
        <v>2.9480221606390131</v>
      </c>
      <c r="AS63">
        <v>3.7468625954019785</v>
      </c>
      <c r="AT63">
        <v>0.82315299801443587</v>
      </c>
      <c r="AU63">
        <v>0.46634557149423017</v>
      </c>
      <c r="AV63">
        <v>0.39005855648510135</v>
      </c>
      <c r="AW63">
        <v>2.6682192674174701</v>
      </c>
      <c r="AX63">
        <v>2.3366413082194697</v>
      </c>
      <c r="AY63">
        <v>3.9130079783106027</v>
      </c>
      <c r="AZ63">
        <v>0.90923892830237207</v>
      </c>
      <c r="BA63">
        <v>-0.51201674484910598</v>
      </c>
      <c r="BB63">
        <v>-4.9065477296515496</v>
      </c>
      <c r="BC63">
        <v>1.8709911471849665</v>
      </c>
      <c r="BD63">
        <v>1.3367777669032819</v>
      </c>
      <c r="BE63">
        <v>0.22649979180296498</v>
      </c>
      <c r="BF63">
        <v>0.93334097237122648</v>
      </c>
      <c r="BG63">
        <v>1.619393811030335</v>
      </c>
      <c r="BH63">
        <v>2.3425911075704704</v>
      </c>
      <c r="BI63">
        <v>3.2459569852439927</v>
      </c>
      <c r="BJ63">
        <v>2.8217363412902614</v>
      </c>
      <c r="BK63">
        <v>1.9895373149643234</v>
      </c>
      <c r="BL63">
        <v>2.1146642084245286</v>
      </c>
      <c r="BM63">
        <v>-2.0621249587616433</v>
      </c>
    </row>
    <row r="64" spans="1:65" hidden="1" x14ac:dyDescent="0.25">
      <c r="A64" t="s">
        <v>521</v>
      </c>
      <c r="B64" t="s">
        <v>522</v>
      </c>
      <c r="C64" t="s">
        <v>348</v>
      </c>
      <c r="D64" t="s">
        <v>347</v>
      </c>
      <c r="F64">
        <v>-2.313248749633388</v>
      </c>
      <c r="G64">
        <v>17.0472409314375</v>
      </c>
      <c r="H64">
        <v>6.5029026296692365</v>
      </c>
      <c r="I64">
        <v>6.7648651161460975</v>
      </c>
      <c r="J64">
        <v>-12.481833916106368</v>
      </c>
      <c r="K64">
        <v>13.463344833544284</v>
      </c>
      <c r="L64">
        <v>3.3275422879240466</v>
      </c>
      <c r="M64">
        <v>0.23886048482862066</v>
      </c>
      <c r="N64">
        <v>10.891445832611879</v>
      </c>
      <c r="O64">
        <v>18.226682877520346</v>
      </c>
      <c r="P64">
        <v>10.871466068489966</v>
      </c>
      <c r="Q64">
        <v>10.394164076900395</v>
      </c>
      <c r="R64">
        <v>12.895763725820643</v>
      </c>
      <c r="S64">
        <v>6.0019029023783474</v>
      </c>
      <c r="T64">
        <v>5.1932533568862027</v>
      </c>
      <c r="U64">
        <v>6.7281226432593684</v>
      </c>
      <c r="V64">
        <v>4.9817839493406098</v>
      </c>
      <c r="W64">
        <v>2.1406846772543702</v>
      </c>
      <c r="X64">
        <v>4.5313992165474417</v>
      </c>
      <c r="Y64">
        <v>7.9687385088756884</v>
      </c>
      <c r="Z64">
        <v>4.2798674793836682</v>
      </c>
      <c r="AA64">
        <v>1.6987086301008389</v>
      </c>
      <c r="AB64">
        <v>4.6279463485527401</v>
      </c>
      <c r="AC64">
        <v>1.2528959754344697</v>
      </c>
      <c r="AD64">
        <v>-2.1225349775863691</v>
      </c>
      <c r="AE64">
        <v>3.521993199732492</v>
      </c>
      <c r="AF64">
        <v>10.117367362022932</v>
      </c>
      <c r="AG64">
        <v>2.1559633305240595</v>
      </c>
      <c r="AH64">
        <v>4.4005388145497193</v>
      </c>
      <c r="AI64">
        <v>-5.4543123947021428</v>
      </c>
      <c r="AJ64">
        <v>0.94413888914601785</v>
      </c>
      <c r="AK64">
        <v>11.220932739600158</v>
      </c>
      <c r="AL64">
        <v>7.3645130417130105</v>
      </c>
      <c r="AM64">
        <v>2.6003542682773144</v>
      </c>
      <c r="AN64">
        <v>5.6854307369864188</v>
      </c>
      <c r="AO64">
        <v>5.9778251143426644</v>
      </c>
      <c r="AP64">
        <v>8.8852690659039268</v>
      </c>
      <c r="AQ64">
        <v>6.7144777117717638</v>
      </c>
      <c r="AR64">
        <v>5.9400491362855377</v>
      </c>
      <c r="AS64">
        <v>4.6617622800145995</v>
      </c>
      <c r="AT64">
        <v>2.4595163677291794</v>
      </c>
      <c r="AU64">
        <v>4.4951034029209893</v>
      </c>
      <c r="AV64">
        <v>-1.3457061850644152</v>
      </c>
      <c r="AW64">
        <v>2.5701342793019677</v>
      </c>
      <c r="AX64">
        <v>9.428236946796801</v>
      </c>
      <c r="AY64">
        <v>9.1743554058407994</v>
      </c>
      <c r="AZ64">
        <v>7.415951714814554</v>
      </c>
      <c r="BA64">
        <v>3.2095042615795819</v>
      </c>
      <c r="BB64">
        <v>0.94615516779062148</v>
      </c>
      <c r="BC64">
        <v>8.3396510596221844</v>
      </c>
      <c r="BD64">
        <v>3.1334230032675521</v>
      </c>
      <c r="BE64">
        <v>2.7173678967056247</v>
      </c>
      <c r="BF64">
        <v>4.8752050933227054</v>
      </c>
      <c r="BG64">
        <v>7.0504636896591109</v>
      </c>
      <c r="BH64">
        <v>6.9270187716221017</v>
      </c>
      <c r="BI64">
        <v>6.6592002626958191</v>
      </c>
      <c r="BJ64">
        <v>4.6667046773236649</v>
      </c>
      <c r="BK64">
        <v>6.9825275845805805</v>
      </c>
      <c r="BL64">
        <v>5.0521680201625259</v>
      </c>
      <c r="BM64">
        <v>-6.7202393728340439</v>
      </c>
    </row>
    <row r="65" spans="1:65" hidden="1" x14ac:dyDescent="0.25">
      <c r="A65" t="s">
        <v>523</v>
      </c>
      <c r="B65" t="s">
        <v>524</v>
      </c>
      <c r="C65" t="s">
        <v>348</v>
      </c>
      <c r="D65" t="s">
        <v>347</v>
      </c>
      <c r="F65">
        <v>-13.605441325930073</v>
      </c>
      <c r="G65">
        <v>-19.685041825216047</v>
      </c>
      <c r="H65">
        <v>34.313728782746551</v>
      </c>
      <c r="I65">
        <v>5.8394130066801893</v>
      </c>
      <c r="J65">
        <v>6.2068982099710723</v>
      </c>
      <c r="K65">
        <v>-4.8049709433088594</v>
      </c>
      <c r="L65">
        <v>9.4529625628437088</v>
      </c>
      <c r="M65">
        <v>10.796238572772438</v>
      </c>
      <c r="N65">
        <v>8.4332802821696475</v>
      </c>
      <c r="O65">
        <v>8.8626571085095804</v>
      </c>
      <c r="P65">
        <v>-11.331719168194894</v>
      </c>
      <c r="Q65">
        <v>27.423969480238995</v>
      </c>
      <c r="R65">
        <v>3.8131762970748042</v>
      </c>
      <c r="S65">
        <v>7.4949177034470722</v>
      </c>
      <c r="T65">
        <v>5.0453416131148572</v>
      </c>
      <c r="U65">
        <v>8.3867564836012036</v>
      </c>
      <c r="V65">
        <v>5.2585859873929053</v>
      </c>
      <c r="W65">
        <v>9.2148357012311664</v>
      </c>
      <c r="X65">
        <v>7.4778265501278156</v>
      </c>
      <c r="Y65">
        <v>0.79060697298119464</v>
      </c>
      <c r="Z65">
        <v>2.9999960874276894</v>
      </c>
      <c r="AA65">
        <v>6.4000041158005985</v>
      </c>
      <c r="AB65">
        <v>5.400003023522018</v>
      </c>
      <c r="AC65">
        <v>5.5999965297314702</v>
      </c>
      <c r="AD65">
        <v>3.6999972551929403</v>
      </c>
      <c r="AE65">
        <v>0.40000100255841176</v>
      </c>
      <c r="AF65">
        <v>-0.69999752586440422</v>
      </c>
      <c r="AG65">
        <v>-1.0000054903296984</v>
      </c>
      <c r="AH65">
        <v>4.4000021603741715</v>
      </c>
      <c r="AI65">
        <v>0.80000057998168472</v>
      </c>
      <c r="AJ65">
        <v>-1.2000005855827141</v>
      </c>
      <c r="AK65">
        <v>1.8000023031884638</v>
      </c>
      <c r="AL65">
        <v>-2.1000007578754492</v>
      </c>
      <c r="AM65">
        <v>-0.89999655247224553</v>
      </c>
      <c r="AN65">
        <v>3.7999947898408521</v>
      </c>
      <c r="AO65">
        <v>4.0999984699482184</v>
      </c>
      <c r="AP65">
        <v>1.099999939308077</v>
      </c>
      <c r="AQ65">
        <v>5.1000036090421759</v>
      </c>
      <c r="AR65">
        <v>3.200001551791857</v>
      </c>
      <c r="AS65">
        <v>3.800000000000864</v>
      </c>
      <c r="AT65">
        <v>2.9999999999996732</v>
      </c>
      <c r="AU65">
        <v>5.5999999999996959</v>
      </c>
      <c r="AV65">
        <v>7.2000000000004434</v>
      </c>
      <c r="AW65">
        <v>4.2999999999995708</v>
      </c>
      <c r="AX65">
        <v>5.8999999999999488</v>
      </c>
      <c r="AY65">
        <v>1.7000000000006281</v>
      </c>
      <c r="AZ65">
        <v>3.3999999999993804</v>
      </c>
      <c r="BA65">
        <v>2.4000000000003325</v>
      </c>
      <c r="BB65">
        <v>1.6000000000000654</v>
      </c>
      <c r="BC65">
        <v>3.5999999999997812</v>
      </c>
      <c r="BD65">
        <v>2.9000000000002615</v>
      </c>
      <c r="BE65">
        <v>3.3999999999998209</v>
      </c>
      <c r="BF65">
        <v>2.8</v>
      </c>
      <c r="BG65">
        <v>3.7999999999999829</v>
      </c>
      <c r="BH65">
        <v>3.700000000000216</v>
      </c>
      <c r="BI65">
        <v>3.1999999999997328</v>
      </c>
      <c r="BJ65">
        <v>1.2999999999999403</v>
      </c>
      <c r="BK65">
        <v>1.0999999999999517</v>
      </c>
      <c r="BL65">
        <v>0.99999999999991473</v>
      </c>
      <c r="BM65">
        <v>-5.0999999999998238</v>
      </c>
    </row>
    <row r="66" spans="1:65" hidden="1" x14ac:dyDescent="0.25">
      <c r="A66" t="s">
        <v>525</v>
      </c>
      <c r="B66" t="s">
        <v>526</v>
      </c>
      <c r="C66" t="s">
        <v>348</v>
      </c>
      <c r="D66" t="s">
        <v>347</v>
      </c>
      <c r="F66">
        <v>-13.471078369174236</v>
      </c>
      <c r="G66">
        <v>-0.65691582223340106</v>
      </c>
      <c r="H66">
        <v>6.3865050682409503</v>
      </c>
      <c r="I66">
        <v>10.896839853279545</v>
      </c>
      <c r="J66">
        <v>10.668826281710281</v>
      </c>
      <c r="K66">
        <v>8.0799297266952834</v>
      </c>
      <c r="L66">
        <v>-1.4217247446788974</v>
      </c>
      <c r="M66">
        <v>1.6878638988245314</v>
      </c>
      <c r="N66">
        <v>11.424277331287584</v>
      </c>
      <c r="O66">
        <v>13.422793587778358</v>
      </c>
      <c r="P66">
        <v>6.7712281964672343</v>
      </c>
      <c r="Q66">
        <v>4.9138591469909159</v>
      </c>
      <c r="R66">
        <v>8.2664091137484803</v>
      </c>
      <c r="S66">
        <v>3.915834912196118</v>
      </c>
      <c r="T66">
        <v>6.721208219350828</v>
      </c>
      <c r="U66">
        <v>2.8010406274695328</v>
      </c>
      <c r="V66">
        <v>7.6693935203200283</v>
      </c>
      <c r="W66">
        <v>9.2347804507526519</v>
      </c>
      <c r="X66">
        <v>7.1405614813211855</v>
      </c>
      <c r="Y66">
        <v>7.5321612467489416</v>
      </c>
      <c r="Z66">
        <v>5.6143335410448287</v>
      </c>
      <c r="AA66">
        <v>6.4402386961330222</v>
      </c>
      <c r="AB66">
        <v>7.6991874800031326</v>
      </c>
      <c r="AC66">
        <v>9.9746830071635344</v>
      </c>
      <c r="AD66">
        <v>7.9252510066311288</v>
      </c>
      <c r="AE66">
        <v>7.1818376748280315</v>
      </c>
      <c r="AF66">
        <v>9.1595435801608005</v>
      </c>
      <c r="AG66">
        <v>9.7834097683064982</v>
      </c>
      <c r="AH66">
        <v>5.6571272582155814</v>
      </c>
      <c r="AI66">
        <v>5.1670998578689193</v>
      </c>
      <c r="AJ66">
        <v>8.0394769618241924</v>
      </c>
      <c r="AK66">
        <v>11.181777296167269</v>
      </c>
      <c r="AL66">
        <v>11.306455614655448</v>
      </c>
      <c r="AM66">
        <v>10.941742716295096</v>
      </c>
      <c r="AN66">
        <v>9.8762387499300672</v>
      </c>
      <c r="AO66">
        <v>9.062059786163033</v>
      </c>
      <c r="AP66">
        <v>7.3406111727789352</v>
      </c>
      <c r="AQ66">
        <v>2.8828942493345693</v>
      </c>
      <c r="AR66">
        <v>6.389351919280756</v>
      </c>
      <c r="AS66">
        <v>7.6397919098581468</v>
      </c>
      <c r="AT66">
        <v>6.9882571686498807</v>
      </c>
      <c r="AU66">
        <v>8.0675615427506813</v>
      </c>
      <c r="AV66">
        <v>8.9502741088017785</v>
      </c>
      <c r="AW66">
        <v>9.1285841580746734</v>
      </c>
      <c r="AX66">
        <v>9.9862841373576714</v>
      </c>
      <c r="AY66">
        <v>11.095050307155276</v>
      </c>
      <c r="AZ66">
        <v>12.509781664258696</v>
      </c>
      <c r="BA66">
        <v>8.6298458512884935</v>
      </c>
      <c r="BB66">
        <v>7.9931798331348602</v>
      </c>
      <c r="BC66">
        <v>9.934647707288363</v>
      </c>
      <c r="BD66">
        <v>8.6556367794760547</v>
      </c>
      <c r="BE66">
        <v>7.5783386452729786</v>
      </c>
      <c r="BF66">
        <v>7.3000268421933043</v>
      </c>
      <c r="BG66">
        <v>6.9800890971792171</v>
      </c>
      <c r="BH66">
        <v>6.6833830369017022</v>
      </c>
      <c r="BI66">
        <v>6.5787764939385625</v>
      </c>
      <c r="BJ66">
        <v>6.7024413057992831</v>
      </c>
      <c r="BK66">
        <v>6.5155063284875041</v>
      </c>
      <c r="BL66">
        <v>5.7757491494753168</v>
      </c>
      <c r="BM66">
        <v>1.3785751299021598</v>
      </c>
    </row>
    <row r="67" spans="1:65" hidden="1" x14ac:dyDescent="0.25">
      <c r="A67" t="s">
        <v>527</v>
      </c>
      <c r="B67" t="s">
        <v>528</v>
      </c>
      <c r="C67" t="s">
        <v>348</v>
      </c>
      <c r="D67" t="s">
        <v>347</v>
      </c>
      <c r="F67">
        <v>4.4744559347716688</v>
      </c>
      <c r="G67">
        <v>3.4898619824823811</v>
      </c>
      <c r="H67">
        <v>4.7281590247766587</v>
      </c>
      <c r="I67">
        <v>8.1045255106567282</v>
      </c>
      <c r="J67">
        <v>5.5398289707568864</v>
      </c>
      <c r="K67">
        <v>4.0648623385861811</v>
      </c>
      <c r="L67">
        <v>5.5103251757737439</v>
      </c>
      <c r="M67">
        <v>6.5793792250854466</v>
      </c>
      <c r="N67">
        <v>6.6511714576360248</v>
      </c>
      <c r="O67">
        <v>8.6551386758628013</v>
      </c>
      <c r="P67">
        <v>6.0726211256927058</v>
      </c>
      <c r="Q67">
        <v>6.9603480784746381</v>
      </c>
      <c r="R67">
        <v>7.4945507460063965</v>
      </c>
      <c r="S67">
        <v>6.8013699727856221</v>
      </c>
      <c r="T67">
        <v>2.1441423197496619</v>
      </c>
      <c r="U67">
        <v>7.1593870337591596</v>
      </c>
      <c r="V67">
        <v>3.9099437071392913</v>
      </c>
      <c r="W67">
        <v>1.0368970410846288</v>
      </c>
      <c r="X67">
        <v>4.1005183220461277</v>
      </c>
      <c r="Y67">
        <v>2.9235861488676136</v>
      </c>
      <c r="Z67">
        <v>3.8706223853652801</v>
      </c>
      <c r="AA67">
        <v>-5.7939634839371479E-2</v>
      </c>
      <c r="AB67">
        <v>0.27894641081243776</v>
      </c>
      <c r="AC67">
        <v>2.0826761759500982</v>
      </c>
      <c r="AD67">
        <v>0.7714400291472856</v>
      </c>
      <c r="AE67">
        <v>2.9428425924792521</v>
      </c>
      <c r="AF67">
        <v>2.7501489241906967</v>
      </c>
      <c r="AG67">
        <v>3.6054881932184628</v>
      </c>
      <c r="AH67">
        <v>2.3045962432397289</v>
      </c>
      <c r="AI67">
        <v>5.4360048712409679</v>
      </c>
      <c r="AJ67">
        <v>4.6133971828134435</v>
      </c>
      <c r="AK67">
        <v>3.9885867401370518</v>
      </c>
      <c r="AL67">
        <v>3.5129094104720622</v>
      </c>
      <c r="AM67">
        <v>3.410199306159754</v>
      </c>
      <c r="AN67">
        <v>2.3943747669387818</v>
      </c>
      <c r="AO67">
        <v>5.8298823013011543</v>
      </c>
      <c r="AP67">
        <v>4.7085382377785265</v>
      </c>
      <c r="AQ67">
        <v>2.3271501009361657</v>
      </c>
      <c r="AR67">
        <v>2.0392473808291953</v>
      </c>
      <c r="AS67">
        <v>4.4082476381151423</v>
      </c>
      <c r="AT67">
        <v>0.97732218689002082</v>
      </c>
      <c r="AU67">
        <v>1.7804840760582863</v>
      </c>
      <c r="AV67">
        <v>5.3892098526711294</v>
      </c>
      <c r="AW67">
        <v>6.2553255774183754</v>
      </c>
      <c r="AX67">
        <v>5.8889751178948728</v>
      </c>
      <c r="AY67">
        <v>5.9846169250355103</v>
      </c>
      <c r="AZ67">
        <v>5.7764771490646183</v>
      </c>
      <c r="BA67">
        <v>3.5477171684926674</v>
      </c>
      <c r="BB67">
        <v>0.88144211000189898</v>
      </c>
      <c r="BC67">
        <v>6.5483903166030757</v>
      </c>
      <c r="BD67">
        <v>5.0303561584527046</v>
      </c>
      <c r="BE67">
        <v>3.9650457273537683</v>
      </c>
      <c r="BF67">
        <v>4.3263111975746256</v>
      </c>
      <c r="BG67">
        <v>4.2230608685224382</v>
      </c>
      <c r="BH67">
        <v>4.4663294735335342</v>
      </c>
      <c r="BI67">
        <v>4.6779491635075203</v>
      </c>
      <c r="BJ67">
        <v>4.5601630613776081</v>
      </c>
      <c r="BK67">
        <v>3.6691626770626158</v>
      </c>
      <c r="BL67">
        <v>2.2973948397336983</v>
      </c>
      <c r="BM67">
        <v>-4.5055609927376423</v>
      </c>
    </row>
    <row r="68" spans="1:65" hidden="1" x14ac:dyDescent="0.25">
      <c r="A68" t="s">
        <v>529</v>
      </c>
      <c r="B68" t="s">
        <v>530</v>
      </c>
      <c r="C68" t="s">
        <v>348</v>
      </c>
      <c r="D68" t="s">
        <v>347</v>
      </c>
      <c r="F68">
        <v>3.7763960882982275</v>
      </c>
      <c r="G68">
        <v>5.4916552192979111</v>
      </c>
      <c r="H68">
        <v>7.8048648515360668</v>
      </c>
      <c r="I68">
        <v>10.556505909820402</v>
      </c>
      <c r="J68">
        <v>6.9930990832394002</v>
      </c>
      <c r="K68">
        <v>8.6762484299575107</v>
      </c>
      <c r="L68">
        <v>7.7154482737131929</v>
      </c>
      <c r="M68">
        <v>9.534495966915955</v>
      </c>
      <c r="N68">
        <v>11.520788299894818</v>
      </c>
      <c r="O68">
        <v>5.4300728244213019</v>
      </c>
      <c r="P68">
        <v>5.3086042282782842</v>
      </c>
      <c r="Q68">
        <v>7.2287638746023219</v>
      </c>
      <c r="R68">
        <v>7.6609864350980956</v>
      </c>
      <c r="S68">
        <v>0.87236989555319155</v>
      </c>
      <c r="T68">
        <v>3.6939598684548258</v>
      </c>
      <c r="U68">
        <v>4.245472464775375</v>
      </c>
      <c r="V68">
        <v>5.4443428747977123</v>
      </c>
      <c r="W68">
        <v>5.7889583324842562</v>
      </c>
      <c r="X68">
        <v>5.9240997885991078</v>
      </c>
      <c r="Y68">
        <v>3.785918822117381</v>
      </c>
      <c r="Z68">
        <v>4.6482167580551561</v>
      </c>
      <c r="AA68">
        <v>4.1742200012356676</v>
      </c>
      <c r="AB68">
        <v>4.3603701353268178</v>
      </c>
      <c r="AC68">
        <v>6.2221615466221891</v>
      </c>
      <c r="AD68">
        <v>5.747778557049088</v>
      </c>
      <c r="AE68">
        <v>4.9465879060653748</v>
      </c>
      <c r="AF68">
        <v>6.3022233951998743</v>
      </c>
      <c r="AG68">
        <v>7.6835956214086991</v>
      </c>
      <c r="AH68">
        <v>5.1014970238964423</v>
      </c>
      <c r="AI68">
        <v>5.1012624643276467</v>
      </c>
      <c r="AJ68">
        <v>4.7985851392213306</v>
      </c>
      <c r="AK68">
        <v>4.2032541741808132</v>
      </c>
      <c r="AL68">
        <v>4.1661228471872533</v>
      </c>
      <c r="AM68">
        <v>5.1923809190130328</v>
      </c>
      <c r="AN68">
        <v>5.6635147387060556</v>
      </c>
      <c r="AO68">
        <v>5.618365046891256</v>
      </c>
      <c r="AP68">
        <v>4.0506541424575602</v>
      </c>
      <c r="AQ68">
        <v>0.43859801429118761</v>
      </c>
      <c r="AR68">
        <v>3.7313813419191888</v>
      </c>
      <c r="AS68">
        <v>5.3911569291139756</v>
      </c>
      <c r="AT68">
        <v>3.300290148223084</v>
      </c>
      <c r="AU68">
        <v>4.3783925403497079</v>
      </c>
      <c r="AV68">
        <v>4.9445854730699494</v>
      </c>
      <c r="AW68">
        <v>5.8643308265749141</v>
      </c>
      <c r="AX68">
        <v>5.8996523073135734</v>
      </c>
      <c r="AY68">
        <v>6.4553491765985314</v>
      </c>
      <c r="AZ68">
        <v>7.4709823607366701</v>
      </c>
      <c r="BA68">
        <v>4.3877075686612983</v>
      </c>
      <c r="BB68">
        <v>2.5564922278523881</v>
      </c>
      <c r="BC68">
        <v>7.6135036162836514</v>
      </c>
      <c r="BD68">
        <v>5.4726735151805315</v>
      </c>
      <c r="BE68">
        <v>5.1801091305049312</v>
      </c>
      <c r="BF68">
        <v>5.2434401038787541</v>
      </c>
      <c r="BG68">
        <v>4.7514195900895828</v>
      </c>
      <c r="BH68">
        <v>4.7098020466042101</v>
      </c>
      <c r="BI68">
        <v>4.6586169043991248</v>
      </c>
      <c r="BJ68">
        <v>5.0482550655556793</v>
      </c>
      <c r="BK68">
        <v>4.7302652733975918</v>
      </c>
      <c r="BL68">
        <v>4.0640487578803288</v>
      </c>
      <c r="BM68">
        <v>-0.13331868653655476</v>
      </c>
    </row>
    <row r="69" spans="1:65" hidden="1" x14ac:dyDescent="0.25">
      <c r="A69" t="s">
        <v>531</v>
      </c>
      <c r="B69" t="s">
        <v>532</v>
      </c>
      <c r="C69" t="s">
        <v>348</v>
      </c>
      <c r="D69" t="s">
        <v>347</v>
      </c>
      <c r="AI69">
        <v>-1.4568321472543602</v>
      </c>
      <c r="AJ69">
        <v>-5.3732298096165181</v>
      </c>
      <c r="AK69">
        <v>-10.5667281276246</v>
      </c>
      <c r="AL69">
        <v>-5.5266484806205938</v>
      </c>
      <c r="AM69">
        <v>-10.286012545462526</v>
      </c>
      <c r="AN69">
        <v>-1.3127359276327297</v>
      </c>
      <c r="AO69">
        <v>0.17483673802884425</v>
      </c>
      <c r="AP69">
        <v>2.2885595520094455</v>
      </c>
      <c r="AQ69">
        <v>-1.5949868069132833</v>
      </c>
      <c r="AR69">
        <v>2.1694952599783619</v>
      </c>
      <c r="AS69">
        <v>8.0258340826846677</v>
      </c>
      <c r="AT69">
        <v>2.8118123033166853</v>
      </c>
      <c r="AU69">
        <v>5.5023508354881585</v>
      </c>
      <c r="AV69">
        <v>6.6418556216309099</v>
      </c>
      <c r="AW69">
        <v>8.4224296220827313</v>
      </c>
      <c r="AX69">
        <v>7.18776599829296</v>
      </c>
      <c r="AY69">
        <v>8.1760735026324483</v>
      </c>
      <c r="AZ69">
        <v>7.7670483363156961</v>
      </c>
      <c r="BA69">
        <v>4.5451549781099914</v>
      </c>
      <c r="BB69">
        <v>-5.7129431702615676</v>
      </c>
      <c r="BC69">
        <v>5.0268636107336988</v>
      </c>
      <c r="BD69">
        <v>6.0283658773611819</v>
      </c>
      <c r="BE69">
        <v>3.8659192763878707</v>
      </c>
      <c r="BF69">
        <v>4.0311170987461793</v>
      </c>
      <c r="BG69">
        <v>2.1364897497575299</v>
      </c>
      <c r="BH69">
        <v>1.0205616026157429</v>
      </c>
      <c r="BI69">
        <v>1.7554455729107588</v>
      </c>
      <c r="BJ69">
        <v>4.127844221872806</v>
      </c>
      <c r="BK69">
        <v>3.2279806247106961</v>
      </c>
      <c r="BL69">
        <v>2.3144288072551404</v>
      </c>
      <c r="BM69">
        <v>-1.5439600223954244</v>
      </c>
    </row>
    <row r="70" spans="1:65" hidden="1" x14ac:dyDescent="0.25">
      <c r="A70" t="s">
        <v>533</v>
      </c>
      <c r="B70" t="s">
        <v>534</v>
      </c>
      <c r="C70" t="s">
        <v>348</v>
      </c>
      <c r="D70" t="s">
        <v>347</v>
      </c>
      <c r="P70">
        <v>3.6828370346770498</v>
      </c>
      <c r="Q70">
        <v>4.7401571934478426</v>
      </c>
      <c r="R70">
        <v>6.0222276517684037</v>
      </c>
      <c r="S70">
        <v>2.163246536083264</v>
      </c>
      <c r="T70">
        <v>-0.53530633677631556</v>
      </c>
      <c r="U70">
        <v>4.6927973517684904</v>
      </c>
      <c r="V70">
        <v>2.8470500944851977</v>
      </c>
      <c r="W70">
        <v>3.2289297965619994</v>
      </c>
      <c r="X70">
        <v>3.7639405012086797</v>
      </c>
      <c r="Y70">
        <v>1.3388730419801647</v>
      </c>
      <c r="Z70">
        <v>0.47630504448426336</v>
      </c>
      <c r="AA70">
        <v>0.94920621479697331</v>
      </c>
      <c r="AB70">
        <v>1.9719011021835655</v>
      </c>
      <c r="AC70">
        <v>2.6458845362321171</v>
      </c>
      <c r="AD70">
        <v>2.8029368191671722</v>
      </c>
      <c r="AE70">
        <v>2.7564760880715227</v>
      </c>
      <c r="AF70">
        <v>3.0857962953904234</v>
      </c>
      <c r="AG70">
        <v>4.2483194137556239</v>
      </c>
      <c r="AH70">
        <v>3.5347024891954248</v>
      </c>
      <c r="AI70">
        <v>2.3336294082281483</v>
      </c>
      <c r="AJ70">
        <v>0.4339439666758409</v>
      </c>
      <c r="AK70">
        <v>-0.51790362194903139</v>
      </c>
      <c r="AL70">
        <v>-0.73403475523328154</v>
      </c>
      <c r="AM70">
        <v>1.2317994547021556</v>
      </c>
      <c r="AN70">
        <v>2.1376681195075093</v>
      </c>
      <c r="AO70">
        <v>1.7681054008253057</v>
      </c>
      <c r="AP70">
        <v>3.076708431708326</v>
      </c>
      <c r="AQ70">
        <v>2.5914667132591092</v>
      </c>
      <c r="AR70">
        <v>2.8682202897601456</v>
      </c>
      <c r="AS70">
        <v>4.2632698070209898</v>
      </c>
      <c r="AT70">
        <v>2.1847161193868914</v>
      </c>
      <c r="AU70">
        <v>1.6350414006254965</v>
      </c>
      <c r="AV70">
        <v>1.7775240293248515</v>
      </c>
      <c r="AW70">
        <v>3.182088123538847</v>
      </c>
      <c r="AX70">
        <v>2.6533312260484649</v>
      </c>
      <c r="AY70">
        <v>3.8898578958319803</v>
      </c>
      <c r="AZ70">
        <v>3.6035073403079423</v>
      </c>
      <c r="BA70">
        <v>1.0128229077274113</v>
      </c>
      <c r="BB70">
        <v>-4.3945095806153631</v>
      </c>
      <c r="BC70">
        <v>2.6602792161359901</v>
      </c>
      <c r="BD70">
        <v>2.3621915295869371</v>
      </c>
      <c r="BE70">
        <v>0.35226267460205918</v>
      </c>
      <c r="BF70">
        <v>0.89655500744945016</v>
      </c>
      <c r="BG70">
        <v>1.8841331105031713</v>
      </c>
      <c r="BH70">
        <v>2.1182074404259481</v>
      </c>
      <c r="BI70">
        <v>1.9698308835263134</v>
      </c>
      <c r="BJ70">
        <v>2.8185446992199132</v>
      </c>
      <c r="BK70">
        <v>2.17270174831053</v>
      </c>
      <c r="BL70">
        <v>1.803831396601808</v>
      </c>
      <c r="BM70">
        <v>-5.5805828270023028</v>
      </c>
    </row>
    <row r="71" spans="1:65" hidden="1" x14ac:dyDescent="0.25">
      <c r="A71" t="s">
        <v>535</v>
      </c>
      <c r="B71" t="s">
        <v>536</v>
      </c>
      <c r="C71" t="s">
        <v>348</v>
      </c>
      <c r="D71" t="s">
        <v>347</v>
      </c>
      <c r="F71">
        <v>5.1244148805124752</v>
      </c>
      <c r="G71">
        <v>4.9191469416451952</v>
      </c>
      <c r="H71">
        <v>2.1063682458843545</v>
      </c>
      <c r="I71">
        <v>7.4072453622681564</v>
      </c>
      <c r="J71">
        <v>3.2750824880850331</v>
      </c>
      <c r="K71">
        <v>-0.33952563935771707</v>
      </c>
      <c r="L71">
        <v>4.6210739407043633</v>
      </c>
      <c r="M71">
        <v>1.9094383992128883</v>
      </c>
      <c r="N71">
        <v>4.6692379803251214</v>
      </c>
      <c r="O71">
        <v>6.8719293298600945</v>
      </c>
      <c r="P71">
        <v>6.2926061962832307</v>
      </c>
      <c r="Q71">
        <v>5.0176407036024244</v>
      </c>
      <c r="R71">
        <v>13.950682132182465</v>
      </c>
      <c r="S71">
        <v>11.208509627647672</v>
      </c>
      <c r="T71">
        <v>10.972154001573259</v>
      </c>
      <c r="U71">
        <v>7.3971876193067203</v>
      </c>
      <c r="V71">
        <v>1.6048421117815366</v>
      </c>
      <c r="W71">
        <v>5.7068249445792105</v>
      </c>
      <c r="X71">
        <v>3.7340484012231059</v>
      </c>
      <c r="Y71">
        <v>3.7086829688621776</v>
      </c>
      <c r="Z71">
        <v>5.612864119590327</v>
      </c>
      <c r="AA71">
        <v>0.61484535364787973</v>
      </c>
      <c r="AB71">
        <v>-0.33686877098632806</v>
      </c>
      <c r="AC71">
        <v>2.625273268288737</v>
      </c>
      <c r="AD71">
        <v>3.9350014115187264</v>
      </c>
      <c r="AE71">
        <v>3.4647825158386212</v>
      </c>
      <c r="AF71">
        <v>-0.25909870835040749</v>
      </c>
      <c r="AG71">
        <v>5.8904672900015953</v>
      </c>
      <c r="AH71">
        <v>1.0057779461983216</v>
      </c>
      <c r="AI71">
        <v>3.6799140527841843</v>
      </c>
      <c r="AJ71">
        <v>4.2913423980209586</v>
      </c>
      <c r="AK71">
        <v>2.1143106751279959</v>
      </c>
      <c r="AL71">
        <v>1.9732180787518416</v>
      </c>
      <c r="AM71">
        <v>4.258250468212438</v>
      </c>
      <c r="AN71">
        <v>2.2525487742371553</v>
      </c>
      <c r="AO71">
        <v>1.7317475144795367</v>
      </c>
      <c r="AP71">
        <v>4.3278647643223138</v>
      </c>
      <c r="AQ71">
        <v>3.2665294037466595</v>
      </c>
      <c r="AR71">
        <v>-4.7393857908558772</v>
      </c>
      <c r="AS71">
        <v>1.0918015643575956</v>
      </c>
      <c r="AT71">
        <v>4.0156298995849227</v>
      </c>
      <c r="AU71">
        <v>4.096776658853571</v>
      </c>
      <c r="AV71">
        <v>2.7228773369547383</v>
      </c>
      <c r="AW71">
        <v>8.2110209173403774</v>
      </c>
      <c r="AX71">
        <v>5.2913082669940223</v>
      </c>
      <c r="AY71">
        <v>4.4035264338318569</v>
      </c>
      <c r="AZ71">
        <v>2.1900639722453974</v>
      </c>
      <c r="BA71">
        <v>6.3571305999083165</v>
      </c>
      <c r="BB71">
        <v>0.56649159210009259</v>
      </c>
      <c r="BC71">
        <v>3.5252986689402661</v>
      </c>
      <c r="BD71">
        <v>7.8681409191099618</v>
      </c>
      <c r="BE71">
        <v>5.6419620667119972</v>
      </c>
      <c r="BF71">
        <v>4.9465112669062563</v>
      </c>
      <c r="BG71">
        <v>3.7888685492083312</v>
      </c>
      <c r="BH71">
        <v>9.8872608346269431E-2</v>
      </c>
      <c r="BI71">
        <v>-1.2263839846387867</v>
      </c>
      <c r="BJ71">
        <v>2.3683865263365078</v>
      </c>
      <c r="BK71">
        <v>1.2892919329050159</v>
      </c>
      <c r="BL71">
        <v>1.2105102847655758E-2</v>
      </c>
      <c r="BM71">
        <v>-7.7501233771091336</v>
      </c>
    </row>
    <row r="72" spans="1:65" hidden="1" x14ac:dyDescent="0.25">
      <c r="A72" t="s">
        <v>537</v>
      </c>
      <c r="B72" t="s">
        <v>538</v>
      </c>
      <c r="C72" t="s">
        <v>348</v>
      </c>
      <c r="D72" t="s">
        <v>347</v>
      </c>
      <c r="F72">
        <v>5.1611141452754197</v>
      </c>
      <c r="G72">
        <v>3.8756167229293084</v>
      </c>
      <c r="H72">
        <v>10.51809261921106</v>
      </c>
      <c r="I72">
        <v>11.507577471160374</v>
      </c>
      <c r="J72">
        <v>4.9140422942340223</v>
      </c>
      <c r="K72">
        <v>5.046403712297078</v>
      </c>
      <c r="L72">
        <v>0.80526412663353142</v>
      </c>
      <c r="M72">
        <v>-1.6067923494771463</v>
      </c>
      <c r="N72">
        <v>5.2795175133377938</v>
      </c>
      <c r="O72">
        <v>5.5985150397914794</v>
      </c>
      <c r="P72">
        <v>4.0573463268365373</v>
      </c>
      <c r="Q72">
        <v>3.0556806243434238</v>
      </c>
      <c r="R72">
        <v>3.5068301633995702</v>
      </c>
      <c r="S72">
        <v>1.5589385710668324</v>
      </c>
      <c r="T72">
        <v>8.9391471575210204</v>
      </c>
      <c r="U72">
        <v>13.279689443334746</v>
      </c>
      <c r="V72">
        <v>9.0030442666313206</v>
      </c>
      <c r="W72">
        <v>8.6287676459366338</v>
      </c>
      <c r="X72">
        <v>4.5476896275585403</v>
      </c>
      <c r="Y72">
        <v>10.011329038037942</v>
      </c>
      <c r="Z72">
        <v>7.3485538967960053</v>
      </c>
      <c r="AA72">
        <v>9.9071711342362647</v>
      </c>
      <c r="AB72">
        <v>5.0944068400426517</v>
      </c>
      <c r="AC72">
        <v>9.7457627118644439</v>
      </c>
      <c r="AD72">
        <v>5.791505791505756</v>
      </c>
      <c r="AE72">
        <v>4.7445255474452637</v>
      </c>
      <c r="AF72">
        <v>3.8327526132404586</v>
      </c>
      <c r="AG72">
        <v>5.4613204983888721</v>
      </c>
      <c r="AH72">
        <v>4.9208686050797183</v>
      </c>
      <c r="AI72">
        <v>5.6670291507341801</v>
      </c>
      <c r="AJ72">
        <v>1.1254045948319913</v>
      </c>
      <c r="AK72">
        <v>4.4728591893983065</v>
      </c>
      <c r="AL72">
        <v>2.9007907935330479</v>
      </c>
      <c r="AM72">
        <v>3.973172185374068</v>
      </c>
      <c r="AN72">
        <v>4.6424587701841062</v>
      </c>
      <c r="AO72">
        <v>4.9887305698547095</v>
      </c>
      <c r="AP72">
        <v>5.4923547401132282</v>
      </c>
      <c r="AQ72">
        <v>5.5754974611595713</v>
      </c>
      <c r="AR72">
        <v>6.053438782601873</v>
      </c>
      <c r="AS72">
        <v>6.3700038342316248</v>
      </c>
      <c r="AT72">
        <v>3.535251969317855</v>
      </c>
      <c r="AU72">
        <v>2.3902040278461385</v>
      </c>
      <c r="AV72">
        <v>3.1934547389789572</v>
      </c>
      <c r="AW72">
        <v>4.0920716120453022</v>
      </c>
      <c r="AX72">
        <v>4.4717444686046264</v>
      </c>
      <c r="AY72">
        <v>6.843838196989239</v>
      </c>
      <c r="AZ72">
        <v>7.08782742739524</v>
      </c>
      <c r="BA72">
        <v>7.1562835635168796</v>
      </c>
      <c r="BB72">
        <v>4.6735998004054267</v>
      </c>
      <c r="BC72">
        <v>5.1472348587329435</v>
      </c>
      <c r="BD72">
        <v>1.7645719492580128</v>
      </c>
      <c r="BE72">
        <v>2.2261997966213727</v>
      </c>
      <c r="BF72">
        <v>2.1854660547122648</v>
      </c>
      <c r="BG72">
        <v>2.9159118788358569</v>
      </c>
      <c r="BH72">
        <v>4.37201907940117</v>
      </c>
      <c r="BI72">
        <v>4.3466434533781211</v>
      </c>
      <c r="BJ72">
        <v>4.1812210009101847</v>
      </c>
      <c r="BK72">
        <v>5.3141210374639769</v>
      </c>
      <c r="BL72">
        <v>5.5576838879159283</v>
      </c>
      <c r="BM72">
        <v>3.5696694750485989</v>
      </c>
    </row>
    <row r="73" spans="1:65" hidden="1" x14ac:dyDescent="0.25">
      <c r="A73" t="s">
        <v>539</v>
      </c>
      <c r="B73" t="s">
        <v>540</v>
      </c>
      <c r="C73" t="s">
        <v>348</v>
      </c>
      <c r="D73" t="s">
        <v>347</v>
      </c>
      <c r="P73">
        <v>3.7729182893978788</v>
      </c>
      <c r="Q73">
        <v>4.8911383775634931</v>
      </c>
      <c r="R73">
        <v>6.151738627760821</v>
      </c>
      <c r="S73">
        <v>3.2136365818212766</v>
      </c>
      <c r="T73">
        <v>-0.77297888640374879</v>
      </c>
      <c r="U73">
        <v>5.0273724543800711</v>
      </c>
      <c r="V73">
        <v>3.0853071917939587</v>
      </c>
      <c r="W73">
        <v>3.1232877463190931</v>
      </c>
      <c r="X73">
        <v>3.8735296227685296</v>
      </c>
      <c r="Y73">
        <v>2.1592555571737364</v>
      </c>
      <c r="Z73">
        <v>0.52367409422033973</v>
      </c>
      <c r="AA73">
        <v>0.71258954944890718</v>
      </c>
      <c r="AB73">
        <v>1.3903205517233062</v>
      </c>
      <c r="AC73">
        <v>2.3785343231763676</v>
      </c>
      <c r="AD73">
        <v>2.3128041428739863</v>
      </c>
      <c r="AE73">
        <v>2.50782836261547</v>
      </c>
      <c r="AF73">
        <v>2.5333524142630495</v>
      </c>
      <c r="AG73">
        <v>4.3058227965983207</v>
      </c>
      <c r="AH73">
        <v>4.0994108909715834</v>
      </c>
      <c r="AI73">
        <v>3.6033256272458374</v>
      </c>
      <c r="AJ73">
        <v>2.6774627088640841</v>
      </c>
      <c r="AK73">
        <v>1.417464970453878</v>
      </c>
      <c r="AL73">
        <v>-0.66182164054676207</v>
      </c>
      <c r="AM73">
        <v>2.4598111307281556</v>
      </c>
      <c r="AN73">
        <v>2.4194722651769638</v>
      </c>
      <c r="AO73">
        <v>1.689625230484765</v>
      </c>
      <c r="AP73">
        <v>2.7066044233522462</v>
      </c>
      <c r="AQ73">
        <v>3.0353772037823461</v>
      </c>
      <c r="AR73">
        <v>2.9636159228300301</v>
      </c>
      <c r="AS73">
        <v>3.8641559295172385</v>
      </c>
      <c r="AT73">
        <v>2.1951822858428613</v>
      </c>
      <c r="AU73">
        <v>0.93938180580859409</v>
      </c>
      <c r="AV73">
        <v>0.68167875798097555</v>
      </c>
      <c r="AW73">
        <v>2.2929897508979309</v>
      </c>
      <c r="AX73">
        <v>1.6805579378688975</v>
      </c>
      <c r="AY73">
        <v>3.230321031783177</v>
      </c>
      <c r="AZ73">
        <v>3.0010341892963197</v>
      </c>
      <c r="BA73">
        <v>0.41778137929952663</v>
      </c>
      <c r="BB73">
        <v>-4.5210888871097126</v>
      </c>
      <c r="BC73">
        <v>2.1787384133334626</v>
      </c>
      <c r="BD73">
        <v>1.7184882848135601</v>
      </c>
      <c r="BE73">
        <v>-0.84267653521565933</v>
      </c>
      <c r="BF73">
        <v>-0.2202976469752258</v>
      </c>
      <c r="BG73">
        <v>1.4016461396026756</v>
      </c>
      <c r="BH73">
        <v>2.0625221886825216</v>
      </c>
      <c r="BI73">
        <v>1.864539399878538</v>
      </c>
      <c r="BJ73">
        <v>2.6137000448484287</v>
      </c>
      <c r="BK73">
        <v>1.8326223688593331</v>
      </c>
      <c r="BL73">
        <v>1.5649254585049022</v>
      </c>
      <c r="BM73">
        <v>-6.3942217092345572</v>
      </c>
    </row>
    <row r="74" spans="1:65" hidden="1" x14ac:dyDescent="0.25">
      <c r="A74" t="s">
        <v>541</v>
      </c>
      <c r="B74" t="s">
        <v>542</v>
      </c>
      <c r="C74" t="s">
        <v>348</v>
      </c>
      <c r="D74" t="s">
        <v>347</v>
      </c>
      <c r="AL74">
        <v>13.454762500710203</v>
      </c>
      <c r="AM74">
        <v>21.221411187681355</v>
      </c>
      <c r="AN74">
        <v>2.8583790589486995</v>
      </c>
      <c r="AO74">
        <v>9.2588385634083181</v>
      </c>
      <c r="AP74">
        <v>7.9086845779407895</v>
      </c>
      <c r="AQ74">
        <v>1.7725830910031846</v>
      </c>
      <c r="AR74">
        <v>1.3480095910807677E-2</v>
      </c>
      <c r="AS74">
        <v>-3.1419859025163817</v>
      </c>
      <c r="AT74">
        <v>8.7554355281632468</v>
      </c>
      <c r="AU74">
        <v>3.0054291917378038</v>
      </c>
      <c r="AV74">
        <v>-2.6555159248755444</v>
      </c>
      <c r="AW74">
        <v>1.4517355659550617</v>
      </c>
      <c r="AX74">
        <v>2.5744495512484633</v>
      </c>
      <c r="AY74">
        <v>-0.96921711071135519</v>
      </c>
      <c r="AZ74">
        <v>1.4268222112032305</v>
      </c>
      <c r="BA74">
        <v>-9.7830300178245579</v>
      </c>
      <c r="BB74">
        <v>3.8765015275421035</v>
      </c>
      <c r="BC74">
        <v>2.1941903488808236</v>
      </c>
      <c r="BD74">
        <v>8.6798001013804935</v>
      </c>
    </row>
    <row r="75" spans="1:65" hidden="1" x14ac:dyDescent="0.25">
      <c r="A75" t="s">
        <v>92</v>
      </c>
      <c r="B75" t="s">
        <v>543</v>
      </c>
      <c r="C75" t="s">
        <v>348</v>
      </c>
      <c r="D75" t="s">
        <v>347</v>
      </c>
      <c r="F75">
        <v>11.838674194833203</v>
      </c>
      <c r="G75">
        <v>9.9534381030179446</v>
      </c>
      <c r="H75">
        <v>9.5964988741976072</v>
      </c>
      <c r="I75">
        <v>5.3085102455715116</v>
      </c>
      <c r="J75">
        <v>6.253134898984996</v>
      </c>
      <c r="K75">
        <v>7.246060309507854</v>
      </c>
      <c r="L75">
        <v>4.3403384170748893</v>
      </c>
      <c r="M75">
        <v>6.5970201375831152</v>
      </c>
      <c r="N75">
        <v>8.9070155552709593</v>
      </c>
      <c r="O75">
        <v>4.290639267980751</v>
      </c>
      <c r="P75">
        <v>4.6494736042921545</v>
      </c>
      <c r="Q75">
        <v>8.1497457912778941</v>
      </c>
      <c r="R75">
        <v>7.7884653607668923</v>
      </c>
      <c r="S75">
        <v>5.6187858144149345</v>
      </c>
      <c r="T75">
        <v>0.54220321400933358</v>
      </c>
      <c r="U75">
        <v>3.3037915048957416</v>
      </c>
      <c r="V75">
        <v>2.8385743603672893</v>
      </c>
      <c r="W75">
        <v>1.4630034461561365</v>
      </c>
      <c r="X75">
        <v>4.1546345341288315E-2</v>
      </c>
      <c r="Y75">
        <v>2.2087282774671877</v>
      </c>
      <c r="Z75">
        <v>-0.13246861142636135</v>
      </c>
      <c r="AA75">
        <v>1.2464617053460643</v>
      </c>
      <c r="AB75">
        <v>1.7701156632679869</v>
      </c>
      <c r="AC75">
        <v>1.7846875804875282</v>
      </c>
      <c r="AD75">
        <v>2.3214357583661354</v>
      </c>
      <c r="AE75">
        <v>3.2533218417354419</v>
      </c>
      <c r="AF75">
        <v>5.5471225152586641</v>
      </c>
      <c r="AG75">
        <v>5.0943242976693597</v>
      </c>
      <c r="AH75">
        <v>4.8270303123224068</v>
      </c>
      <c r="AI75">
        <v>3.7813933782668556</v>
      </c>
      <c r="AJ75">
        <v>2.5460005481022563</v>
      </c>
      <c r="AK75">
        <v>0.92921554866674683</v>
      </c>
      <c r="AL75">
        <v>-1.0314918634394132</v>
      </c>
      <c r="AM75">
        <v>2.3831953965124768</v>
      </c>
      <c r="AN75">
        <v>2.7574939944246353</v>
      </c>
      <c r="AO75">
        <v>2.660524452723422</v>
      </c>
      <c r="AP75">
        <v>3.7025802853684127</v>
      </c>
      <c r="AQ75">
        <v>4.3930373512449279</v>
      </c>
      <c r="AR75">
        <v>4.4904913155355359</v>
      </c>
      <c r="AS75">
        <v>5.2459946804161319</v>
      </c>
      <c r="AT75">
        <v>3.9329488433309905</v>
      </c>
      <c r="AU75">
        <v>2.7310222316026369</v>
      </c>
      <c r="AV75">
        <v>2.9818948359620663</v>
      </c>
      <c r="AW75">
        <v>3.1227952415142397</v>
      </c>
      <c r="AX75">
        <v>3.6520326743317781</v>
      </c>
      <c r="AY75">
        <v>4.1027271154246279</v>
      </c>
      <c r="AZ75">
        <v>3.6046879712693141</v>
      </c>
      <c r="BA75">
        <v>0.88714518248529828</v>
      </c>
      <c r="BB75">
        <v>-3.763231926900886</v>
      </c>
      <c r="BC75">
        <v>0.1630102308414223</v>
      </c>
      <c r="BD75">
        <v>-0.8143734551510704</v>
      </c>
      <c r="BE75">
        <v>-2.9594413017355521</v>
      </c>
      <c r="BF75">
        <v>-1.4353942591932736</v>
      </c>
      <c r="BG75">
        <v>1.3839079426702909</v>
      </c>
      <c r="BH75">
        <v>3.8351726603384577</v>
      </c>
      <c r="BI75">
        <v>3.0313013298193283</v>
      </c>
      <c r="BJ75">
        <v>2.9736411905373075</v>
      </c>
      <c r="BK75">
        <v>2.28878567617447</v>
      </c>
      <c r="BL75">
        <v>2.0851914211710465</v>
      </c>
      <c r="BM75">
        <v>-10.822886493966436</v>
      </c>
    </row>
    <row r="76" spans="1:65" hidden="1" x14ac:dyDescent="0.25">
      <c r="A76" t="s">
        <v>544</v>
      </c>
      <c r="B76" t="s">
        <v>545</v>
      </c>
      <c r="C76" t="s">
        <v>348</v>
      </c>
      <c r="D76" t="s">
        <v>347</v>
      </c>
      <c r="AO76">
        <v>4.9430144912670215</v>
      </c>
      <c r="AP76">
        <v>13.050014744183258</v>
      </c>
      <c r="AQ76">
        <v>4.3398255102615053</v>
      </c>
      <c r="AR76">
        <v>-0.42502515676211772</v>
      </c>
      <c r="AS76">
        <v>10.087634440695112</v>
      </c>
      <c r="AT76">
        <v>6.0036742510657319</v>
      </c>
      <c r="AU76">
        <v>6.7713679304361989</v>
      </c>
      <c r="AV76">
        <v>7.6002651850870677</v>
      </c>
      <c r="AW76">
        <v>6.8040077705013573</v>
      </c>
      <c r="AX76">
        <v>9.5264269716208787</v>
      </c>
      <c r="AY76">
        <v>9.7655833699770795</v>
      </c>
      <c r="AZ76">
        <v>7.5791405204676465</v>
      </c>
      <c r="BA76">
        <v>-5.132000957685193</v>
      </c>
      <c r="BB76">
        <v>-14.629055032422272</v>
      </c>
      <c r="BC76">
        <v>2.4442651179978441</v>
      </c>
      <c r="BD76">
        <v>7.2630845812869467</v>
      </c>
      <c r="BE76">
        <v>3.2282004935898101</v>
      </c>
      <c r="BF76">
        <v>1.4584286361599226</v>
      </c>
      <c r="BG76">
        <v>3.0113665865145549</v>
      </c>
      <c r="BH76">
        <v>1.8530200462934232</v>
      </c>
      <c r="BI76">
        <v>3.1555648143830837</v>
      </c>
      <c r="BJ76">
        <v>5.7920446746649361</v>
      </c>
      <c r="BK76">
        <v>4.1338197983183278</v>
      </c>
      <c r="BL76">
        <v>4.0963426439778203</v>
      </c>
      <c r="BM76">
        <v>-2.9510693126896399</v>
      </c>
    </row>
    <row r="77" spans="1:65" hidden="1" x14ac:dyDescent="0.25">
      <c r="A77" t="s">
        <v>546</v>
      </c>
      <c r="B77" t="s">
        <v>547</v>
      </c>
      <c r="C77" t="s">
        <v>348</v>
      </c>
      <c r="D77" t="s">
        <v>347</v>
      </c>
      <c r="AA77">
        <v>0.91601385808237978</v>
      </c>
      <c r="AB77">
        <v>8.2350057184645635</v>
      </c>
      <c r="AC77">
        <v>-2.8480214526401113</v>
      </c>
      <c r="AD77">
        <v>-11.144352977637922</v>
      </c>
      <c r="AE77">
        <v>9.6616123592666412</v>
      </c>
      <c r="AF77">
        <v>13.859330396652922</v>
      </c>
      <c r="AG77">
        <v>0.50367487907485042</v>
      </c>
      <c r="AH77">
        <v>-0.36104418038226527</v>
      </c>
      <c r="AI77">
        <v>2.7264517830101624</v>
      </c>
      <c r="AJ77">
        <v>-7.1374797004964989</v>
      </c>
      <c r="AK77">
        <v>-8.6724801478884217</v>
      </c>
      <c r="AL77">
        <v>13.142833976515362</v>
      </c>
      <c r="AM77">
        <v>3.1899645821796128</v>
      </c>
      <c r="AN77">
        <v>6.1275114137654469</v>
      </c>
      <c r="AO77">
        <v>12.426173777464555</v>
      </c>
      <c r="AP77">
        <v>3.1339068508759311</v>
      </c>
      <c r="AQ77">
        <v>-3.4581391337174239</v>
      </c>
      <c r="AR77">
        <v>5.162145821055347</v>
      </c>
      <c r="AS77">
        <v>6.0732174795795686</v>
      </c>
      <c r="AT77">
        <v>8.3013063205232811</v>
      </c>
      <c r="AU77">
        <v>1.5147257063110118</v>
      </c>
      <c r="AV77">
        <v>-2.1613597220579805</v>
      </c>
      <c r="AW77">
        <v>13.572603136869475</v>
      </c>
      <c r="AX77">
        <v>11.818765946649407</v>
      </c>
      <c r="AY77">
        <v>10.834727065876976</v>
      </c>
      <c r="AZ77">
        <v>11.456167000023612</v>
      </c>
      <c r="BA77">
        <v>10.788521685372515</v>
      </c>
      <c r="BB77">
        <v>8.8025531978256595</v>
      </c>
      <c r="BC77">
        <v>12.550538345930761</v>
      </c>
      <c r="BD77">
        <v>11.178296227164125</v>
      </c>
      <c r="BE77">
        <v>8.647811633374161</v>
      </c>
      <c r="BF77">
        <v>10.582270048267219</v>
      </c>
      <c r="BG77">
        <v>10.257492961005127</v>
      </c>
      <c r="BH77">
        <v>10.392463020233407</v>
      </c>
      <c r="BI77">
        <v>9.4334826578440243</v>
      </c>
      <c r="BJ77">
        <v>9.564189642956066</v>
      </c>
      <c r="BK77">
        <v>6.8161477968170345</v>
      </c>
      <c r="BL77">
        <v>8.364085699078899</v>
      </c>
      <c r="BM77">
        <v>6.0566177920256052</v>
      </c>
    </row>
    <row r="78" spans="1:65" hidden="1" x14ac:dyDescent="0.25">
      <c r="A78" t="s">
        <v>548</v>
      </c>
      <c r="B78" t="s">
        <v>549</v>
      </c>
      <c r="C78" t="s">
        <v>348</v>
      </c>
      <c r="D78" t="s">
        <v>347</v>
      </c>
      <c r="P78">
        <v>3.6345591065928318</v>
      </c>
      <c r="Q78">
        <v>4.7596487032991917</v>
      </c>
      <c r="R78">
        <v>6.0091375469508961</v>
      </c>
      <c r="S78">
        <v>3.0956436882701581</v>
      </c>
      <c r="T78">
        <v>-0.66239791940428461</v>
      </c>
      <c r="U78">
        <v>4.8924404780857458</v>
      </c>
      <c r="V78">
        <v>2.8741411120187621</v>
      </c>
      <c r="W78">
        <v>3.0498638478137536</v>
      </c>
      <c r="X78">
        <v>3.8722021599415939</v>
      </c>
      <c r="Y78">
        <v>2.0751424650807593</v>
      </c>
      <c r="Z78">
        <v>0.51176823556264139</v>
      </c>
      <c r="AA78">
        <v>0.81238683260443167</v>
      </c>
      <c r="AB78">
        <v>1.4489985059565242</v>
      </c>
      <c r="AC78">
        <v>2.4961486701939464</v>
      </c>
      <c r="AD78">
        <v>2.3528225481018268</v>
      </c>
      <c r="AE78">
        <v>2.5861340779717494</v>
      </c>
      <c r="AF78">
        <v>2.5201442375270915</v>
      </c>
      <c r="AG78">
        <v>4.1623309724751323</v>
      </c>
      <c r="AH78">
        <v>3.9179850406262204</v>
      </c>
      <c r="AI78">
        <v>3.3821222034470253</v>
      </c>
      <c r="AJ78">
        <v>1.8593798681680198</v>
      </c>
      <c r="AK78">
        <v>1.1604092051024679</v>
      </c>
      <c r="AL78">
        <v>-0.57395129544097756</v>
      </c>
      <c r="AM78">
        <v>2.6520732837496723</v>
      </c>
      <c r="AN78">
        <v>2.6623229579589349</v>
      </c>
      <c r="AO78">
        <v>1.8806328087593869</v>
      </c>
      <c r="AP78">
        <v>2.6528128103874309</v>
      </c>
      <c r="AQ78">
        <v>3.0103547625457026</v>
      </c>
      <c r="AR78">
        <v>2.9481833250472249</v>
      </c>
      <c r="AS78">
        <v>3.8998408566042002</v>
      </c>
      <c r="AT78">
        <v>2.1750876855304284</v>
      </c>
      <c r="AU78">
        <v>1.1095772961657246</v>
      </c>
      <c r="AV78">
        <v>0.90765198983824291</v>
      </c>
      <c r="AW78">
        <v>2.5915648516378695</v>
      </c>
      <c r="AX78">
        <v>1.9240950656952691</v>
      </c>
      <c r="AY78">
        <v>3.4934335878932927</v>
      </c>
      <c r="AZ78">
        <v>3.1547705325561708</v>
      </c>
      <c r="BA78">
        <v>0.64100999277820847</v>
      </c>
      <c r="BB78">
        <v>-4.3480647526520642</v>
      </c>
      <c r="BC78">
        <v>2.2493152090060846</v>
      </c>
      <c r="BD78">
        <v>1.8577674446826222</v>
      </c>
      <c r="BE78">
        <v>-0.70673174075156453</v>
      </c>
      <c r="BF78">
        <v>-3.1993335323207361E-2</v>
      </c>
      <c r="BG78">
        <v>1.5756686283885983</v>
      </c>
      <c r="BH78">
        <v>2.3107079169180338</v>
      </c>
      <c r="BI78">
        <v>2.008266038563832</v>
      </c>
      <c r="BJ78">
        <v>2.813594917839751</v>
      </c>
      <c r="BK78">
        <v>2.0654985442502891</v>
      </c>
      <c r="BL78">
        <v>1.8168502894146457</v>
      </c>
      <c r="BM78">
        <v>-5.9557784718042228</v>
      </c>
    </row>
    <row r="79" spans="1:65" hidden="1" x14ac:dyDescent="0.25">
      <c r="A79" t="s">
        <v>550</v>
      </c>
      <c r="B79" t="s">
        <v>551</v>
      </c>
      <c r="C79" t="s">
        <v>348</v>
      </c>
      <c r="D79" t="s">
        <v>347</v>
      </c>
      <c r="N79">
        <v>13.695195429185645</v>
      </c>
      <c r="O79">
        <v>13.798309975037242</v>
      </c>
      <c r="P79">
        <v>9.7531910784625779</v>
      </c>
      <c r="Q79">
        <v>2.9523275830512006</v>
      </c>
      <c r="R79">
        <v>4.2696777148277079</v>
      </c>
      <c r="S79">
        <v>9.6561290757213953</v>
      </c>
      <c r="T79">
        <v>-0.78248875291049558</v>
      </c>
      <c r="U79">
        <v>7.0965771278191454</v>
      </c>
      <c r="V79">
        <v>4.2645286739114709</v>
      </c>
      <c r="W79">
        <v>-1.0001294911009495</v>
      </c>
      <c r="X79">
        <v>6.0719716624467708</v>
      </c>
      <c r="Y79">
        <v>6.2627520796920066</v>
      </c>
      <c r="Z79">
        <v>-4.318206437604033</v>
      </c>
      <c r="AA79">
        <v>-1.3426997228622355</v>
      </c>
      <c r="AB79">
        <v>-4.9473670751986987</v>
      </c>
      <c r="AC79">
        <v>-0.49081279374728126</v>
      </c>
      <c r="AD79">
        <v>3.5003605429539562</v>
      </c>
      <c r="AE79">
        <v>1.9742723941577225</v>
      </c>
      <c r="AF79">
        <v>3.9968874140915602</v>
      </c>
      <c r="AG79">
        <v>3.6649123918879525</v>
      </c>
      <c r="AH79">
        <v>-1.2210008235031466</v>
      </c>
      <c r="AI79">
        <v>11.023378743500899</v>
      </c>
      <c r="AJ79">
        <v>-7.2725795223276037</v>
      </c>
      <c r="AK79">
        <v>2.5700483578959847</v>
      </c>
      <c r="AL79">
        <v>1.4330457748956889</v>
      </c>
      <c r="AM79">
        <v>0.80602226346266548</v>
      </c>
      <c r="AN79">
        <v>2.1582273706736146</v>
      </c>
      <c r="AO79">
        <v>5.8980073686964829</v>
      </c>
      <c r="AP79">
        <v>5.1959738209977502</v>
      </c>
      <c r="AQ79">
        <v>6.964991831612636</v>
      </c>
      <c r="AR79">
        <v>3.8583130234470104</v>
      </c>
      <c r="AS79">
        <v>5.5237941510844166</v>
      </c>
      <c r="AT79">
        <v>4.0844394551908607</v>
      </c>
      <c r="AU79">
        <v>4.807161584808739</v>
      </c>
      <c r="AV79">
        <v>-8.9975375713535755E-2</v>
      </c>
      <c r="AW79">
        <v>11.420546658256029</v>
      </c>
      <c r="AX79">
        <v>6.5685578643781355</v>
      </c>
      <c r="AY79">
        <v>6.4463510900606877</v>
      </c>
      <c r="AZ79">
        <v>6.4660135232357021</v>
      </c>
      <c r="BA79">
        <v>6.0325391745969341</v>
      </c>
      <c r="BB79">
        <v>5.7891302008248715</v>
      </c>
      <c r="BC79">
        <v>7.2362124036878299</v>
      </c>
      <c r="BD79">
        <v>0.33326271952398656</v>
      </c>
      <c r="BE79">
        <v>5.1302998819576118</v>
      </c>
      <c r="BF79">
        <v>4.6524966036977276</v>
      </c>
      <c r="BG79">
        <v>3.6838402976993478</v>
      </c>
      <c r="BH79">
        <v>1.604133762615902</v>
      </c>
      <c r="BI79">
        <v>2.1860459889647643</v>
      </c>
      <c r="BJ79">
        <v>1.9186317936259485</v>
      </c>
      <c r="BK79">
        <v>2.7440883704499868</v>
      </c>
      <c r="BL79">
        <v>3.0544832506369772</v>
      </c>
      <c r="BM79">
        <v>-4.7377961812581191</v>
      </c>
    </row>
    <row r="80" spans="1:65" hidden="1" x14ac:dyDescent="0.25">
      <c r="A80" t="s">
        <v>279</v>
      </c>
      <c r="B80" t="s">
        <v>552</v>
      </c>
      <c r="C80" t="s">
        <v>348</v>
      </c>
      <c r="D80" t="s">
        <v>347</v>
      </c>
      <c r="F80">
        <v>7.6046704792442625</v>
      </c>
      <c r="G80">
        <v>2.9819455361032539</v>
      </c>
      <c r="H80">
        <v>3.2850996357034035</v>
      </c>
      <c r="I80">
        <v>5.2386865978934622</v>
      </c>
      <c r="J80">
        <v>5.302857802282773</v>
      </c>
      <c r="K80">
        <v>2.3728230152816963</v>
      </c>
      <c r="L80">
        <v>2.1688288828741946</v>
      </c>
      <c r="M80">
        <v>2.3032899835567378</v>
      </c>
      <c r="N80">
        <v>9.5932877848003528</v>
      </c>
      <c r="O80">
        <v>4.813736796010943</v>
      </c>
      <c r="P80">
        <v>2.356921357599532</v>
      </c>
      <c r="Q80">
        <v>7.7354855019503788</v>
      </c>
      <c r="R80">
        <v>6.9838278447512465</v>
      </c>
      <c r="S80">
        <v>3.236533040285309</v>
      </c>
      <c r="T80">
        <v>1.8048982772672417</v>
      </c>
      <c r="U80">
        <v>0.34438248547492378</v>
      </c>
      <c r="V80">
        <v>0.23951082931115764</v>
      </c>
      <c r="W80">
        <v>2.9197074119354056</v>
      </c>
      <c r="X80">
        <v>7.1219263714912273</v>
      </c>
      <c r="Y80">
        <v>5.3890478802277784</v>
      </c>
      <c r="Z80">
        <v>1.3158788537491972</v>
      </c>
      <c r="AA80">
        <v>3.1080886930702718</v>
      </c>
      <c r="AB80">
        <v>3.1165815141662705</v>
      </c>
      <c r="AC80">
        <v>3.2376919958560393</v>
      </c>
      <c r="AD80">
        <v>3.54889658723026</v>
      </c>
      <c r="AE80">
        <v>2.7556334586149376</v>
      </c>
      <c r="AF80">
        <v>3.5748261383020719</v>
      </c>
      <c r="AG80">
        <v>5.2171503226572611</v>
      </c>
      <c r="AH80">
        <v>5.0871436741819878</v>
      </c>
      <c r="AI80">
        <v>0.67027584428976184</v>
      </c>
      <c r="AJ80">
        <v>-5.8863280694266678</v>
      </c>
      <c r="AK80">
        <v>-3.2946600657571423</v>
      </c>
      <c r="AL80">
        <v>-0.66199803041908467</v>
      </c>
      <c r="AM80">
        <v>3.9630524237012139</v>
      </c>
      <c r="AN80">
        <v>4.2168674698795314</v>
      </c>
      <c r="AO80">
        <v>3.6671798297847715</v>
      </c>
      <c r="AP80">
        <v>6.3337956541839873</v>
      </c>
      <c r="AQ80">
        <v>5.457180500658751</v>
      </c>
      <c r="AR80">
        <v>4.3795757227455709</v>
      </c>
      <c r="AS80">
        <v>5.7733624584816994</v>
      </c>
      <c r="AT80">
        <v>2.6100191239207362</v>
      </c>
      <c r="AU80">
        <v>1.7071489619806499</v>
      </c>
      <c r="AV80">
        <v>2.0037842028506105</v>
      </c>
      <c r="AW80">
        <v>3.9920912903208716</v>
      </c>
      <c r="AX80">
        <v>2.7798505555612252</v>
      </c>
      <c r="AY80">
        <v>4.0274096580257321</v>
      </c>
      <c r="AZ80">
        <v>5.2993365073902083</v>
      </c>
      <c r="BA80">
        <v>0.78399506087652071</v>
      </c>
      <c r="BB80">
        <v>-8.0744474323113025</v>
      </c>
      <c r="BC80">
        <v>3.1859586540770266</v>
      </c>
      <c r="BD80">
        <v>2.5476648384262717</v>
      </c>
      <c r="BE80">
        <v>-1.3975457281778176</v>
      </c>
      <c r="BF80">
        <v>-0.90169631619484392</v>
      </c>
      <c r="BG80">
        <v>-0.36490815688206624</v>
      </c>
      <c r="BH80">
        <v>0.54365921176548682</v>
      </c>
      <c r="BI80">
        <v>2.8114577666343337</v>
      </c>
      <c r="BJ80">
        <v>3.192409629684164</v>
      </c>
      <c r="BK80">
        <v>1.1419475087619162</v>
      </c>
      <c r="BL80">
        <v>1.2207541430252888</v>
      </c>
      <c r="BM80">
        <v>-2.8001358908691856</v>
      </c>
    </row>
    <row r="81" spans="1:65" hidden="1" x14ac:dyDescent="0.25">
      <c r="A81" t="s">
        <v>553</v>
      </c>
      <c r="B81" t="s">
        <v>554</v>
      </c>
      <c r="C81" t="s">
        <v>348</v>
      </c>
      <c r="D81" t="s">
        <v>347</v>
      </c>
      <c r="F81">
        <v>3.5175820040157504</v>
      </c>
      <c r="G81">
        <v>3.6061021412343734</v>
      </c>
      <c r="H81">
        <v>6.358771973550418</v>
      </c>
      <c r="I81">
        <v>4.8772807307842214</v>
      </c>
      <c r="J81">
        <v>-2.7002669602150462</v>
      </c>
      <c r="K81">
        <v>0</v>
      </c>
      <c r="L81">
        <v>13.35182832539887</v>
      </c>
      <c r="M81">
        <v>7.9162215581617801</v>
      </c>
      <c r="N81">
        <v>2.5964105124433701</v>
      </c>
      <c r="O81">
        <v>12.7027111280632</v>
      </c>
      <c r="P81">
        <v>6.8889866650300888</v>
      </c>
      <c r="Q81">
        <v>7.4852766721628115</v>
      </c>
      <c r="R81">
        <v>11.612868504662146</v>
      </c>
      <c r="S81">
        <v>2.6011499098973019</v>
      </c>
      <c r="T81">
        <v>0.53021118868666406</v>
      </c>
      <c r="U81">
        <v>2.7361632475023612</v>
      </c>
      <c r="V81">
        <v>5.9040118440659768</v>
      </c>
      <c r="W81">
        <v>1.8634014511276717</v>
      </c>
      <c r="X81">
        <v>12.224819767314003</v>
      </c>
      <c r="Y81">
        <v>-1.6034569340156821</v>
      </c>
      <c r="Z81">
        <v>6.3299905481233054</v>
      </c>
      <c r="AA81">
        <v>-5.9784861996104723</v>
      </c>
      <c r="AB81">
        <v>-3.9601230094915678</v>
      </c>
      <c r="AC81">
        <v>8.3930244711740727</v>
      </c>
      <c r="AD81">
        <v>-4.6134748670671968</v>
      </c>
      <c r="AE81">
        <v>7.7499079654025422</v>
      </c>
      <c r="AF81">
        <v>-6.6150199937593186</v>
      </c>
      <c r="AG81">
        <v>0.95575487156065719</v>
      </c>
      <c r="AH81">
        <v>7.4386324357788283</v>
      </c>
      <c r="AI81">
        <v>5.8000027192660468</v>
      </c>
      <c r="AJ81">
        <v>-2.7000037291984569</v>
      </c>
      <c r="AK81">
        <v>6.1000019098767808</v>
      </c>
      <c r="AL81">
        <v>2.1300324213827366</v>
      </c>
      <c r="AM81">
        <v>5.0999996085217418</v>
      </c>
      <c r="AN81">
        <v>2.4999985384687164</v>
      </c>
      <c r="AO81">
        <v>4.8000004302096215</v>
      </c>
      <c r="AP81">
        <v>-2.1999993686925023</v>
      </c>
      <c r="AQ81">
        <v>1.3000004515381107</v>
      </c>
      <c r="AR81">
        <v>8.799998719272395</v>
      </c>
      <c r="AS81">
        <v>-1.6999984160551094</v>
      </c>
      <c r="AT81">
        <v>2.0000001467520576</v>
      </c>
      <c r="AU81">
        <v>3.1999991137326731</v>
      </c>
      <c r="AV81">
        <v>0.99999934475729901</v>
      </c>
      <c r="AW81">
        <v>5.2999997046093483</v>
      </c>
      <c r="AX81">
        <v>0.70000040243243689</v>
      </c>
      <c r="AY81">
        <v>1.8524838719948633</v>
      </c>
      <c r="AZ81">
        <v>-0.85065431004582592</v>
      </c>
      <c r="BA81">
        <v>1.0327942202596745</v>
      </c>
      <c r="BB81">
        <v>-1.3860377076358077</v>
      </c>
      <c r="BC81">
        <v>2.9546724221224139</v>
      </c>
      <c r="BD81">
        <v>2.7051430290104861</v>
      </c>
      <c r="BE81">
        <v>1.4113143817796754</v>
      </c>
      <c r="BF81">
        <v>4.7342194895653193</v>
      </c>
      <c r="BG81">
        <v>5.6035148874531018</v>
      </c>
      <c r="BH81">
        <v>4.5011993922279316</v>
      </c>
      <c r="BI81">
        <v>2.4456520076996782</v>
      </c>
      <c r="BJ81">
        <v>5.3533649370696565</v>
      </c>
      <c r="BK81">
        <v>3.8123509704722096</v>
      </c>
      <c r="BL81">
        <v>-0.44556304362268406</v>
      </c>
      <c r="BM81">
        <v>-15.711803980590602</v>
      </c>
    </row>
    <row r="82" spans="1:65" hidden="1" x14ac:dyDescent="0.25">
      <c r="A82" t="s">
        <v>50</v>
      </c>
      <c r="B82" t="s">
        <v>555</v>
      </c>
      <c r="C82" t="s">
        <v>348</v>
      </c>
      <c r="D82" t="s">
        <v>347</v>
      </c>
      <c r="F82">
        <v>4.980111849138396</v>
      </c>
      <c r="G82">
        <v>6.8434699852358563</v>
      </c>
      <c r="H82">
        <v>6.2336799520917907</v>
      </c>
      <c r="I82">
        <v>6.6520995076007239</v>
      </c>
      <c r="J82">
        <v>4.861507695806381</v>
      </c>
      <c r="K82">
        <v>5.2518370456608636</v>
      </c>
      <c r="L82">
        <v>4.9211489152846326</v>
      </c>
      <c r="M82">
        <v>4.4913088857900618</v>
      </c>
      <c r="N82">
        <v>7.1094753448523562</v>
      </c>
      <c r="O82">
        <v>6.1086798128515198</v>
      </c>
      <c r="P82">
        <v>5.3167158968814903</v>
      </c>
      <c r="Q82">
        <v>4.5113740186173885</v>
      </c>
      <c r="R82">
        <v>6.3445806746978946</v>
      </c>
      <c r="S82">
        <v>4.3009191430828366</v>
      </c>
      <c r="T82">
        <v>-0.95988474622309639</v>
      </c>
      <c r="U82">
        <v>4.3567589027683624</v>
      </c>
      <c r="V82">
        <v>3.4643120042878763</v>
      </c>
      <c r="W82">
        <v>3.9785437223583813</v>
      </c>
      <c r="X82">
        <v>3.5499891566924191</v>
      </c>
      <c r="Y82">
        <v>1.578745259905844</v>
      </c>
      <c r="Z82">
        <v>1.0690198385372724</v>
      </c>
      <c r="AA82">
        <v>2.5053966163757906</v>
      </c>
      <c r="AB82">
        <v>1.2408648621155862</v>
      </c>
      <c r="AC82">
        <v>1.5137216034431589</v>
      </c>
      <c r="AD82">
        <v>1.6227813671579412</v>
      </c>
      <c r="AE82">
        <v>2.3372763497996942</v>
      </c>
      <c r="AF82">
        <v>2.561900334501189</v>
      </c>
      <c r="AG82">
        <v>4.7431421935648359</v>
      </c>
      <c r="AH82">
        <v>4.343861062676126</v>
      </c>
      <c r="AI82">
        <v>2.9239350812307379</v>
      </c>
      <c r="AJ82">
        <v>1.0481758470443481</v>
      </c>
      <c r="AK82">
        <v>1.5993426768712737</v>
      </c>
      <c r="AL82">
        <v>-0.62866635190543718</v>
      </c>
      <c r="AM82">
        <v>2.3583421811189851</v>
      </c>
      <c r="AN82">
        <v>2.106695253259744</v>
      </c>
      <c r="AO82">
        <v>1.4129936725000221</v>
      </c>
      <c r="AP82">
        <v>2.3362965293794389</v>
      </c>
      <c r="AQ82">
        <v>3.5886594253542654</v>
      </c>
      <c r="AR82">
        <v>3.421373798824547</v>
      </c>
      <c r="AS82">
        <v>3.9236692270406337</v>
      </c>
      <c r="AT82">
        <v>1.9837214186329248</v>
      </c>
      <c r="AU82">
        <v>1.135531482146007</v>
      </c>
      <c r="AV82">
        <v>0.8231607566841177</v>
      </c>
      <c r="AW82">
        <v>2.8297529286989089</v>
      </c>
      <c r="AX82">
        <v>1.663219980300795</v>
      </c>
      <c r="AY82">
        <v>2.4493236011188486</v>
      </c>
      <c r="AZ82">
        <v>2.4247362433730473</v>
      </c>
      <c r="BA82">
        <v>0.2549459601240045</v>
      </c>
      <c r="BB82">
        <v>-2.8733138284963076</v>
      </c>
      <c r="BC82">
        <v>1.9494376231266273</v>
      </c>
      <c r="BD82">
        <v>2.1927006326665435</v>
      </c>
      <c r="BE82">
        <v>0.31313475107717181</v>
      </c>
      <c r="BF82">
        <v>0.57632667477179211</v>
      </c>
      <c r="BG82">
        <v>0.9561830523715571</v>
      </c>
      <c r="BH82">
        <v>1.1129123405746952</v>
      </c>
      <c r="BI82">
        <v>1.0954644037204844</v>
      </c>
      <c r="BJ82">
        <v>2.2914199941702122</v>
      </c>
      <c r="BK82">
        <v>1.8650660708199922</v>
      </c>
      <c r="BL82">
        <v>1.8429718144589629</v>
      </c>
      <c r="BM82">
        <v>-7.8552560370376199</v>
      </c>
    </row>
    <row r="83" spans="1:65" hidden="1" x14ac:dyDescent="0.25">
      <c r="A83" t="s">
        <v>556</v>
      </c>
      <c r="B83" t="s">
        <v>557</v>
      </c>
      <c r="C83" t="s">
        <v>348</v>
      </c>
      <c r="D83" t="s">
        <v>347</v>
      </c>
    </row>
    <row r="84" spans="1:65" hidden="1" x14ac:dyDescent="0.25">
      <c r="A84" t="s">
        <v>558</v>
      </c>
      <c r="B84" t="s">
        <v>559</v>
      </c>
      <c r="C84" t="s">
        <v>348</v>
      </c>
      <c r="D84" t="s">
        <v>347</v>
      </c>
      <c r="AF84">
        <v>1.1997600479904094</v>
      </c>
      <c r="AG84">
        <v>2.5489033787788884</v>
      </c>
      <c r="AH84">
        <v>3.5260115606936324</v>
      </c>
      <c r="AI84">
        <v>3.7409268565047569</v>
      </c>
      <c r="AJ84">
        <v>7.427341227125936</v>
      </c>
      <c r="AK84">
        <v>4.008016032064134</v>
      </c>
      <c r="AL84">
        <v>8.1406551059730106</v>
      </c>
      <c r="AM84">
        <v>-0.53452115812918066</v>
      </c>
      <c r="AN84">
        <v>7.0144648454993188</v>
      </c>
      <c r="AO84">
        <v>-3.182371518973838</v>
      </c>
      <c r="AP84">
        <v>-6.0609374365162978</v>
      </c>
      <c r="AQ84">
        <v>2.8505158599975005</v>
      </c>
      <c r="AR84">
        <v>1.3744383896125498</v>
      </c>
      <c r="AS84">
        <v>4.8339037861711063</v>
      </c>
      <c r="AT84">
        <v>2.1676024405049077</v>
      </c>
      <c r="AU84">
        <v>0.54699767249934439</v>
      </c>
      <c r="AV84">
        <v>1.5721150674310849</v>
      </c>
      <c r="AW84">
        <v>-3.0801530474747381</v>
      </c>
      <c r="AX84">
        <v>2.0418671639554447</v>
      </c>
      <c r="AY84">
        <v>-8.105529341648321E-2</v>
      </c>
      <c r="AZ84">
        <v>-1.8361852940239771</v>
      </c>
      <c r="BA84">
        <v>-2.40849258666222</v>
      </c>
      <c r="BB84">
        <v>1.0930992410524567</v>
      </c>
      <c r="BC84">
        <v>2.2593899558593193</v>
      </c>
      <c r="BD84">
        <v>3.1885747547392782</v>
      </c>
      <c r="BE84">
        <v>-1.8668197547554399</v>
      </c>
      <c r="BF84">
        <v>-3.6797677907348287</v>
      </c>
      <c r="BG84">
        <v>-2.3057757452932464</v>
      </c>
      <c r="BH84">
        <v>4.6218840040493916</v>
      </c>
      <c r="BI84">
        <v>0.90018041651693181</v>
      </c>
      <c r="BJ84">
        <v>2.6821859444555116</v>
      </c>
      <c r="BK84">
        <v>0.21165360012676615</v>
      </c>
      <c r="BL84">
        <v>1.1747992282974593</v>
      </c>
      <c r="BM84">
        <v>-1.7654151522511654</v>
      </c>
    </row>
    <row r="85" spans="1:65" hidden="1" x14ac:dyDescent="0.25">
      <c r="A85" t="s">
        <v>560</v>
      </c>
      <c r="B85" t="s">
        <v>561</v>
      </c>
      <c r="C85" t="s">
        <v>348</v>
      </c>
      <c r="D85" t="s">
        <v>347</v>
      </c>
      <c r="F85">
        <v>14.766843186833214</v>
      </c>
      <c r="G85">
        <v>7.4492115968867125</v>
      </c>
      <c r="H85">
        <v>6.0924352840359859</v>
      </c>
      <c r="I85">
        <v>4.5544536344038562</v>
      </c>
      <c r="J85">
        <v>8.3333356604117057</v>
      </c>
      <c r="K85">
        <v>4.5080045667000377</v>
      </c>
      <c r="L85">
        <v>4.1151528542629308</v>
      </c>
      <c r="M85">
        <v>2.5088008805875575</v>
      </c>
      <c r="N85">
        <v>8.0829104338171476</v>
      </c>
      <c r="O85">
        <v>8.6793421755607056</v>
      </c>
      <c r="P85">
        <v>10.258730911689852</v>
      </c>
      <c r="Q85">
        <v>11.336970683066184</v>
      </c>
      <c r="R85">
        <v>10.1824336186273</v>
      </c>
      <c r="S85">
        <v>39.487095178844839</v>
      </c>
      <c r="T85">
        <v>19.190114910001682</v>
      </c>
      <c r="U85">
        <v>35.625337969777462</v>
      </c>
      <c r="V85">
        <v>-12.582091168196015</v>
      </c>
      <c r="W85">
        <v>-24.049206070007315</v>
      </c>
      <c r="X85">
        <v>0.47440527972284485</v>
      </c>
      <c r="Y85">
        <v>2.5529371576521669</v>
      </c>
      <c r="Z85">
        <v>5.0953292789578626</v>
      </c>
      <c r="AA85">
        <v>-3.0975203978053401</v>
      </c>
      <c r="AB85">
        <v>5.6082406792530293</v>
      </c>
      <c r="AC85">
        <v>7.5089023083957755</v>
      </c>
      <c r="AD85">
        <v>-2.3329493326941559</v>
      </c>
      <c r="AE85">
        <v>-0.80359773390293299</v>
      </c>
      <c r="AF85">
        <v>-17.146042214897562</v>
      </c>
      <c r="AG85">
        <v>12.845353248086738</v>
      </c>
      <c r="AH85">
        <v>8.545309989825455</v>
      </c>
      <c r="AI85">
        <v>5.1922372765239828</v>
      </c>
      <c r="AJ85">
        <v>6.1125034830117784</v>
      </c>
      <c r="AK85">
        <v>-3.0901456515439349</v>
      </c>
      <c r="AL85">
        <v>3.9465550079024183</v>
      </c>
      <c r="AM85">
        <v>3.7127548410896622</v>
      </c>
      <c r="AN85">
        <v>4.9738477633510314</v>
      </c>
      <c r="AO85">
        <v>3.6250490202798744</v>
      </c>
      <c r="AP85">
        <v>5.7383673948384342</v>
      </c>
      <c r="AQ85">
        <v>3.4778335871890107</v>
      </c>
      <c r="AR85">
        <v>-8.9326228023010543</v>
      </c>
      <c r="AS85">
        <v>-1.8829663976089677</v>
      </c>
      <c r="AT85">
        <v>2.1352334219742346</v>
      </c>
      <c r="AU85">
        <v>-0.24903316854343416</v>
      </c>
      <c r="AV85">
        <v>2.2473300115045021</v>
      </c>
      <c r="AW85">
        <v>0.68954305846484942</v>
      </c>
      <c r="AX85">
        <v>2.6762033331092567</v>
      </c>
      <c r="AY85">
        <v>-2.8065783556905188</v>
      </c>
      <c r="AZ85">
        <v>6.0081080248766767</v>
      </c>
      <c r="BA85">
        <v>-3.3084306487875068</v>
      </c>
      <c r="BB85">
        <v>0.13033111981661705</v>
      </c>
      <c r="BC85">
        <v>7.0898873145512624</v>
      </c>
      <c r="BD85">
        <v>7.0917533425865429</v>
      </c>
      <c r="BE85">
        <v>5.251076917504065</v>
      </c>
      <c r="BF85">
        <v>5.6386990033869608</v>
      </c>
      <c r="BG85">
        <v>4.314964441074693</v>
      </c>
      <c r="BH85">
        <v>3.8788993950789035</v>
      </c>
      <c r="BI85">
        <v>2.0914422082956179</v>
      </c>
      <c r="BJ85">
        <v>0.47264203091114609</v>
      </c>
      <c r="BK85">
        <v>0.83791658082157028</v>
      </c>
      <c r="BL85">
        <v>3.9208087945283125</v>
      </c>
      <c r="BM85">
        <v>-1.8377609295378505</v>
      </c>
    </row>
    <row r="86" spans="1:65" hidden="1" x14ac:dyDescent="0.25">
      <c r="A86" t="s">
        <v>38</v>
      </c>
      <c r="B86" t="s">
        <v>562</v>
      </c>
      <c r="C86" t="s">
        <v>348</v>
      </c>
      <c r="D86" t="s">
        <v>347</v>
      </c>
      <c r="F86">
        <v>2.6771189434537206</v>
      </c>
      <c r="G86">
        <v>1.1029096492187023</v>
      </c>
      <c r="H86">
        <v>4.8743839976477972</v>
      </c>
      <c r="I86">
        <v>5.5336593860234871</v>
      </c>
      <c r="J86">
        <v>2.1421765435456877</v>
      </c>
      <c r="K86">
        <v>1.5731004140522344</v>
      </c>
      <c r="L86">
        <v>2.7864746416750705</v>
      </c>
      <c r="M86">
        <v>5.441083437661149</v>
      </c>
      <c r="N86">
        <v>1.9240968346989433</v>
      </c>
      <c r="O86">
        <v>6.3179066660767944</v>
      </c>
      <c r="P86">
        <v>3.5047173514647341</v>
      </c>
      <c r="Q86">
        <v>4.3216676673098391</v>
      </c>
      <c r="R86">
        <v>6.5238484454449832</v>
      </c>
      <c r="S86">
        <v>-2.4844040033840571</v>
      </c>
      <c r="T86">
        <v>-1.4736494703337826</v>
      </c>
      <c r="U86">
        <v>2.9102661779225656</v>
      </c>
      <c r="V86">
        <v>2.4577504603289668</v>
      </c>
      <c r="W86">
        <v>4.2042605486648057</v>
      </c>
      <c r="X86">
        <v>3.7490165104300672</v>
      </c>
      <c r="Y86">
        <v>-2.0313677882426475</v>
      </c>
      <c r="Z86">
        <v>-0.78774381580379327</v>
      </c>
      <c r="AA86">
        <v>1.994891312358277</v>
      </c>
      <c r="AB86">
        <v>4.2218562774431092</v>
      </c>
      <c r="AC86">
        <v>2.2691051779102338</v>
      </c>
      <c r="AD86">
        <v>4.1474149983395705</v>
      </c>
      <c r="AE86">
        <v>3.1503405431655267</v>
      </c>
      <c r="AF86">
        <v>5.3927383070233077</v>
      </c>
      <c r="AG86">
        <v>5.7324137219009259</v>
      </c>
      <c r="AH86">
        <v>2.5776026922883233</v>
      </c>
      <c r="AI86">
        <v>0.73375552021219903</v>
      </c>
      <c r="AJ86">
        <v>-1.1031216621375677</v>
      </c>
      <c r="AK86">
        <v>0.40108207619431369</v>
      </c>
      <c r="AL86">
        <v>2.4898309854648062</v>
      </c>
      <c r="AM86">
        <v>3.8460091675600552</v>
      </c>
      <c r="AN86">
        <v>2.5316700051964744</v>
      </c>
      <c r="AO86">
        <v>2.4285428950110628</v>
      </c>
      <c r="AP86">
        <v>4.909025740280299</v>
      </c>
      <c r="AQ86">
        <v>3.15397337529933</v>
      </c>
      <c r="AR86">
        <v>2.9901114449451143</v>
      </c>
      <c r="AS86">
        <v>3.6723691050330984</v>
      </c>
      <c r="AT86">
        <v>2.0726562789457716</v>
      </c>
      <c r="AU86">
        <v>2.1232227732066065</v>
      </c>
      <c r="AV86">
        <v>3.0298899274383189</v>
      </c>
      <c r="AW86">
        <v>2.3556297618280411</v>
      </c>
      <c r="AX86">
        <v>2.5932800102094404</v>
      </c>
      <c r="AY86">
        <v>2.5841046765781641</v>
      </c>
      <c r="AZ86">
        <v>2.2694868746634569</v>
      </c>
      <c r="BA86">
        <v>-0.23963808499898676</v>
      </c>
      <c r="BB86">
        <v>-4.2473562657970803</v>
      </c>
      <c r="BC86">
        <v>2.1314381977720416</v>
      </c>
      <c r="BD86">
        <v>1.4575633909041983</v>
      </c>
      <c r="BE86">
        <v>1.4698875207586752</v>
      </c>
      <c r="BF86">
        <v>1.8900183424513983</v>
      </c>
      <c r="BG86">
        <v>2.9911648137578055</v>
      </c>
      <c r="BH86">
        <v>2.6225966790129434</v>
      </c>
      <c r="BI86">
        <v>2.2634635378449417</v>
      </c>
      <c r="BJ86">
        <v>2.1344530933168642</v>
      </c>
      <c r="BK86">
        <v>1.6509254960213298</v>
      </c>
      <c r="BL86">
        <v>1.6719441972475835</v>
      </c>
      <c r="BM86">
        <v>-9.3961600059890742</v>
      </c>
    </row>
    <row r="87" spans="1:65" hidden="1" x14ac:dyDescent="0.25">
      <c r="A87" t="s">
        <v>563</v>
      </c>
      <c r="B87" t="s">
        <v>564</v>
      </c>
      <c r="C87" t="s">
        <v>348</v>
      </c>
      <c r="D87" t="s">
        <v>347</v>
      </c>
      <c r="K87">
        <v>7.5356312943170707</v>
      </c>
      <c r="L87">
        <v>6.2499995435162106</v>
      </c>
      <c r="M87">
        <v>4.4563348138953955</v>
      </c>
      <c r="N87">
        <v>4.7781497250939822</v>
      </c>
      <c r="O87">
        <v>12.052116246036888</v>
      </c>
      <c r="P87">
        <v>2.4709361249361876</v>
      </c>
      <c r="Q87">
        <v>2.8368738074130135</v>
      </c>
      <c r="R87">
        <v>6.4827615462146611</v>
      </c>
      <c r="S87">
        <v>8.808293410151947</v>
      </c>
      <c r="T87">
        <v>7.3809453005506072</v>
      </c>
      <c r="U87">
        <v>6.0975642342671108</v>
      </c>
      <c r="V87">
        <v>6.8965501609121276</v>
      </c>
      <c r="W87">
        <v>7.4291276919622078</v>
      </c>
      <c r="X87">
        <v>7.370346071956476</v>
      </c>
      <c r="Y87">
        <v>4.5762662745781881</v>
      </c>
      <c r="Z87">
        <v>5.2674236559411014</v>
      </c>
      <c r="AA87">
        <v>2.0015385414656777</v>
      </c>
      <c r="AB87">
        <v>4.3018868440725839</v>
      </c>
      <c r="AC87">
        <v>5.4269229705645756</v>
      </c>
      <c r="AD87">
        <v>4.9416554196842952</v>
      </c>
      <c r="AE87">
        <v>-8.1752758925709657</v>
      </c>
      <c r="AF87">
        <v>1.2820428482598629</v>
      </c>
      <c r="AG87">
        <v>5.5555580791630774</v>
      </c>
      <c r="AH87">
        <v>-7.1952018957221924</v>
      </c>
      <c r="AI87">
        <v>-14.788225900060198</v>
      </c>
      <c r="AJ87">
        <v>-21.100000727893317</v>
      </c>
      <c r="AK87">
        <v>-44.899999456532782</v>
      </c>
      <c r="AL87">
        <v>-29.300001972657768</v>
      </c>
      <c r="AM87">
        <v>-10.399993971727653</v>
      </c>
      <c r="AN87">
        <v>2.5999967243372168</v>
      </c>
      <c r="AO87">
        <v>11.200002007543702</v>
      </c>
      <c r="AP87">
        <v>10.519041221783709</v>
      </c>
      <c r="AQ87">
        <v>3.1049027177783302</v>
      </c>
      <c r="AR87">
        <v>2.8692570442772052</v>
      </c>
      <c r="AS87">
        <v>1.8383410661422062</v>
      </c>
      <c r="AT87">
        <v>4.8054532725550132</v>
      </c>
      <c r="AU87">
        <v>5.4738368011959295</v>
      </c>
      <c r="AV87">
        <v>11.058723193664605</v>
      </c>
      <c r="AW87">
        <v>5.794496345698505</v>
      </c>
      <c r="AX87">
        <v>9.58957406160836</v>
      </c>
      <c r="AY87">
        <v>9.4197706475973604</v>
      </c>
      <c r="AZ87">
        <v>12.578953430897343</v>
      </c>
      <c r="BA87">
        <v>2.4185716590417172</v>
      </c>
      <c r="BB87">
        <v>-3.6505136306939363</v>
      </c>
      <c r="BC87">
        <v>6.2494877678718694</v>
      </c>
      <c r="BD87">
        <v>7.3999998671419007</v>
      </c>
      <c r="BE87">
        <v>6.3690083063385998</v>
      </c>
      <c r="BF87">
        <v>3.6213053519627607</v>
      </c>
      <c r="BG87">
        <v>4.4319248230907817</v>
      </c>
      <c r="BH87">
        <v>3.0222073801970311</v>
      </c>
      <c r="BI87">
        <v>2.9064387800206362</v>
      </c>
      <c r="BJ87">
        <v>4.8426032249658562</v>
      </c>
      <c r="BK87">
        <v>4.8429198850662658</v>
      </c>
      <c r="BL87">
        <v>4.9823504751110619</v>
      </c>
      <c r="BM87">
        <v>-6.760439817055186</v>
      </c>
    </row>
    <row r="88" spans="1:65" hidden="1" x14ac:dyDescent="0.25">
      <c r="A88" t="s">
        <v>565</v>
      </c>
      <c r="B88" t="s">
        <v>566</v>
      </c>
      <c r="C88" t="s">
        <v>348</v>
      </c>
      <c r="D88" t="s">
        <v>347</v>
      </c>
      <c r="F88">
        <v>3.4296740116695759</v>
      </c>
      <c r="G88">
        <v>4.1091586061815804</v>
      </c>
      <c r="H88">
        <v>4.4059742005067051</v>
      </c>
      <c r="I88">
        <v>2.2093275048930394</v>
      </c>
      <c r="J88">
        <v>1.3689988695423807</v>
      </c>
      <c r="K88">
        <v>-4.2582903724615733</v>
      </c>
      <c r="L88">
        <v>3.0753640519094461</v>
      </c>
      <c r="M88">
        <v>0.36886032889240994</v>
      </c>
      <c r="N88">
        <v>6.0061749636445967</v>
      </c>
      <c r="O88">
        <v>9.7234725868594154</v>
      </c>
      <c r="P88">
        <v>5.2161245571363111</v>
      </c>
      <c r="Q88">
        <v>-2.4876554002800617</v>
      </c>
      <c r="R88">
        <v>2.8845841946900492</v>
      </c>
      <c r="S88">
        <v>6.852516831671025</v>
      </c>
      <c r="T88">
        <v>-12.431629021835803</v>
      </c>
      <c r="U88">
        <v>-3.5301828056759774</v>
      </c>
      <c r="V88">
        <v>2.2741072435450178</v>
      </c>
      <c r="W88">
        <v>8.4759355994239911</v>
      </c>
      <c r="X88">
        <v>-2.5149414182936312</v>
      </c>
      <c r="Y88">
        <v>0.47169594255815639</v>
      </c>
      <c r="Z88">
        <v>-3.5030669467394233</v>
      </c>
      <c r="AA88">
        <v>-6.9236504098029599</v>
      </c>
      <c r="AB88">
        <v>-4.5637375058979757</v>
      </c>
      <c r="AC88">
        <v>8.6475694583038063</v>
      </c>
      <c r="AD88">
        <v>5.091617272972897</v>
      </c>
      <c r="AE88">
        <v>5.1991606788904363</v>
      </c>
      <c r="AF88">
        <v>4.794898878025748</v>
      </c>
      <c r="AG88">
        <v>5.6281687653361416</v>
      </c>
      <c r="AH88">
        <v>5.0858727003000581</v>
      </c>
      <c r="AI88">
        <v>3.3288178832203954</v>
      </c>
      <c r="AJ88">
        <v>5.2818263968865011</v>
      </c>
      <c r="AK88">
        <v>3.8794190803751718</v>
      </c>
      <c r="AL88">
        <v>4.8500005537941178</v>
      </c>
      <c r="AM88">
        <v>3.2999997394774709</v>
      </c>
      <c r="AN88">
        <v>4.1124189716286139</v>
      </c>
      <c r="AO88">
        <v>4.6024611556462673</v>
      </c>
      <c r="AP88">
        <v>4.1963574401957118</v>
      </c>
      <c r="AQ88">
        <v>4.7003907842791079</v>
      </c>
      <c r="AR88">
        <v>4.3999968254529591</v>
      </c>
      <c r="AS88">
        <v>3.7000000816440775</v>
      </c>
      <c r="AT88">
        <v>4.0000001280791935</v>
      </c>
      <c r="AU88">
        <v>4.4999995590033137</v>
      </c>
      <c r="AV88">
        <v>5.2000001331009997</v>
      </c>
      <c r="AW88">
        <v>5.5999999907744495</v>
      </c>
      <c r="AX88">
        <v>5.9000038185510419</v>
      </c>
      <c r="AY88">
        <v>6.3999126061803366</v>
      </c>
      <c r="AZ88">
        <v>4.3468191044007938</v>
      </c>
      <c r="BA88">
        <v>9.1497989383181704</v>
      </c>
      <c r="BB88">
        <v>4.844487051750761</v>
      </c>
      <c r="BC88">
        <v>7.8997119405162124</v>
      </c>
      <c r="BD88">
        <v>14.047123580314903</v>
      </c>
      <c r="BE88">
        <v>9.2927894063004999</v>
      </c>
      <c r="BF88">
        <v>7.3125250167814499</v>
      </c>
      <c r="BG88">
        <v>2.8562401633088257</v>
      </c>
      <c r="BH88">
        <v>2.1207593381733432</v>
      </c>
      <c r="BI88">
        <v>3.3734657496693643</v>
      </c>
      <c r="BJ88">
        <v>8.1288948810095576</v>
      </c>
      <c r="BK88">
        <v>6.2000776812728446</v>
      </c>
      <c r="BL88">
        <v>6.5077747939152033</v>
      </c>
      <c r="BM88">
        <v>0.41444345762413093</v>
      </c>
    </row>
    <row r="89" spans="1:65" hidden="1" x14ac:dyDescent="0.25">
      <c r="A89" t="s">
        <v>567</v>
      </c>
      <c r="B89" t="s">
        <v>568</v>
      </c>
      <c r="C89" t="s">
        <v>348</v>
      </c>
      <c r="D89" t="s">
        <v>347</v>
      </c>
    </row>
    <row r="90" spans="1:65" hidden="1" x14ac:dyDescent="0.25">
      <c r="A90" t="s">
        <v>569</v>
      </c>
      <c r="B90" t="s">
        <v>570</v>
      </c>
      <c r="C90" t="s">
        <v>348</v>
      </c>
      <c r="D90" t="s">
        <v>347</v>
      </c>
      <c r="AF90">
        <v>3.2999388454762197</v>
      </c>
      <c r="AG90">
        <v>6.3081166971333857</v>
      </c>
      <c r="AH90">
        <v>4.0034760128131381</v>
      </c>
      <c r="AI90">
        <v>4.3240627537182377</v>
      </c>
      <c r="AJ90">
        <v>2.6134230046344271</v>
      </c>
      <c r="AK90">
        <v>3.2709473006040923</v>
      </c>
      <c r="AL90">
        <v>5.0441445417922921</v>
      </c>
      <c r="AM90">
        <v>3.9700991059549438</v>
      </c>
      <c r="AN90">
        <v>4.6076732020757731</v>
      </c>
      <c r="AO90">
        <v>4.4615750852507858</v>
      </c>
      <c r="AP90">
        <v>5.1816034586230586</v>
      </c>
      <c r="AQ90">
        <v>3.6441212424690832</v>
      </c>
      <c r="AR90">
        <v>3.8120040345900179</v>
      </c>
      <c r="AS90">
        <v>2.5030605615604173</v>
      </c>
      <c r="AT90">
        <v>3.6583464707044442</v>
      </c>
      <c r="AU90">
        <v>5.1646094655974082</v>
      </c>
      <c r="AV90">
        <v>1.2486012601965939</v>
      </c>
      <c r="AW90">
        <v>2.3401173125667185</v>
      </c>
      <c r="AX90">
        <v>2.9972725615335918</v>
      </c>
      <c r="AY90">
        <v>1.1896137668296376</v>
      </c>
      <c r="AZ90">
        <v>6.817473227843891</v>
      </c>
      <c r="BA90">
        <v>4.1330092725278007</v>
      </c>
      <c r="BB90">
        <v>-1.1226414848017043</v>
      </c>
      <c r="BC90">
        <v>4.8133628667966519</v>
      </c>
      <c r="BD90">
        <v>5.612108174848828</v>
      </c>
      <c r="BE90">
        <v>5.9152888836009936</v>
      </c>
      <c r="BF90">
        <v>3.9456838048200069</v>
      </c>
      <c r="BG90">
        <v>3.6965418432565684</v>
      </c>
      <c r="BH90">
        <v>3.825921666701376</v>
      </c>
      <c r="BI90">
        <v>10.820621437573635</v>
      </c>
      <c r="BJ90">
        <v>10.300000493795665</v>
      </c>
      <c r="BK90">
        <v>6.3584919273617544</v>
      </c>
      <c r="BL90">
        <v>5.6461755684204462</v>
      </c>
      <c r="BM90">
        <v>6.988559970801461</v>
      </c>
    </row>
    <row r="91" spans="1:65" hidden="1" x14ac:dyDescent="0.25">
      <c r="A91" t="s">
        <v>571</v>
      </c>
      <c r="B91" t="s">
        <v>572</v>
      </c>
      <c r="C91" t="s">
        <v>348</v>
      </c>
      <c r="D91" t="s">
        <v>347</v>
      </c>
      <c r="L91">
        <v>0</v>
      </c>
      <c r="M91">
        <v>9.5761434640427154</v>
      </c>
      <c r="N91">
        <v>2.4355228819619583</v>
      </c>
      <c r="O91">
        <v>6.1538465735987131</v>
      </c>
      <c r="P91">
        <v>-6.5877033278425756E-2</v>
      </c>
      <c r="Q91">
        <v>0.24170478020251096</v>
      </c>
      <c r="R91">
        <v>9.2503292512107578</v>
      </c>
      <c r="S91">
        <v>5.878793617137319</v>
      </c>
      <c r="T91">
        <v>12.393429084175153</v>
      </c>
      <c r="U91">
        <v>7.3512257338437053</v>
      </c>
      <c r="V91">
        <v>3.4395760581710846</v>
      </c>
      <c r="W91">
        <v>6.316446314586031</v>
      </c>
      <c r="X91">
        <v>-1.3281831655978351</v>
      </c>
      <c r="Y91">
        <v>6.2700796078813568</v>
      </c>
      <c r="Z91">
        <v>3.3218940101299381</v>
      </c>
      <c r="AA91">
        <v>-0.76458263869415077</v>
      </c>
      <c r="AB91">
        <v>10.883227769097118</v>
      </c>
      <c r="AC91">
        <v>3.5352573045403375</v>
      </c>
      <c r="AD91">
        <v>-0.81226466096828176</v>
      </c>
      <c r="AE91">
        <v>4.0910707382608109</v>
      </c>
      <c r="AF91">
        <v>2.4543325961111577</v>
      </c>
      <c r="AG91">
        <v>4.4768269238773257</v>
      </c>
      <c r="AH91">
        <v>5.8957218716150237</v>
      </c>
      <c r="AI91">
        <v>3.5588793686759601</v>
      </c>
      <c r="AJ91">
        <v>3.1070392222669625</v>
      </c>
      <c r="AK91">
        <v>3.3786887912181243</v>
      </c>
      <c r="AL91">
        <v>3.0121013743749927</v>
      </c>
      <c r="AM91">
        <v>0.15434595984513066</v>
      </c>
      <c r="AN91">
        <v>0.88184824075467816</v>
      </c>
      <c r="AO91">
        <v>2.2235456383862697</v>
      </c>
      <c r="AP91">
        <v>4.8999991099968128</v>
      </c>
      <c r="AQ91">
        <v>3.4999987020530625</v>
      </c>
      <c r="AR91">
        <v>6.3999990500930153</v>
      </c>
      <c r="AS91">
        <v>5.5000002163295534</v>
      </c>
      <c r="AT91">
        <v>5.8000002432337681</v>
      </c>
      <c r="AU91">
        <v>-3.2500001497020605</v>
      </c>
      <c r="AV91">
        <v>6.8699996217384154</v>
      </c>
      <c r="AW91">
        <v>7.0500000006463495</v>
      </c>
      <c r="AX91">
        <v>-2.3517293617601922</v>
      </c>
      <c r="AY91">
        <v>-0.555580977246521</v>
      </c>
      <c r="AZ91">
        <v>3.0432495082973929</v>
      </c>
      <c r="BA91">
        <v>6.2559055339428653</v>
      </c>
      <c r="BB91">
        <v>6.6657243078366974</v>
      </c>
      <c r="BC91">
        <v>5.9083358096828817</v>
      </c>
      <c r="BD91">
        <v>-8.1304442231565872</v>
      </c>
      <c r="BE91">
        <v>5.2415692463074066</v>
      </c>
      <c r="BF91">
        <v>2.8727687903270009</v>
      </c>
      <c r="BG91">
        <v>-1.4073824951095446</v>
      </c>
      <c r="BH91">
        <v>4.0580738039996049</v>
      </c>
      <c r="BI91">
        <v>1.9433596547877556</v>
      </c>
      <c r="BJ91">
        <v>4.8226112492756954</v>
      </c>
      <c r="BK91">
        <v>7.2348903325857918</v>
      </c>
      <c r="BL91">
        <v>6.1536319496055398</v>
      </c>
      <c r="BM91">
        <v>-0.21557604310649481</v>
      </c>
    </row>
    <row r="92" spans="1:65" hidden="1" x14ac:dyDescent="0.25">
      <c r="A92" t="s">
        <v>573</v>
      </c>
      <c r="B92" t="s">
        <v>574</v>
      </c>
      <c r="C92" t="s">
        <v>348</v>
      </c>
      <c r="D92" t="s">
        <v>347</v>
      </c>
      <c r="P92">
        <v>-3.9109674582126672</v>
      </c>
      <c r="Q92">
        <v>6.374860893573171</v>
      </c>
      <c r="R92">
        <v>1.1098927901000053</v>
      </c>
      <c r="S92">
        <v>4.5592410484833295</v>
      </c>
      <c r="T92">
        <v>7.8455843197444466</v>
      </c>
      <c r="U92">
        <v>4.9434553050193841</v>
      </c>
      <c r="V92">
        <v>-7.1700699710659137</v>
      </c>
      <c r="W92">
        <v>13.126043380621908</v>
      </c>
      <c r="X92">
        <v>1.994144362536133</v>
      </c>
      <c r="Y92">
        <v>-15.952651498529761</v>
      </c>
      <c r="Z92">
        <v>18.167528152638496</v>
      </c>
      <c r="AA92">
        <v>4.2000821347952382</v>
      </c>
      <c r="AB92">
        <v>-3.3982874292349976</v>
      </c>
      <c r="AC92">
        <v>9.1092229864351708</v>
      </c>
      <c r="AD92">
        <v>4.1664928969836268</v>
      </c>
      <c r="AE92">
        <v>-0.79384762618845173</v>
      </c>
      <c r="AF92">
        <v>2.9000000074466783</v>
      </c>
      <c r="AG92">
        <v>4.5999999883504756</v>
      </c>
      <c r="AH92">
        <v>6.10000002147288</v>
      </c>
      <c r="AI92">
        <v>6.0999999864017411</v>
      </c>
      <c r="AJ92">
        <v>5.1000000227848119</v>
      </c>
      <c r="AK92">
        <v>1.0999999711895185</v>
      </c>
      <c r="AL92">
        <v>2.0999999996825807</v>
      </c>
      <c r="AM92">
        <v>3.2000000204495507</v>
      </c>
      <c r="AN92">
        <v>4.4000000080332882</v>
      </c>
      <c r="AO92">
        <v>11.599999996280872</v>
      </c>
      <c r="AP92">
        <v>6.5</v>
      </c>
      <c r="AQ92">
        <v>-28.099979729357514</v>
      </c>
      <c r="AR92">
        <v>1.0255374085929674</v>
      </c>
      <c r="AS92">
        <v>5.4269873668676922</v>
      </c>
      <c r="AT92">
        <v>2.188906814707309</v>
      </c>
      <c r="AU92">
        <v>-0.98517752499138567</v>
      </c>
      <c r="AV92">
        <v>0.56851017608845211</v>
      </c>
      <c r="AW92">
        <v>2.7614019904803229</v>
      </c>
      <c r="AX92">
        <v>4.2660989314540672</v>
      </c>
      <c r="AY92">
        <v>2.3093579976479361</v>
      </c>
      <c r="AZ92">
        <v>3.2629554560829064</v>
      </c>
      <c r="BA92">
        <v>3.2035673069329675</v>
      </c>
      <c r="BB92">
        <v>3.3689749577318366</v>
      </c>
      <c r="BC92">
        <v>4.6109709001031831</v>
      </c>
      <c r="BD92">
        <v>8.0847797339871619</v>
      </c>
      <c r="BE92">
        <v>-1.7126830118107392</v>
      </c>
      <c r="BF92">
        <v>3.2559042651769516</v>
      </c>
      <c r="BG92">
        <v>0.96456075098132033</v>
      </c>
      <c r="BH92">
        <v>6.1340829411329167</v>
      </c>
      <c r="BI92">
        <v>6.2628056378046324</v>
      </c>
      <c r="BJ92">
        <v>5.919176625860473</v>
      </c>
      <c r="BK92">
        <v>1.2837367030946467</v>
      </c>
      <c r="BL92">
        <v>4.4999999915131639</v>
      </c>
      <c r="BM92">
        <v>-2.399999999217215</v>
      </c>
    </row>
    <row r="93" spans="1:65" hidden="1" x14ac:dyDescent="0.25">
      <c r="A93" t="s">
        <v>575</v>
      </c>
      <c r="B93" t="s">
        <v>576</v>
      </c>
      <c r="C93" t="s">
        <v>348</v>
      </c>
      <c r="D93" t="s">
        <v>347</v>
      </c>
      <c r="Z93">
        <v>5.7694205032552617</v>
      </c>
      <c r="AA93">
        <v>2.2016759463995896</v>
      </c>
      <c r="AB93">
        <v>5.0043871957895334</v>
      </c>
      <c r="AC93">
        <v>1.0113816706976024</v>
      </c>
      <c r="AD93">
        <v>12.90517886820237</v>
      </c>
      <c r="AE93">
        <v>-2.3305563569181516</v>
      </c>
      <c r="AF93">
        <v>4.4367373622058892</v>
      </c>
      <c r="AG93">
        <v>2.6552621818323701</v>
      </c>
      <c r="AH93">
        <v>-1.2291780794840435</v>
      </c>
      <c r="AI93">
        <v>-1.7585640840493539</v>
      </c>
      <c r="AJ93">
        <v>-1.0222388775823816</v>
      </c>
      <c r="AK93">
        <v>34.745320029065226</v>
      </c>
      <c r="AL93">
        <v>11.033213037527673</v>
      </c>
      <c r="AM93">
        <v>16.668835541841645</v>
      </c>
      <c r="AN93">
        <v>17.486263732393809</v>
      </c>
      <c r="AO93">
        <v>66.57999722158965</v>
      </c>
      <c r="AP93">
        <v>149.97296348796513</v>
      </c>
      <c r="AQ93">
        <v>23.774482329960662</v>
      </c>
      <c r="AR93">
        <v>25.664015441041826</v>
      </c>
      <c r="AS93">
        <v>18.213779956967429</v>
      </c>
      <c r="AT93">
        <v>63.37987542506022</v>
      </c>
      <c r="AU93">
        <v>19.462834035925098</v>
      </c>
      <c r="AV93">
        <v>13.955250316382489</v>
      </c>
      <c r="AW93">
        <v>37.998726855642275</v>
      </c>
      <c r="AX93">
        <v>16.748700605354117</v>
      </c>
      <c r="AY93">
        <v>7.7049176065876708</v>
      </c>
      <c r="AZ93">
        <v>15.282113919485724</v>
      </c>
      <c r="BA93">
        <v>17.799109133381137</v>
      </c>
      <c r="BB93">
        <v>1.3433562880609458</v>
      </c>
      <c r="BC93">
        <v>-8.9241758885180644</v>
      </c>
      <c r="BD93">
        <v>6.5239236298987322</v>
      </c>
      <c r="BE93">
        <v>8.31287184445641</v>
      </c>
      <c r="BF93">
        <v>-4.1331985013158317</v>
      </c>
      <c r="BG93">
        <v>0.41506630159686608</v>
      </c>
      <c r="BH93">
        <v>-9.1100411488153696</v>
      </c>
      <c r="BI93">
        <v>-8.8164172321975656</v>
      </c>
      <c r="BJ93">
        <v>-5.6675029570635189</v>
      </c>
      <c r="BK93">
        <v>-6.2365509822805905</v>
      </c>
      <c r="BL93">
        <v>-5.9789369050798769</v>
      </c>
      <c r="BM93">
        <v>-4.8933564744019833</v>
      </c>
    </row>
    <row r="94" spans="1:65" hidden="1" x14ac:dyDescent="0.25">
      <c r="A94" t="s">
        <v>577</v>
      </c>
      <c r="B94" t="s">
        <v>578</v>
      </c>
      <c r="C94" t="s">
        <v>348</v>
      </c>
      <c r="D94" t="s">
        <v>347</v>
      </c>
      <c r="F94">
        <v>13.20384119344267</v>
      </c>
      <c r="G94">
        <v>0.36481053821671594</v>
      </c>
      <c r="H94">
        <v>11.844867674036209</v>
      </c>
      <c r="I94">
        <v>9.4096766382928223</v>
      </c>
      <c r="J94">
        <v>10.7680105057905</v>
      </c>
      <c r="K94">
        <v>6.4945023470754677</v>
      </c>
      <c r="L94">
        <v>5.6694854667158552</v>
      </c>
      <c r="M94">
        <v>7.2037189004718698</v>
      </c>
      <c r="N94">
        <v>11.563667290728446</v>
      </c>
      <c r="O94">
        <v>8.5657187678027924</v>
      </c>
      <c r="P94">
        <v>7.8411772812968366</v>
      </c>
      <c r="Q94">
        <v>10.16015120218448</v>
      </c>
      <c r="R94">
        <v>8.0923785382890117</v>
      </c>
      <c r="S94">
        <v>-6.4382412800355127</v>
      </c>
      <c r="T94">
        <v>6.3668094829992583</v>
      </c>
      <c r="U94">
        <v>6.8518974474759631</v>
      </c>
      <c r="V94">
        <v>2.9410019456099405</v>
      </c>
      <c r="W94">
        <v>7.2468630418123468</v>
      </c>
      <c r="X94">
        <v>3.2820806851497082</v>
      </c>
      <c r="Y94">
        <v>0.67713090230631678</v>
      </c>
      <c r="Z94">
        <v>-1.5537209708137709</v>
      </c>
      <c r="AA94">
        <v>-1.1326478701666076</v>
      </c>
      <c r="AB94">
        <v>-1.0786226211041736</v>
      </c>
      <c r="AC94">
        <v>2.0105808765035675</v>
      </c>
      <c r="AD94">
        <v>2.5095561452717021</v>
      </c>
      <c r="AE94">
        <v>0.51766033770115882</v>
      </c>
      <c r="AF94">
        <v>-2.2588632575469347</v>
      </c>
      <c r="AG94">
        <v>4.287861304732516</v>
      </c>
      <c r="AH94">
        <v>3.8000000625615655</v>
      </c>
      <c r="AI94">
        <v>0</v>
      </c>
      <c r="AJ94">
        <v>3.1000000014016535</v>
      </c>
      <c r="AK94">
        <v>0.6999998925985409</v>
      </c>
      <c r="AL94">
        <v>-1.5999999999999943</v>
      </c>
      <c r="AM94">
        <v>1.999999821638184</v>
      </c>
      <c r="AN94">
        <v>2.0997200587127764</v>
      </c>
      <c r="AO94">
        <v>2.8621289121713289</v>
      </c>
      <c r="AP94">
        <v>4.4841987907641538</v>
      </c>
      <c r="AQ94">
        <v>3.8949053120875874</v>
      </c>
      <c r="AR94">
        <v>3.0725963466354642</v>
      </c>
      <c r="AS94">
        <v>3.9197709046394351</v>
      </c>
      <c r="AT94">
        <v>4.1316119688817849</v>
      </c>
      <c r="AU94">
        <v>3.9228721139519962</v>
      </c>
      <c r="AV94">
        <v>5.7945307757972557</v>
      </c>
      <c r="AW94">
        <v>5.0609929020422726</v>
      </c>
      <c r="AX94">
        <v>0.59914188004199787</v>
      </c>
      <c r="AY94">
        <v>5.6524337076412365</v>
      </c>
      <c r="AZ94">
        <v>3.2737469326905142</v>
      </c>
      <c r="BA94">
        <v>-0.33517255770951238</v>
      </c>
      <c r="BB94">
        <v>-4.3007334581401864</v>
      </c>
      <c r="BC94">
        <v>-5.4786274319393442</v>
      </c>
      <c r="BD94">
        <v>-10.149314829868501</v>
      </c>
      <c r="BE94">
        <v>-7.0866967863802444</v>
      </c>
      <c r="BF94">
        <v>-2.5159972218965123</v>
      </c>
      <c r="BG94">
        <v>0.47569594713704078</v>
      </c>
      <c r="BH94">
        <v>-0.19608762972413274</v>
      </c>
      <c r="BI94">
        <v>-0.48717329430195377</v>
      </c>
      <c r="BJ94">
        <v>1.0921491201728344</v>
      </c>
      <c r="BK94">
        <v>1.6684286360251406</v>
      </c>
      <c r="BL94">
        <v>1.8035952561514108</v>
      </c>
      <c r="BM94">
        <v>-9.0191290849972603</v>
      </c>
    </row>
    <row r="95" spans="1:65" hidden="1" x14ac:dyDescent="0.25">
      <c r="A95" t="s">
        <v>579</v>
      </c>
      <c r="B95" t="s">
        <v>580</v>
      </c>
      <c r="C95" t="s">
        <v>348</v>
      </c>
      <c r="D95" t="s">
        <v>347</v>
      </c>
      <c r="W95">
        <v>5.3414021264406983</v>
      </c>
      <c r="X95">
        <v>5.6020835301356726</v>
      </c>
      <c r="Y95">
        <v>-0.53478404859130535</v>
      </c>
      <c r="Z95">
        <v>1.5341874987595787</v>
      </c>
      <c r="AA95">
        <v>4.1242616473804929</v>
      </c>
      <c r="AB95">
        <v>3.6325748759386443</v>
      </c>
      <c r="AC95">
        <v>3.5684652402974848</v>
      </c>
      <c r="AD95">
        <v>5.9797081662526352</v>
      </c>
      <c r="AE95">
        <v>7.1942738118039529</v>
      </c>
      <c r="AF95">
        <v>9.0974250422221559</v>
      </c>
      <c r="AG95">
        <v>2.9667917016589911</v>
      </c>
      <c r="AH95">
        <v>3.7677307868204508</v>
      </c>
      <c r="AI95">
        <v>4.0126119023757667</v>
      </c>
      <c r="AJ95">
        <v>1.3855458116565558</v>
      </c>
      <c r="AK95">
        <v>-0.85114875639139598</v>
      </c>
      <c r="AL95">
        <v>-1.958815581437463</v>
      </c>
      <c r="AM95">
        <v>1.69355604419043</v>
      </c>
      <c r="AN95">
        <v>2.1294751495985764</v>
      </c>
      <c r="AO95">
        <v>4.4382347160335769</v>
      </c>
      <c r="AP95">
        <v>5.0154946093674511</v>
      </c>
      <c r="AQ95">
        <v>11.753502991919177</v>
      </c>
      <c r="AR95">
        <v>6.8983624336867706</v>
      </c>
      <c r="AS95">
        <v>4.8879521365056178</v>
      </c>
      <c r="AT95">
        <v>-2.0239000407205765</v>
      </c>
      <c r="AU95">
        <v>3.437323529541473</v>
      </c>
      <c r="AV95">
        <v>9.4639734307649093</v>
      </c>
      <c r="AW95">
        <v>-0.64745031608485704</v>
      </c>
      <c r="AX95">
        <v>13.276188330627207</v>
      </c>
      <c r="AY95">
        <v>-3.9953282442748161</v>
      </c>
      <c r="AZ95">
        <v>6.1234509474146677</v>
      </c>
      <c r="BA95">
        <v>0.94754262490769747</v>
      </c>
      <c r="BB95">
        <v>-6.6132813479954535</v>
      </c>
      <c r="BC95">
        <v>-0.51126275414912925</v>
      </c>
      <c r="BD95">
        <v>0.76497682403231693</v>
      </c>
      <c r="BE95">
        <v>-1.1551437346832216</v>
      </c>
      <c r="BF95">
        <v>2.3514187734716074</v>
      </c>
      <c r="BG95">
        <v>7.3440765218528696</v>
      </c>
      <c r="BH95">
        <v>6.4431437332776795</v>
      </c>
      <c r="BI95">
        <v>3.7396513877325077</v>
      </c>
      <c r="BJ95">
        <v>4.4386756694815119</v>
      </c>
      <c r="BK95">
        <v>4.2994053924030311</v>
      </c>
      <c r="BL95">
        <v>0.73558270045437268</v>
      </c>
      <c r="BM95">
        <v>-13.707730681329792</v>
      </c>
    </row>
    <row r="96" spans="1:65" hidden="1" x14ac:dyDescent="0.25">
      <c r="A96" t="s">
        <v>581</v>
      </c>
      <c r="B96" t="s">
        <v>582</v>
      </c>
      <c r="C96" t="s">
        <v>348</v>
      </c>
      <c r="D96" t="s">
        <v>347</v>
      </c>
      <c r="P96">
        <v>13.060851350077755</v>
      </c>
      <c r="Q96">
        <v>6.1772735621088373</v>
      </c>
      <c r="R96">
        <v>6.8060089911331687</v>
      </c>
      <c r="S96">
        <v>5.7062539944738688</v>
      </c>
      <c r="T96">
        <v>0.64624014069396196</v>
      </c>
      <c r="U96">
        <v>5.9592085074158234</v>
      </c>
      <c r="V96">
        <v>8.8223152808719618</v>
      </c>
      <c r="W96">
        <v>6.0167172047100621</v>
      </c>
      <c r="X96">
        <v>4.8605974591576597</v>
      </c>
      <c r="Y96">
        <v>8.6760062683695764</v>
      </c>
      <c r="Z96">
        <v>0.66527956270971345</v>
      </c>
      <c r="AA96">
        <v>-4.4196608398768404</v>
      </c>
      <c r="AB96">
        <v>3.4572166678671152</v>
      </c>
      <c r="AC96">
        <v>-5.1796154864588431</v>
      </c>
      <c r="AD96">
        <v>3.6563879784665687</v>
      </c>
      <c r="AE96">
        <v>7.0973227456569106</v>
      </c>
      <c r="AF96">
        <v>5.515872099450192</v>
      </c>
      <c r="AG96">
        <v>5.6036107113413891</v>
      </c>
      <c r="AH96">
        <v>6.6595450236494003</v>
      </c>
      <c r="AI96">
        <v>-11.719532984289941</v>
      </c>
      <c r="AJ96">
        <v>-0.11346459732300218</v>
      </c>
      <c r="AK96">
        <v>-5.1117000323197033</v>
      </c>
      <c r="AL96">
        <v>-5.0279326294251518</v>
      </c>
      <c r="AM96">
        <v>5.9243698014920909</v>
      </c>
      <c r="AN96">
        <v>3.728677489111206</v>
      </c>
      <c r="AO96">
        <v>1.5296373613267917</v>
      </c>
      <c r="AP96">
        <v>1.4689263809697195</v>
      </c>
      <c r="AQ96">
        <v>7.7579817448255142</v>
      </c>
      <c r="AR96">
        <v>1.3778844452400563</v>
      </c>
      <c r="AS96">
        <v>7.1015968818161923</v>
      </c>
      <c r="AT96">
        <v>1.2690350790278728</v>
      </c>
      <c r="AU96">
        <v>-0.9711773106655528</v>
      </c>
      <c r="AV96">
        <v>4.4300457211821112</v>
      </c>
      <c r="AW96">
        <v>6.9065828367662903</v>
      </c>
      <c r="AX96">
        <v>4.9874917709019257</v>
      </c>
      <c r="AY96">
        <v>5.5556949008001197</v>
      </c>
      <c r="AZ96">
        <v>2.3524379811805005</v>
      </c>
      <c r="BA96">
        <v>6.1661327018618977</v>
      </c>
      <c r="BB96">
        <v>0.86595232888694795</v>
      </c>
      <c r="BC96">
        <v>1.7358250588966513</v>
      </c>
      <c r="BD96">
        <v>-0.49651939195908312</v>
      </c>
      <c r="BE96">
        <v>1.3941933595562546</v>
      </c>
      <c r="BF96">
        <v>-1.2982806933551103</v>
      </c>
      <c r="BG96">
        <v>4.7421356730151984</v>
      </c>
      <c r="BH96">
        <v>-2.5293180239447537</v>
      </c>
      <c r="BI96">
        <v>4.6819541097230228</v>
      </c>
      <c r="BJ96">
        <v>5.2728182880031227E-2</v>
      </c>
      <c r="BK96">
        <v>1.8458480093926681</v>
      </c>
      <c r="BL96">
        <v>1.678773309927891</v>
      </c>
    </row>
    <row r="97" spans="1:65" hidden="1" x14ac:dyDescent="0.25">
      <c r="A97" t="s">
        <v>583</v>
      </c>
      <c r="B97" t="s">
        <v>584</v>
      </c>
      <c r="C97" t="s">
        <v>348</v>
      </c>
      <c r="D97" t="s">
        <v>347</v>
      </c>
      <c r="F97">
        <v>4.2985183477981508</v>
      </c>
      <c r="G97">
        <v>3.5365012636243733</v>
      </c>
      <c r="H97">
        <v>9.5410439292500797</v>
      </c>
      <c r="I97">
        <v>4.6329924324323883</v>
      </c>
      <c r="J97">
        <v>4.3617693151906849</v>
      </c>
      <c r="K97">
        <v>5.512103989192525</v>
      </c>
      <c r="L97">
        <v>4.112175617205267</v>
      </c>
      <c r="M97">
        <v>8.7660350544448136</v>
      </c>
      <c r="N97">
        <v>4.7369090153027429</v>
      </c>
      <c r="O97">
        <v>5.7078835989964745</v>
      </c>
      <c r="P97">
        <v>5.5837545497471126</v>
      </c>
      <c r="Q97">
        <v>7.3330516206524123</v>
      </c>
      <c r="R97">
        <v>6.7828343317482052</v>
      </c>
      <c r="S97">
        <v>6.3750299040006695</v>
      </c>
      <c r="T97">
        <v>1.9499908256452443</v>
      </c>
      <c r="U97">
        <v>7.3872656226008644</v>
      </c>
      <c r="V97">
        <v>7.8092206850391506</v>
      </c>
      <c r="W97">
        <v>4.9966898207155879</v>
      </c>
      <c r="X97">
        <v>4.7134560873447526</v>
      </c>
      <c r="Y97">
        <v>3.7599781639407581</v>
      </c>
      <c r="Z97">
        <v>0.64685861064384653</v>
      </c>
      <c r="AA97">
        <v>-3.5300890086489147</v>
      </c>
      <c r="AB97">
        <v>-2.5720914443403871</v>
      </c>
      <c r="AC97">
        <v>0.49669774858762139</v>
      </c>
      <c r="AD97">
        <v>-0.60933895378759928</v>
      </c>
      <c r="AE97">
        <v>0.14304959815049756</v>
      </c>
      <c r="AF97">
        <v>3.5439833047684886</v>
      </c>
      <c r="AG97">
        <v>3.8923870604378834</v>
      </c>
      <c r="AH97">
        <v>3.9425895186772095</v>
      </c>
      <c r="AI97">
        <v>3.1025631804658502</v>
      </c>
      <c r="AJ97">
        <v>3.6582487478522978</v>
      </c>
      <c r="AK97">
        <v>4.8383388468868276</v>
      </c>
      <c r="AL97">
        <v>3.9271319450402444</v>
      </c>
      <c r="AM97">
        <v>4.0337414964145779</v>
      </c>
      <c r="AN97">
        <v>4.9485475021038212</v>
      </c>
      <c r="AO97">
        <v>2.9577798874071561</v>
      </c>
      <c r="AP97">
        <v>4.3640899467834089</v>
      </c>
      <c r="AQ97">
        <v>4.993527803058484</v>
      </c>
      <c r="AR97">
        <v>3.8470621889050989</v>
      </c>
      <c r="AS97">
        <v>3.6088687174875957</v>
      </c>
      <c r="AT97">
        <v>2.3325748660885353</v>
      </c>
      <c r="AU97">
        <v>3.8392870855679178</v>
      </c>
      <c r="AV97">
        <v>2.5603776680189583</v>
      </c>
      <c r="AW97">
        <v>3.1379168360919323</v>
      </c>
      <c r="AX97">
        <v>3.276026925888857</v>
      </c>
      <c r="AY97">
        <v>5.35139778711536</v>
      </c>
      <c r="AZ97">
        <v>6.3377186901620348</v>
      </c>
      <c r="BA97">
        <v>3.2935240002848474</v>
      </c>
      <c r="BB97">
        <v>0.4768981065963942</v>
      </c>
      <c r="BC97">
        <v>2.8841754280037719</v>
      </c>
      <c r="BD97">
        <v>4.1639068829334889</v>
      </c>
      <c r="BE97">
        <v>2.9747085684766148</v>
      </c>
      <c r="BF97">
        <v>3.6948191988175125</v>
      </c>
      <c r="BG97">
        <v>4.443977582852682</v>
      </c>
      <c r="BH97">
        <v>4.0921708162124446</v>
      </c>
      <c r="BI97">
        <v>2.6778025553282561</v>
      </c>
      <c r="BJ97">
        <v>3.0798514912568891</v>
      </c>
      <c r="BK97">
        <v>3.3220979973495872</v>
      </c>
      <c r="BL97">
        <v>3.8668565749050003</v>
      </c>
      <c r="BM97">
        <v>-1.5193280291928914</v>
      </c>
    </row>
    <row r="98" spans="1:65" hidden="1" x14ac:dyDescent="0.25">
      <c r="A98" t="s">
        <v>585</v>
      </c>
      <c r="B98" t="s">
        <v>586</v>
      </c>
      <c r="C98" t="s">
        <v>348</v>
      </c>
      <c r="D98" t="s">
        <v>347</v>
      </c>
      <c r="AV98">
        <v>0.87931413497473443</v>
      </c>
      <c r="AW98">
        <v>6.4937894966223553</v>
      </c>
      <c r="AX98">
        <v>3.642316349498671</v>
      </c>
      <c r="AY98">
        <v>-3.652517275419541</v>
      </c>
      <c r="AZ98">
        <v>0.71721311475410232</v>
      </c>
      <c r="BA98">
        <v>2.0345879959308206</v>
      </c>
      <c r="BB98">
        <v>0.43868394815554268</v>
      </c>
      <c r="BC98">
        <v>2.2632519356760099</v>
      </c>
      <c r="BD98">
        <v>7.7654824305952275E-2</v>
      </c>
      <c r="BE98">
        <v>2.1338506304558535</v>
      </c>
      <c r="BF98">
        <v>1.6904083570750146</v>
      </c>
      <c r="BG98">
        <v>1.7930519237952893</v>
      </c>
      <c r="BH98">
        <v>0.82568807339448824</v>
      </c>
      <c r="BI98">
        <v>0.18198362147406044</v>
      </c>
      <c r="BJ98">
        <v>0.89009990917348603</v>
      </c>
      <c r="BK98">
        <v>-0.72020165646381429</v>
      </c>
      <c r="BL98">
        <v>2.5389916575988281</v>
      </c>
      <c r="BM98">
        <v>-11.85001768659356</v>
      </c>
    </row>
    <row r="99" spans="1:65" hidden="1" x14ac:dyDescent="0.25">
      <c r="A99" t="s">
        <v>587</v>
      </c>
      <c r="B99" t="s">
        <v>588</v>
      </c>
      <c r="C99" t="s">
        <v>348</v>
      </c>
      <c r="D99" t="s">
        <v>347</v>
      </c>
      <c r="F99">
        <v>4.689524309269629</v>
      </c>
      <c r="G99">
        <v>1.1049258108434685</v>
      </c>
      <c r="H99">
        <v>-12.278657260638411</v>
      </c>
      <c r="I99">
        <v>11.360282379526396</v>
      </c>
      <c r="J99">
        <v>10.541018761493561</v>
      </c>
      <c r="K99">
        <v>5.2332738944960653</v>
      </c>
      <c r="L99">
        <v>4.3136218297617575</v>
      </c>
      <c r="M99">
        <v>1.0248275526751627</v>
      </c>
      <c r="N99">
        <v>6.9943866572849345</v>
      </c>
      <c r="O99">
        <v>4.2554568929525232</v>
      </c>
      <c r="P99">
        <v>3.11285084503794</v>
      </c>
      <c r="Q99">
        <v>-3.3176709358562277</v>
      </c>
      <c r="R99">
        <v>1.2447193530045126</v>
      </c>
      <c r="S99">
        <v>7.7028399498974238</v>
      </c>
      <c r="T99">
        <v>8.4830215125427628</v>
      </c>
      <c r="U99">
        <v>1.5369132783660859</v>
      </c>
      <c r="V99">
        <v>-2.6386796599940965</v>
      </c>
      <c r="W99">
        <v>-1.8061887723648198</v>
      </c>
      <c r="X99">
        <v>-1.8356962606943199</v>
      </c>
      <c r="Y99">
        <v>1.733889726783147</v>
      </c>
      <c r="Z99">
        <v>1.4961659198442732</v>
      </c>
      <c r="AA99">
        <v>-13.190134488358183</v>
      </c>
      <c r="AB99">
        <v>-6.7923866893051184</v>
      </c>
      <c r="AC99">
        <v>-5.0287378638868176</v>
      </c>
      <c r="AD99">
        <v>2.3996674578282295</v>
      </c>
      <c r="AE99">
        <v>-0.900602236003607</v>
      </c>
      <c r="AF99">
        <v>0.89939659470535105</v>
      </c>
      <c r="AG99">
        <v>-3.6935331007167349</v>
      </c>
      <c r="AH99">
        <v>-4.9166666666664725</v>
      </c>
      <c r="AI99">
        <v>-3.0674846625765468</v>
      </c>
      <c r="AJ99">
        <v>6.0578661840794013</v>
      </c>
      <c r="AK99">
        <v>7.7578857760752555</v>
      </c>
      <c r="AL99">
        <v>8.1751054930402347</v>
      </c>
      <c r="AM99">
        <v>8.532423166672757</v>
      </c>
      <c r="AN99">
        <v>5.0314465581208481</v>
      </c>
      <c r="AO99">
        <v>7.9555175412510266</v>
      </c>
      <c r="AP99">
        <v>6.1806656101993838</v>
      </c>
      <c r="AQ99">
        <v>-1.6791044918972915</v>
      </c>
      <c r="AR99">
        <v>2.9601518031122396</v>
      </c>
      <c r="AS99">
        <v>-1.3638039026187272</v>
      </c>
      <c r="AT99">
        <v>2.2795216592190997</v>
      </c>
      <c r="AU99">
        <v>1.1326269619947595</v>
      </c>
      <c r="AV99">
        <v>-0.63222538826637731</v>
      </c>
      <c r="AW99">
        <v>1.5633521103404178</v>
      </c>
      <c r="AX99">
        <v>-1.9509575950171438</v>
      </c>
      <c r="AY99">
        <v>5.1296093477299962</v>
      </c>
      <c r="AZ99">
        <v>7.1912362405745682</v>
      </c>
      <c r="BA99">
        <v>1.6060016752675494</v>
      </c>
      <c r="BB99">
        <v>3.8765253811020557</v>
      </c>
      <c r="BC99">
        <v>3.7782001831451026</v>
      </c>
      <c r="BD99">
        <v>5.3393781309703172</v>
      </c>
      <c r="BE99">
        <v>5.3836234687298514</v>
      </c>
      <c r="BF99">
        <v>3.6535047680067834</v>
      </c>
      <c r="BG99">
        <v>1.6860277321410848</v>
      </c>
      <c r="BH99">
        <v>0.68752121009217149</v>
      </c>
      <c r="BI99">
        <v>3.8079188370272021</v>
      </c>
      <c r="BJ99">
        <v>3.7343740605305271</v>
      </c>
      <c r="BK99">
        <v>4.4410135893477189</v>
      </c>
      <c r="BL99">
        <v>5.3526274259721589</v>
      </c>
      <c r="BM99">
        <v>43.479555939940212</v>
      </c>
    </row>
    <row r="100" spans="1:65" hidden="1" x14ac:dyDescent="0.25">
      <c r="A100" t="s">
        <v>589</v>
      </c>
      <c r="B100" t="s">
        <v>590</v>
      </c>
      <c r="C100" t="s">
        <v>348</v>
      </c>
      <c r="D100" t="s">
        <v>347</v>
      </c>
      <c r="F100">
        <v>4.3607027735136086</v>
      </c>
      <c r="G100">
        <v>5.6628006380479974</v>
      </c>
      <c r="H100">
        <v>5.2940515011219276</v>
      </c>
      <c r="I100">
        <v>6.3487588237787946</v>
      </c>
      <c r="J100">
        <v>5.4801817009739011</v>
      </c>
      <c r="K100">
        <v>5.8978202174455845</v>
      </c>
      <c r="L100">
        <v>4.3501074470639196</v>
      </c>
      <c r="M100">
        <v>5.9853674423556242</v>
      </c>
      <c r="N100">
        <v>5.3596702961774838</v>
      </c>
      <c r="O100">
        <v>3.0384405471268536</v>
      </c>
      <c r="P100">
        <v>3.8775190072821033</v>
      </c>
      <c r="Q100">
        <v>5.5362334308798324</v>
      </c>
      <c r="R100">
        <v>6.3030179002426365</v>
      </c>
      <c r="S100">
        <v>1.0027607738698663</v>
      </c>
      <c r="T100">
        <v>-0.1121778641567488</v>
      </c>
      <c r="U100">
        <v>5.1375041518130615</v>
      </c>
      <c r="V100">
        <v>4.0025893025972721</v>
      </c>
      <c r="W100">
        <v>4.2484192392766147</v>
      </c>
      <c r="X100">
        <v>4.1116604594791113</v>
      </c>
      <c r="Y100">
        <v>1.2437545868188238</v>
      </c>
      <c r="Z100">
        <v>1.8913154540326076</v>
      </c>
      <c r="AA100">
        <v>-0.13720807329620754</v>
      </c>
      <c r="AB100">
        <v>2.8144287605845477</v>
      </c>
      <c r="AC100">
        <v>4.6782201057646375</v>
      </c>
      <c r="AD100">
        <v>3.5449741062336244</v>
      </c>
      <c r="AE100">
        <v>3.3148019403666353</v>
      </c>
      <c r="AF100">
        <v>3.4867618636379945</v>
      </c>
      <c r="AG100">
        <v>4.7942919146931331</v>
      </c>
      <c r="AH100">
        <v>3.9187811643980837</v>
      </c>
      <c r="AI100">
        <v>3.1093001355735055</v>
      </c>
      <c r="AJ100">
        <v>1.4812453370149257</v>
      </c>
      <c r="AK100">
        <v>2.2228954462008232</v>
      </c>
      <c r="AL100">
        <v>1.3466121239062119</v>
      </c>
      <c r="AM100">
        <v>3.2771654583322487</v>
      </c>
      <c r="AN100">
        <v>2.8535841194286604</v>
      </c>
      <c r="AO100">
        <v>3.0755258933516529</v>
      </c>
      <c r="AP100">
        <v>3.5067821734408682</v>
      </c>
      <c r="AQ100">
        <v>2.8574984698868491</v>
      </c>
      <c r="AR100">
        <v>3.4368668699569014</v>
      </c>
      <c r="AS100">
        <v>4.1148349583378234</v>
      </c>
      <c r="AT100">
        <v>1.4672435896042373</v>
      </c>
      <c r="AU100">
        <v>1.5831809511329169</v>
      </c>
      <c r="AV100">
        <v>2.2593824747247453</v>
      </c>
      <c r="AW100">
        <v>3.4030090335829328</v>
      </c>
      <c r="AX100">
        <v>2.9335610215029106</v>
      </c>
      <c r="AY100">
        <v>3.1546597081358811</v>
      </c>
      <c r="AZ100">
        <v>2.757238777102387</v>
      </c>
      <c r="BA100">
        <v>0.40767349391610708</v>
      </c>
      <c r="BB100">
        <v>-3.2031642811252397</v>
      </c>
      <c r="BC100">
        <v>2.9832786923600167</v>
      </c>
      <c r="BD100">
        <v>1.9389653342721402</v>
      </c>
      <c r="BE100">
        <v>1.3811610990219378</v>
      </c>
      <c r="BF100">
        <v>1.5055783194712831</v>
      </c>
      <c r="BG100">
        <v>2.1551860329945782</v>
      </c>
      <c r="BH100">
        <v>2.5019787341794171</v>
      </c>
      <c r="BI100">
        <v>1.8270936416635095</v>
      </c>
      <c r="BJ100">
        <v>2.3778593490815467</v>
      </c>
      <c r="BK100">
        <v>2.3518256026303419</v>
      </c>
      <c r="BL100">
        <v>1.7636751961416195</v>
      </c>
      <c r="BM100">
        <v>-4.4877898733149237</v>
      </c>
    </row>
    <row r="101" spans="1:65" hidden="1" x14ac:dyDescent="0.25">
      <c r="A101" t="s">
        <v>591</v>
      </c>
      <c r="B101" t="s">
        <v>592</v>
      </c>
      <c r="C101" t="s">
        <v>348</v>
      </c>
      <c r="D101" t="s">
        <v>347</v>
      </c>
      <c r="G101">
        <v>14.291430538883148</v>
      </c>
      <c r="H101">
        <v>15.763590916862739</v>
      </c>
      <c r="I101">
        <v>8.6283777130719841</v>
      </c>
      <c r="J101">
        <v>14.642279054710272</v>
      </c>
      <c r="K101">
        <v>1.7948211108914904</v>
      </c>
      <c r="L101">
        <v>1.6033909777356143</v>
      </c>
      <c r="M101">
        <v>3.3975307563355557</v>
      </c>
      <c r="N101">
        <v>11.343244171001572</v>
      </c>
      <c r="O101">
        <v>9.2067693066583161</v>
      </c>
      <c r="P101">
        <v>7.2931008273795328</v>
      </c>
      <c r="Q101">
        <v>10.611770706412386</v>
      </c>
      <c r="R101">
        <v>12.279507560786371</v>
      </c>
      <c r="S101">
        <v>2.415207003774384</v>
      </c>
      <c r="T101">
        <v>0.49201822949818563</v>
      </c>
      <c r="U101">
        <v>16.164072941012535</v>
      </c>
      <c r="V101">
        <v>11.725672161002393</v>
      </c>
      <c r="W101">
        <v>8.2608610777624989</v>
      </c>
      <c r="X101">
        <v>11.556666501377165</v>
      </c>
      <c r="Y101">
        <v>10.108114333281463</v>
      </c>
      <c r="Z101">
        <v>9.2607272353606049</v>
      </c>
      <c r="AA101">
        <v>2.949771260051449</v>
      </c>
      <c r="AB101">
        <v>5.9769983686786219</v>
      </c>
      <c r="AC101">
        <v>9.9738470134952024</v>
      </c>
      <c r="AD101">
        <v>0.75710388517886429</v>
      </c>
      <c r="AE101">
        <v>11.056176216447497</v>
      </c>
      <c r="AF101">
        <v>13.398563224501487</v>
      </c>
      <c r="AG101">
        <v>8.5115841423609027</v>
      </c>
      <c r="AH101">
        <v>2.2770107207263948</v>
      </c>
      <c r="AI101">
        <v>3.8305299368552426</v>
      </c>
      <c r="AJ101">
        <v>5.7019643130647779</v>
      </c>
      <c r="AK101">
        <v>6.2349835401940652</v>
      </c>
      <c r="AL101">
        <v>6.2010891247787896</v>
      </c>
      <c r="AM101">
        <v>6.036070168904331</v>
      </c>
      <c r="AN101">
        <v>2.3737481935910125</v>
      </c>
      <c r="AO101">
        <v>4.2584453114139222</v>
      </c>
      <c r="AP101">
        <v>5.0996604812839195</v>
      </c>
      <c r="AQ101">
        <v>-5.8826228760344321</v>
      </c>
      <c r="AR101">
        <v>2.506689764158935</v>
      </c>
      <c r="AS101">
        <v>7.6634621034283015</v>
      </c>
      <c r="AT101">
        <v>0.56088051679230944</v>
      </c>
      <c r="AU101">
        <v>1.6566525823416214</v>
      </c>
      <c r="AV101">
        <v>3.056254297847687</v>
      </c>
      <c r="AW101">
        <v>8.7000655545215579</v>
      </c>
      <c r="AX101">
        <v>7.3881768519374731</v>
      </c>
      <c r="AY101">
        <v>7.0326116185461842</v>
      </c>
      <c r="AZ101">
        <v>6.4648045133935739</v>
      </c>
      <c r="BA101">
        <v>2.1279170308005035</v>
      </c>
      <c r="BB101">
        <v>-2.4591403018735321</v>
      </c>
      <c r="BC101">
        <v>6.7676685878533362</v>
      </c>
      <c r="BD101">
        <v>4.8146822679349128</v>
      </c>
      <c r="BE101">
        <v>1.7003252181290378</v>
      </c>
      <c r="BF101">
        <v>3.1015467658995988</v>
      </c>
      <c r="BG101">
        <v>2.7623765949792869</v>
      </c>
      <c r="BH101">
        <v>2.3878023156271126</v>
      </c>
      <c r="BI101">
        <v>2.1694943877828052</v>
      </c>
      <c r="BJ101">
        <v>3.7910059859737117</v>
      </c>
      <c r="BK101">
        <v>2.8464479388287316</v>
      </c>
      <c r="BL101">
        <v>-1.6797561695559011</v>
      </c>
      <c r="BM101">
        <v>-6.0814677841212728</v>
      </c>
    </row>
    <row r="102" spans="1:65" hidden="1" x14ac:dyDescent="0.25">
      <c r="A102" t="s">
        <v>593</v>
      </c>
      <c r="B102" t="s">
        <v>594</v>
      </c>
      <c r="C102" t="s">
        <v>348</v>
      </c>
      <c r="D102" t="s">
        <v>347</v>
      </c>
      <c r="F102">
        <v>1.8556593208204362</v>
      </c>
      <c r="G102">
        <v>5.7648460405448958</v>
      </c>
      <c r="H102">
        <v>3.5804367075503762</v>
      </c>
      <c r="I102">
        <v>5.4166455711631869</v>
      </c>
      <c r="J102">
        <v>9.0371564885594751</v>
      </c>
      <c r="K102">
        <v>5.3738422706956896</v>
      </c>
      <c r="L102">
        <v>5.9775428581695991</v>
      </c>
      <c r="M102">
        <v>6.5981832445984878</v>
      </c>
      <c r="N102">
        <v>0.65543884657029139</v>
      </c>
      <c r="O102">
        <v>3.626720940310463</v>
      </c>
      <c r="P102">
        <v>3.9950036069328121</v>
      </c>
      <c r="Q102">
        <v>5.762304882423706</v>
      </c>
      <c r="R102">
        <v>7.8698525032513658</v>
      </c>
      <c r="S102">
        <v>-1.2276417312355505</v>
      </c>
      <c r="T102">
        <v>2.1306817628165931</v>
      </c>
      <c r="U102">
        <v>10.500693056519324</v>
      </c>
      <c r="V102">
        <v>10.383889090211468</v>
      </c>
      <c r="W102">
        <v>5.966211808039219</v>
      </c>
      <c r="X102">
        <v>5.6099266914083614</v>
      </c>
      <c r="Y102">
        <v>0.59935405188453217</v>
      </c>
      <c r="Z102">
        <v>-1.2220350234682797</v>
      </c>
      <c r="AA102">
        <v>-2.0746608955670354</v>
      </c>
      <c r="AB102">
        <v>0.90569388511202931</v>
      </c>
      <c r="AC102">
        <v>6.3272957600651267</v>
      </c>
      <c r="AD102">
        <v>5.6262348486707339</v>
      </c>
      <c r="AE102">
        <v>5.3307744184270689</v>
      </c>
      <c r="AF102">
        <v>6.6383559801138006</v>
      </c>
      <c r="AG102">
        <v>1.7460338064637</v>
      </c>
      <c r="AH102">
        <v>2.7278489303226081</v>
      </c>
      <c r="AI102">
        <v>2.7917489489214944</v>
      </c>
      <c r="AJ102">
        <v>-3.319308423028005</v>
      </c>
      <c r="AK102">
        <v>6.0736878770601948</v>
      </c>
      <c r="AL102">
        <v>6.4957182081885918</v>
      </c>
      <c r="AM102">
        <v>0.2119034986425703</v>
      </c>
      <c r="AN102">
        <v>6.1893045575923509</v>
      </c>
      <c r="AO102">
        <v>1.870776293881633</v>
      </c>
      <c r="AP102">
        <v>4.5980830624853866</v>
      </c>
      <c r="AQ102">
        <v>3.5902330335791106</v>
      </c>
      <c r="AR102">
        <v>-0.73565108544769942</v>
      </c>
      <c r="AS102">
        <v>7.291288158696176</v>
      </c>
      <c r="AT102">
        <v>2.7231932732137949</v>
      </c>
      <c r="AU102">
        <v>3.7543378611993887</v>
      </c>
      <c r="AV102">
        <v>4.5470380516539706</v>
      </c>
      <c r="AW102">
        <v>6.2323029606910154</v>
      </c>
      <c r="AX102">
        <v>6.0505992221597324</v>
      </c>
      <c r="AY102">
        <v>6.5672435517758743</v>
      </c>
      <c r="AZ102">
        <v>6.1883271667800841</v>
      </c>
      <c r="BA102">
        <v>4.2316001100934244</v>
      </c>
      <c r="BB102">
        <v>-2.4316278798801108</v>
      </c>
      <c r="BC102">
        <v>3.7311403443300861</v>
      </c>
      <c r="BD102">
        <v>3.8356906620750522</v>
      </c>
      <c r="BE102">
        <v>4.1286877486693925</v>
      </c>
      <c r="BF102">
        <v>2.7915597574680078</v>
      </c>
      <c r="BG102">
        <v>3.0580805621437008</v>
      </c>
      <c r="BH102">
        <v>3.840079970939513</v>
      </c>
      <c r="BI102">
        <v>3.8929721972641289</v>
      </c>
      <c r="BJ102">
        <v>4.8429139105038672</v>
      </c>
      <c r="BK102">
        <v>3.8449947696673519</v>
      </c>
      <c r="BL102">
        <v>2.653066254803548</v>
      </c>
      <c r="BM102">
        <v>-8.9647601840458435</v>
      </c>
    </row>
    <row r="103" spans="1:65" hidden="1" x14ac:dyDescent="0.25">
      <c r="A103" t="s">
        <v>595</v>
      </c>
      <c r="B103" t="s">
        <v>596</v>
      </c>
      <c r="C103" t="s">
        <v>348</v>
      </c>
      <c r="D103" t="s">
        <v>347</v>
      </c>
      <c r="G103">
        <v>7.4629028182873185</v>
      </c>
      <c r="H103">
        <v>3.0885448658426213</v>
      </c>
      <c r="I103">
        <v>3.16164119619242</v>
      </c>
      <c r="J103">
        <v>3.8039637307512919</v>
      </c>
      <c r="K103">
        <v>2.7272140926367143</v>
      </c>
      <c r="L103">
        <v>1.8122955564858358</v>
      </c>
      <c r="M103">
        <v>4.4389349720626257</v>
      </c>
      <c r="N103">
        <v>4.7618915979166445</v>
      </c>
      <c r="O103">
        <v>4.4708937960297135</v>
      </c>
      <c r="P103">
        <v>4.4476533130995506</v>
      </c>
      <c r="Q103">
        <v>1.5015954485717344</v>
      </c>
      <c r="R103">
        <v>3.318222648365591</v>
      </c>
      <c r="S103">
        <v>5.5934221422127735</v>
      </c>
      <c r="T103">
        <v>2.0973075220031205</v>
      </c>
      <c r="U103">
        <v>4.1804558506052274</v>
      </c>
      <c r="V103">
        <v>3.9323731585792387</v>
      </c>
      <c r="W103">
        <v>2.2735982836819062</v>
      </c>
      <c r="X103">
        <v>0.5542441060173644</v>
      </c>
      <c r="Y103">
        <v>0.23774867296341995</v>
      </c>
      <c r="Z103">
        <v>3.2431922603433918</v>
      </c>
      <c r="AA103">
        <v>0.69461784704935781</v>
      </c>
      <c r="AB103">
        <v>0.53806956538433326</v>
      </c>
      <c r="AC103">
        <v>1.0721230638039145</v>
      </c>
      <c r="AD103">
        <v>1.4043217533694445</v>
      </c>
      <c r="AE103">
        <v>3.2043953265802827</v>
      </c>
      <c r="AF103">
        <v>3.3337169626926197</v>
      </c>
      <c r="AG103">
        <v>1.0089886831399895</v>
      </c>
      <c r="AH103">
        <v>2.0638761388851492</v>
      </c>
      <c r="AI103">
        <v>-0.45149684101357934</v>
      </c>
      <c r="AJ103">
        <v>0.53370130955123329</v>
      </c>
      <c r="AK103">
        <v>-0.75024450768653139</v>
      </c>
      <c r="AL103">
        <v>0.60585824297334057</v>
      </c>
      <c r="AM103">
        <v>5.9074305796769977E-2</v>
      </c>
      <c r="AN103">
        <v>4.9809319516864576</v>
      </c>
      <c r="AO103">
        <v>5.0898660038086518</v>
      </c>
      <c r="AP103">
        <v>4.6387297343714238</v>
      </c>
      <c r="AQ103">
        <v>3.370372223410655</v>
      </c>
      <c r="AR103">
        <v>2.9819045048641897</v>
      </c>
      <c r="AS103">
        <v>2.7420054143253907</v>
      </c>
      <c r="AT103">
        <v>3.8889326158574988</v>
      </c>
      <c r="AU103">
        <v>3.3382034807210914</v>
      </c>
      <c r="AV103">
        <v>3.8326898971441636</v>
      </c>
      <c r="AW103">
        <v>5.6644467695747807</v>
      </c>
      <c r="AX103">
        <v>5.5967253788818994</v>
      </c>
      <c r="AY103">
        <v>5.8638839190025038</v>
      </c>
      <c r="AZ103">
        <v>5.4531960606884411</v>
      </c>
      <c r="BA103">
        <v>5.6334083084823163</v>
      </c>
      <c r="BB103">
        <v>3.6969116962638253</v>
      </c>
      <c r="BC103">
        <v>6.0790749679492819</v>
      </c>
      <c r="BD103">
        <v>4.4453865329278131</v>
      </c>
      <c r="BE103">
        <v>3.9373700242024086</v>
      </c>
      <c r="BF103">
        <v>5.7388996684607037</v>
      </c>
      <c r="BG103">
        <v>5.8136824242314162</v>
      </c>
      <c r="BH103">
        <v>4.7829209898529825</v>
      </c>
      <c r="BI103">
        <v>4.4234517674459681</v>
      </c>
      <c r="BJ103">
        <v>5.0042185018717191</v>
      </c>
      <c r="BK103">
        <v>4.3450915119702387</v>
      </c>
      <c r="BL103">
        <v>4.4189476225657813</v>
      </c>
      <c r="BM103">
        <v>0.38112860768050894</v>
      </c>
    </row>
    <row r="104" spans="1:65" hidden="1" x14ac:dyDescent="0.25">
      <c r="A104" t="s">
        <v>597</v>
      </c>
      <c r="B104" t="s">
        <v>598</v>
      </c>
      <c r="C104" t="s">
        <v>348</v>
      </c>
      <c r="D104" t="s">
        <v>347</v>
      </c>
      <c r="AO104">
        <v>5.9756810729544156</v>
      </c>
      <c r="AP104">
        <v>6.1320249888554343</v>
      </c>
      <c r="AQ104">
        <v>2.2058327362521624</v>
      </c>
      <c r="AR104">
        <v>-0.87644887629511459</v>
      </c>
      <c r="AS104">
        <v>2.8955005063564556</v>
      </c>
      <c r="AT104">
        <v>3.0324982654901902</v>
      </c>
      <c r="AU104">
        <v>5.7220742006494447</v>
      </c>
      <c r="AV104">
        <v>5.5259467278926167</v>
      </c>
      <c r="AW104">
        <v>4.149336808479859</v>
      </c>
      <c r="AX104">
        <v>4.3124011859382989</v>
      </c>
      <c r="AY104">
        <v>4.9383565309183268</v>
      </c>
      <c r="AZ104">
        <v>4.9128114723659309</v>
      </c>
      <c r="BA104">
        <v>1.895443552367766</v>
      </c>
      <c r="BB104">
        <v>-7.2816995473188655</v>
      </c>
      <c r="BC104">
        <v>-1.250700462361749</v>
      </c>
      <c r="BD104">
        <v>-8.5243549275276109E-2</v>
      </c>
      <c r="BE104">
        <v>-2.2757066461789179</v>
      </c>
      <c r="BF104">
        <v>-0.36311737236071906</v>
      </c>
      <c r="BG104">
        <v>-0.34594704766594475</v>
      </c>
      <c r="BH104">
        <v>2.5256884203653982</v>
      </c>
      <c r="BI104">
        <v>3.5324322320744272</v>
      </c>
      <c r="BJ104">
        <v>3.4140922596548506</v>
      </c>
      <c r="BK104">
        <v>2.9000095990042922</v>
      </c>
      <c r="BL104">
        <v>3.4819456033967384</v>
      </c>
      <c r="BM104">
        <v>-8.0997612517753907</v>
      </c>
    </row>
    <row r="105" spans="1:65" hidden="1" x14ac:dyDescent="0.25">
      <c r="A105" t="s">
        <v>599</v>
      </c>
      <c r="B105" t="s">
        <v>600</v>
      </c>
      <c r="C105" t="s">
        <v>348</v>
      </c>
      <c r="D105" t="s">
        <v>347</v>
      </c>
      <c r="F105">
        <v>-2.9319802901573553</v>
      </c>
      <c r="G105">
        <v>7.88757589411982</v>
      </c>
      <c r="H105">
        <v>-1.8927925509903218</v>
      </c>
      <c r="I105">
        <v>-1.6473573695462562</v>
      </c>
      <c r="J105">
        <v>2.1617978608839508</v>
      </c>
      <c r="K105">
        <v>-0.57578680048048625</v>
      </c>
      <c r="L105">
        <v>-2.1176862021198559</v>
      </c>
      <c r="M105">
        <v>3.1816173221389477</v>
      </c>
      <c r="N105">
        <v>3.8119432864944969</v>
      </c>
      <c r="O105">
        <v>0.65115370767058778</v>
      </c>
      <c r="P105">
        <v>6.4803804994052712</v>
      </c>
      <c r="Q105">
        <v>0.97710776102735508</v>
      </c>
      <c r="R105">
        <v>4.7553220901299937</v>
      </c>
      <c r="S105">
        <v>5.779889152810668</v>
      </c>
      <c r="T105">
        <v>1.1227544910182132</v>
      </c>
      <c r="U105">
        <v>8.4388354305450406</v>
      </c>
      <c r="V105">
        <v>3.7081464364484162</v>
      </c>
      <c r="W105">
        <v>6.2088635366391429</v>
      </c>
      <c r="X105">
        <v>7.5604214005372512</v>
      </c>
      <c r="Y105">
        <v>7.3746879201070925</v>
      </c>
      <c r="Z105">
        <v>-2.8527097120366705</v>
      </c>
      <c r="AA105">
        <v>-3.5637452234697378</v>
      </c>
      <c r="AB105">
        <v>0.90818146065063843</v>
      </c>
      <c r="AC105">
        <v>0.30091703544241</v>
      </c>
      <c r="AD105">
        <v>0.60363129466374232</v>
      </c>
      <c r="AE105">
        <v>-0.49750478867603931</v>
      </c>
      <c r="AF105">
        <v>-0.793648699933172</v>
      </c>
      <c r="AG105">
        <v>0.20042683774612158</v>
      </c>
      <c r="AH105">
        <v>-2.9134243971423359</v>
      </c>
      <c r="AI105">
        <v>1.0381228010313208</v>
      </c>
      <c r="AJ105">
        <v>1.8805447235054231</v>
      </c>
      <c r="AK105">
        <v>-5.3099329147480887</v>
      </c>
      <c r="AL105">
        <v>-5.4262959986928365</v>
      </c>
      <c r="AM105">
        <v>-11.950629283080502</v>
      </c>
      <c r="AN105">
        <v>9.8977074742570039</v>
      </c>
      <c r="AO105">
        <v>4.1407733332213752</v>
      </c>
      <c r="AP105">
        <v>2.7047139238073328</v>
      </c>
      <c r="AQ105">
        <v>2.1818403326935965</v>
      </c>
      <c r="AR105">
        <v>2.7102480158291797</v>
      </c>
      <c r="AS105">
        <v>0.87005925289392394</v>
      </c>
      <c r="AT105">
        <v>-0.34274788325214445</v>
      </c>
      <c r="AU105">
        <v>1.0518201345010851</v>
      </c>
      <c r="AV105">
        <v>3.4807797318832598</v>
      </c>
      <c r="AW105">
        <v>-1.3178567596495014</v>
      </c>
      <c r="AX105">
        <v>3.0721733766473136</v>
      </c>
      <c r="AY105">
        <v>1.7687506028819513</v>
      </c>
      <c r="AZ105">
        <v>4.7065299400830298</v>
      </c>
      <c r="BA105">
        <v>2.6580323082746986</v>
      </c>
      <c r="BB105">
        <v>5.890378948443157</v>
      </c>
      <c r="BC105">
        <v>-5.6515115344829923</v>
      </c>
      <c r="BD105">
        <v>5.0982135441003607</v>
      </c>
      <c r="BE105">
        <v>0.50242440358158547</v>
      </c>
      <c r="BF105">
        <v>4.3247841147287431</v>
      </c>
      <c r="BG105">
        <v>1.7225656019627706</v>
      </c>
      <c r="BH105">
        <v>2.5625088349002993</v>
      </c>
      <c r="BI105">
        <v>1.8124680784753195</v>
      </c>
      <c r="BJ105">
        <v>2.5102713454468528</v>
      </c>
      <c r="BK105">
        <v>1.6678109548465585</v>
      </c>
      <c r="BL105">
        <v>-1.6845950813302153</v>
      </c>
      <c r="BM105">
        <v>-3.3433726117598894</v>
      </c>
    </row>
    <row r="106" spans="1:65" hidden="1" x14ac:dyDescent="0.25">
      <c r="A106" t="s">
        <v>601</v>
      </c>
      <c r="B106" t="s">
        <v>602</v>
      </c>
      <c r="C106" t="s">
        <v>348</v>
      </c>
      <c r="D106" t="s">
        <v>347</v>
      </c>
      <c r="AK106">
        <v>-3.0641803455689569</v>
      </c>
      <c r="AL106">
        <v>-0.57610851952637177</v>
      </c>
      <c r="AM106">
        <v>2.9471545573648257</v>
      </c>
      <c r="AN106">
        <v>1.4895254761383683</v>
      </c>
      <c r="AO106">
        <v>8.2410005123549013E-2</v>
      </c>
      <c r="AP106">
        <v>3.143128205947022</v>
      </c>
      <c r="AQ106">
        <v>3.9000005509939086</v>
      </c>
      <c r="AR106">
        <v>3.0710269684993534</v>
      </c>
      <c r="AS106">
        <v>4.4791938086524681</v>
      </c>
      <c r="AT106">
        <v>4.074091516929343</v>
      </c>
      <c r="AU106">
        <v>4.7412819299550222</v>
      </c>
      <c r="AV106">
        <v>4.084523338005198</v>
      </c>
      <c r="AW106">
        <v>5.0004483238011801</v>
      </c>
      <c r="AX106">
        <v>4.2952784765962804</v>
      </c>
      <c r="AY106">
        <v>3.9477697226020183</v>
      </c>
      <c r="AZ106">
        <v>0.27698075723306204</v>
      </c>
      <c r="BA106">
        <v>1.0064647786214067</v>
      </c>
      <c r="BB106">
        <v>-6.595474129071178</v>
      </c>
      <c r="BC106">
        <v>1.0831186680951674</v>
      </c>
      <c r="BD106">
        <v>1.8601550723063269</v>
      </c>
      <c r="BE106">
        <v>-1.2577495071259648</v>
      </c>
      <c r="BF106">
        <v>1.8063639280927646</v>
      </c>
      <c r="BG106">
        <v>4.223725538913385</v>
      </c>
      <c r="BH106">
        <v>3.7032599358026914</v>
      </c>
      <c r="BI106">
        <v>2.1919603693039136</v>
      </c>
      <c r="BJ106">
        <v>4.2685574192661733</v>
      </c>
      <c r="BK106">
        <v>5.3594964894998469</v>
      </c>
      <c r="BL106">
        <v>4.5540630721303614</v>
      </c>
      <c r="BM106">
        <v>-4.675686993243616</v>
      </c>
    </row>
    <row r="107" spans="1:65" hidden="1" x14ac:dyDescent="0.25">
      <c r="A107" t="s">
        <v>603</v>
      </c>
      <c r="B107" t="s">
        <v>604</v>
      </c>
      <c r="C107" t="s">
        <v>348</v>
      </c>
      <c r="D107" t="s">
        <v>347</v>
      </c>
      <c r="F107">
        <v>1.1468509203729411</v>
      </c>
      <c r="G107">
        <v>3.1096744421354288</v>
      </c>
      <c r="H107">
        <v>4.6107675198677924</v>
      </c>
      <c r="I107">
        <v>8.0094187229750275</v>
      </c>
      <c r="J107">
        <v>6.0331949514104366</v>
      </c>
      <c r="K107">
        <v>5.541675309231735</v>
      </c>
      <c r="L107">
        <v>4.1637390486888819</v>
      </c>
      <c r="M107">
        <v>5.9933807862103237</v>
      </c>
      <c r="N107">
        <v>7.9555022053442457</v>
      </c>
      <c r="O107">
        <v>7.7717354592159893</v>
      </c>
      <c r="P107">
        <v>6.4245429249413633</v>
      </c>
      <c r="Q107">
        <v>6.6038147946566426</v>
      </c>
      <c r="R107">
        <v>7.2120368337357945</v>
      </c>
      <c r="S107">
        <v>5.6284531436527487</v>
      </c>
      <c r="T107">
        <v>4.4606063195943761</v>
      </c>
      <c r="U107">
        <v>6.0448539918728841</v>
      </c>
      <c r="V107">
        <v>4.4519288163683939</v>
      </c>
      <c r="W107">
        <v>3.8903314055884834</v>
      </c>
      <c r="X107">
        <v>4.7512953220103924</v>
      </c>
      <c r="Y107">
        <v>4.7509632877066537</v>
      </c>
      <c r="Z107">
        <v>2.3703487271982624</v>
      </c>
      <c r="AA107">
        <v>2.9688846145409258</v>
      </c>
      <c r="AB107">
        <v>1.9027833871572142</v>
      </c>
      <c r="AC107">
        <v>4.965680903138292</v>
      </c>
      <c r="AD107">
        <v>4.4850516634421354</v>
      </c>
      <c r="AE107">
        <v>4.203195441474719</v>
      </c>
      <c r="AF107">
        <v>5.0772263426016337</v>
      </c>
      <c r="AG107">
        <v>4.0629895614848266</v>
      </c>
      <c r="AH107">
        <v>3.1843876699606284</v>
      </c>
      <c r="AI107">
        <v>1.9282963418377079</v>
      </c>
      <c r="AJ107">
        <v>1.2242253335600566</v>
      </c>
      <c r="AK107">
        <v>1.6753498202328956</v>
      </c>
      <c r="AL107">
        <v>3.7991928035839777</v>
      </c>
      <c r="AM107">
        <v>3.6915510496518635</v>
      </c>
      <c r="AN107">
        <v>4.0507999035637567</v>
      </c>
      <c r="AO107">
        <v>5.5097450199598939</v>
      </c>
      <c r="AP107">
        <v>5.302635229703597</v>
      </c>
      <c r="AQ107">
        <v>2.5989751410184994</v>
      </c>
      <c r="AR107">
        <v>3.7360049435046392</v>
      </c>
      <c r="AS107">
        <v>5.9034812753192512</v>
      </c>
      <c r="AT107">
        <v>3.6080371519507963</v>
      </c>
      <c r="AU107">
        <v>4.6069270284819765</v>
      </c>
      <c r="AV107">
        <v>5.9694865794784846</v>
      </c>
      <c r="AW107">
        <v>7.7097020565493892</v>
      </c>
      <c r="AX107">
        <v>7.2269690265229087</v>
      </c>
      <c r="AY107">
        <v>8.2982813934756763</v>
      </c>
      <c r="AZ107">
        <v>9.0112243527977682</v>
      </c>
      <c r="BA107">
        <v>5.9693480590755001</v>
      </c>
      <c r="BB107">
        <v>2.9042637431407172</v>
      </c>
      <c r="BC107">
        <v>7.8504815453804895</v>
      </c>
      <c r="BD107">
        <v>6.4280953995059065</v>
      </c>
      <c r="BE107">
        <v>5.352946127897809</v>
      </c>
      <c r="BF107">
        <v>5.3568906736042265</v>
      </c>
      <c r="BG107">
        <v>4.8075641260635535</v>
      </c>
      <c r="BH107">
        <v>4.4320763408001369</v>
      </c>
      <c r="BI107">
        <v>4.6694738303052645</v>
      </c>
      <c r="BJ107">
        <v>5.2062041012543006</v>
      </c>
      <c r="BK107">
        <v>4.8506680545671372</v>
      </c>
      <c r="BL107">
        <v>3.9793804030409063</v>
      </c>
      <c r="BM107">
        <v>-1.5010369951639291</v>
      </c>
    </row>
    <row r="108" spans="1:65" hidden="1" x14ac:dyDescent="0.25">
      <c r="A108" t="s">
        <v>605</v>
      </c>
      <c r="B108" t="s">
        <v>606</v>
      </c>
      <c r="C108" t="s">
        <v>348</v>
      </c>
      <c r="D108" t="s">
        <v>347</v>
      </c>
      <c r="F108">
        <v>1.1448402149635228</v>
      </c>
      <c r="G108">
        <v>3.5240579612062675</v>
      </c>
      <c r="H108">
        <v>4.6436389774528379</v>
      </c>
      <c r="I108">
        <v>7.5699137634437363</v>
      </c>
      <c r="J108">
        <v>5.7901350160611855</v>
      </c>
      <c r="K108">
        <v>4.9028204642742992</v>
      </c>
      <c r="L108">
        <v>3.1649855670263065</v>
      </c>
      <c r="M108">
        <v>5.7050596917049177</v>
      </c>
      <c r="N108">
        <v>8.1595375158977106</v>
      </c>
      <c r="O108">
        <v>8.1697722969813498</v>
      </c>
      <c r="P108">
        <v>6.4516792791854414</v>
      </c>
      <c r="Q108">
        <v>5.9616628079571115</v>
      </c>
      <c r="R108">
        <v>6.8373049010594684</v>
      </c>
      <c r="S108">
        <v>5.8881949923583505</v>
      </c>
      <c r="T108">
        <v>3.811858320902445</v>
      </c>
      <c r="U108">
        <v>6.0199855865513001</v>
      </c>
      <c r="V108">
        <v>4.4399002404307311</v>
      </c>
      <c r="W108">
        <v>3.531782375388886</v>
      </c>
      <c r="X108">
        <v>4.6350786776479396</v>
      </c>
      <c r="Y108">
        <v>4.6079315774049547</v>
      </c>
      <c r="Z108">
        <v>2.0112683812492946</v>
      </c>
      <c r="AA108">
        <v>2.6103595652119793</v>
      </c>
      <c r="AB108">
        <v>1.5744894299686223</v>
      </c>
      <c r="AC108">
        <v>4.5880381272961159</v>
      </c>
      <c r="AD108">
        <v>4.4480392216782718</v>
      </c>
      <c r="AE108">
        <v>4.075818172147109</v>
      </c>
      <c r="AF108">
        <v>4.9258427731492418</v>
      </c>
      <c r="AG108">
        <v>4.1268183854024016</v>
      </c>
      <c r="AH108">
        <v>3.0901121106431191</v>
      </c>
      <c r="AI108">
        <v>2.1092084891990481</v>
      </c>
      <c r="AJ108">
        <v>1.2709034682243328</v>
      </c>
      <c r="AK108">
        <v>1.7037642829412079</v>
      </c>
      <c r="AL108">
        <v>3.5350592496474604</v>
      </c>
      <c r="AM108">
        <v>3.4490738133778649</v>
      </c>
      <c r="AN108">
        <v>4.0025109540801083</v>
      </c>
      <c r="AO108">
        <v>5.4581739015914224</v>
      </c>
      <c r="AP108">
        <v>5.1455931918648758</v>
      </c>
      <c r="AQ108">
        <v>2.6614510406036516</v>
      </c>
      <c r="AR108">
        <v>3.660173022697677</v>
      </c>
      <c r="AS108">
        <v>5.730165956010282</v>
      </c>
      <c r="AT108">
        <v>3.6688522360452254</v>
      </c>
      <c r="AU108">
        <v>4.668964385380221</v>
      </c>
      <c r="AV108">
        <v>5.8813749680261935</v>
      </c>
      <c r="AW108">
        <v>7.6280716136883058</v>
      </c>
      <c r="AX108">
        <v>7.1350577935004935</v>
      </c>
      <c r="AY108">
        <v>8.1185433960709048</v>
      </c>
      <c r="AZ108">
        <v>8.7792545227890884</v>
      </c>
      <c r="BA108">
        <v>5.8976752424036363</v>
      </c>
      <c r="BB108">
        <v>3.0691729998633122</v>
      </c>
      <c r="BC108">
        <v>7.7251401215287814</v>
      </c>
      <c r="BD108">
        <v>6.2499395846794812</v>
      </c>
      <c r="BE108">
        <v>5.1945185724365359</v>
      </c>
      <c r="BF108">
        <v>5.3543152062280512</v>
      </c>
      <c r="BG108">
        <v>4.8626513382552901</v>
      </c>
      <c r="BH108">
        <v>4.3496074357115049</v>
      </c>
      <c r="BI108">
        <v>4.5576989313386775</v>
      </c>
      <c r="BJ108">
        <v>5.1240941797947528</v>
      </c>
      <c r="BK108">
        <v>4.8229498721497777</v>
      </c>
      <c r="BL108">
        <v>3.979622131729684</v>
      </c>
      <c r="BM108">
        <v>-1.4023998477517949</v>
      </c>
    </row>
    <row r="109" spans="1:65" hidden="1" x14ac:dyDescent="0.25">
      <c r="A109" t="s">
        <v>607</v>
      </c>
      <c r="B109" t="s">
        <v>608</v>
      </c>
      <c r="C109" t="s">
        <v>348</v>
      </c>
      <c r="D109" t="s">
        <v>347</v>
      </c>
      <c r="F109">
        <v>1.1327614517588529</v>
      </c>
      <c r="G109">
        <v>5.9764671985196713</v>
      </c>
      <c r="H109">
        <v>4.8329166594652122</v>
      </c>
      <c r="I109">
        <v>5.0445558029448705</v>
      </c>
      <c r="J109">
        <v>4.3541145671529762</v>
      </c>
      <c r="K109">
        <v>1.0185381244538121</v>
      </c>
      <c r="L109">
        <v>-3.2394533806532735</v>
      </c>
      <c r="M109">
        <v>3.7300612449885193</v>
      </c>
      <c r="N109">
        <v>9.5965167452716713</v>
      </c>
      <c r="O109">
        <v>10.931090496792109</v>
      </c>
      <c r="P109">
        <v>6.634342683553939</v>
      </c>
      <c r="Q109">
        <v>1.6476386232949096</v>
      </c>
      <c r="R109">
        <v>4.1970801383420593</v>
      </c>
      <c r="S109">
        <v>7.7711941342592894</v>
      </c>
      <c r="T109">
        <v>-0.7977332929949057</v>
      </c>
      <c r="U109">
        <v>5.8339203225182814</v>
      </c>
      <c r="V109">
        <v>4.3494984265100953</v>
      </c>
      <c r="W109">
        <v>0.84005664521021117</v>
      </c>
      <c r="X109">
        <v>3.7362174740245564</v>
      </c>
      <c r="Y109">
        <v>3.4916555933201465</v>
      </c>
      <c r="Z109">
        <v>-0.85203870832322082</v>
      </c>
      <c r="AA109">
        <v>-0.27538073437884236</v>
      </c>
      <c r="AB109">
        <v>-1.1239795914524677</v>
      </c>
      <c r="AC109">
        <v>1.3889161662704765</v>
      </c>
      <c r="AD109">
        <v>4.1227178031033986</v>
      </c>
      <c r="AE109">
        <v>2.9664251291500676</v>
      </c>
      <c r="AF109">
        <v>3.6094927212147354</v>
      </c>
      <c r="AG109">
        <v>4.6814418352801823</v>
      </c>
      <c r="AH109">
        <v>2.28965093001014</v>
      </c>
      <c r="AI109">
        <v>3.9932436442138908</v>
      </c>
      <c r="AJ109">
        <v>1.7624137650150544</v>
      </c>
      <c r="AK109">
        <v>2.0013798463109964</v>
      </c>
      <c r="AL109">
        <v>0.78173731704067961</v>
      </c>
      <c r="AM109">
        <v>0.8662344655433003</v>
      </c>
      <c r="AN109">
        <v>3.4735765029498396</v>
      </c>
      <c r="AO109">
        <v>4.8872104016468825</v>
      </c>
      <c r="AP109">
        <v>3.3966014574363044</v>
      </c>
      <c r="AQ109">
        <v>3.3702820424283573</v>
      </c>
      <c r="AR109">
        <v>2.8062286838711259</v>
      </c>
      <c r="AS109">
        <v>3.7541570271691</v>
      </c>
      <c r="AT109">
        <v>4.3742664120106838</v>
      </c>
      <c r="AU109">
        <v>5.3831575085403927</v>
      </c>
      <c r="AV109">
        <v>4.8815900439715278</v>
      </c>
      <c r="AW109">
        <v>6.6922196420230193</v>
      </c>
      <c r="AX109">
        <v>6.0712901230064489</v>
      </c>
      <c r="AY109">
        <v>6.015616031100663</v>
      </c>
      <c r="AZ109">
        <v>6.0067797597992438</v>
      </c>
      <c r="BA109">
        <v>5.0167721286938303</v>
      </c>
      <c r="BB109">
        <v>5.0796671350392444</v>
      </c>
      <c r="BC109">
        <v>6.2286733375940031</v>
      </c>
      <c r="BD109">
        <v>4.0904416634218279</v>
      </c>
      <c r="BE109">
        <v>3.2310274206458871</v>
      </c>
      <c r="BF109">
        <v>5.3217397343438932</v>
      </c>
      <c r="BG109">
        <v>5.5572257996706185</v>
      </c>
      <c r="BH109">
        <v>3.317171994143763</v>
      </c>
      <c r="BI109">
        <v>3.1432790093845853</v>
      </c>
      <c r="BJ109">
        <v>4.0696858636368489</v>
      </c>
      <c r="BK109">
        <v>4.4631217999279329</v>
      </c>
      <c r="BL109">
        <v>3.982771813605865</v>
      </c>
      <c r="BM109">
        <v>-0.11019519013321144</v>
      </c>
    </row>
    <row r="110" spans="1:65" hidden="1" x14ac:dyDescent="0.25">
      <c r="A110" t="s">
        <v>609</v>
      </c>
      <c r="B110" t="s">
        <v>610</v>
      </c>
      <c r="C110" t="s">
        <v>348</v>
      </c>
      <c r="D110" t="s">
        <v>347</v>
      </c>
      <c r="F110">
        <v>1.2838103746215097</v>
      </c>
      <c r="G110">
        <v>4.3608142371400049</v>
      </c>
      <c r="H110">
        <v>7.948741555151102</v>
      </c>
      <c r="I110">
        <v>5.1680607747891685</v>
      </c>
      <c r="J110">
        <v>5.6565129181223739</v>
      </c>
      <c r="K110">
        <v>-0.30389211650441439</v>
      </c>
      <c r="L110">
        <v>-8.0436203678719522</v>
      </c>
      <c r="M110">
        <v>2.248365302447624</v>
      </c>
      <c r="N110">
        <v>16.004090137737009</v>
      </c>
      <c r="O110">
        <v>18.097436413110373</v>
      </c>
      <c r="P110">
        <v>10.816672419869832</v>
      </c>
      <c r="Q110">
        <v>4.143941645477824</v>
      </c>
      <c r="R110">
        <v>5.6909865079231281</v>
      </c>
      <c r="S110">
        <v>8.6366732628277134</v>
      </c>
      <c r="T110">
        <v>-2.1378652449682818</v>
      </c>
      <c r="U110">
        <v>6.3646663369261773</v>
      </c>
      <c r="V110">
        <v>5.2401705823202462</v>
      </c>
      <c r="W110">
        <v>-0.63598984874934672</v>
      </c>
      <c r="X110">
        <v>5.9785714904623717</v>
      </c>
      <c r="Y110">
        <v>5.4977196891240254</v>
      </c>
      <c r="Z110">
        <v>-4.3303422738852504</v>
      </c>
      <c r="AA110">
        <v>-1.1777806187626396</v>
      </c>
      <c r="AB110">
        <v>-3.0960782769582522</v>
      </c>
      <c r="AC110">
        <v>1.6124162758031133</v>
      </c>
      <c r="AD110">
        <v>6.1175532854232983</v>
      </c>
      <c r="AE110">
        <v>2.8648085567245118</v>
      </c>
      <c r="AF110">
        <v>3.7785692457096758</v>
      </c>
      <c r="AG110">
        <v>6.3779033859036076</v>
      </c>
      <c r="AH110">
        <v>3.0489313593219407</v>
      </c>
      <c r="AI110">
        <v>6.4823703417042395</v>
      </c>
      <c r="AJ110">
        <v>1.9200264877801203</v>
      </c>
      <c r="AK110">
        <v>2.9004086835361136</v>
      </c>
      <c r="AL110">
        <v>-0.26971153303094297</v>
      </c>
      <c r="AM110">
        <v>0.82795949929730739</v>
      </c>
      <c r="AN110">
        <v>1.9303071086592638</v>
      </c>
      <c r="AO110">
        <v>4.6241039331525968</v>
      </c>
      <c r="AP110">
        <v>2.0159762215294421</v>
      </c>
      <c r="AQ110">
        <v>2.7101625564802276</v>
      </c>
      <c r="AR110">
        <v>2.1092521178438091</v>
      </c>
      <c r="AS110">
        <v>3.6781017770644837</v>
      </c>
      <c r="AT110">
        <v>4.358963098896055</v>
      </c>
      <c r="AU110">
        <v>7.0630793751503376</v>
      </c>
      <c r="AV110">
        <v>5.0897102572189112</v>
      </c>
      <c r="AW110">
        <v>7.4995224692051323</v>
      </c>
      <c r="AX110">
        <v>5.9504111471857044</v>
      </c>
      <c r="AY110">
        <v>5.7984747772921423</v>
      </c>
      <c r="AZ110">
        <v>5.7813652307852692</v>
      </c>
      <c r="BA110">
        <v>4.104652065931802</v>
      </c>
      <c r="BB110">
        <v>5.9034079832503465</v>
      </c>
      <c r="BC110">
        <v>6.1179682386171237</v>
      </c>
      <c r="BD110">
        <v>4.6918821835538296</v>
      </c>
      <c r="BE110">
        <v>4.5751572751447895</v>
      </c>
      <c r="BF110">
        <v>5.535181643794914</v>
      </c>
      <c r="BG110">
        <v>5.8451925956493085</v>
      </c>
      <c r="BH110">
        <v>3.8177962993850088</v>
      </c>
      <c r="BI110">
        <v>1.6854860174317992</v>
      </c>
      <c r="BJ110">
        <v>2.8540732483301952</v>
      </c>
      <c r="BK110">
        <v>3.637637717608655</v>
      </c>
      <c r="BL110">
        <v>2.3386712213665675</v>
      </c>
      <c r="BM110">
        <v>-1.3207599282521869</v>
      </c>
    </row>
    <row r="111" spans="1:65" hidden="1" x14ac:dyDescent="0.25">
      <c r="A111" t="s">
        <v>104</v>
      </c>
      <c r="B111" t="s">
        <v>611</v>
      </c>
      <c r="C111" t="s">
        <v>348</v>
      </c>
      <c r="D111" t="s">
        <v>347</v>
      </c>
      <c r="F111">
        <v>5.7406458226681281</v>
      </c>
      <c r="G111">
        <v>1.8419777023684247</v>
      </c>
      <c r="H111">
        <v>-2.2370299857165747</v>
      </c>
      <c r="I111">
        <v>3.5296981499379712</v>
      </c>
      <c r="J111">
        <v>1.081589466260553</v>
      </c>
      <c r="K111">
        <v>2.7913468248452489</v>
      </c>
      <c r="L111">
        <v>1.3804028060703644</v>
      </c>
      <c r="M111">
        <v>10.915178571429522</v>
      </c>
      <c r="N111">
        <v>6.8222982491361392</v>
      </c>
      <c r="O111">
        <v>7.5546345139422328</v>
      </c>
      <c r="P111">
        <v>7.0239971974084767</v>
      </c>
      <c r="Q111">
        <v>7.0376432078596167</v>
      </c>
      <c r="R111">
        <v>8.1039755351653042</v>
      </c>
      <c r="S111">
        <v>7.6346729055067044</v>
      </c>
      <c r="T111">
        <v>4.9773008666951171</v>
      </c>
      <c r="U111">
        <v>6.886564973525239</v>
      </c>
      <c r="V111">
        <v>8.7613256010635325</v>
      </c>
      <c r="W111">
        <v>6.7670698576317108</v>
      </c>
      <c r="X111">
        <v>7.3243094855960607</v>
      </c>
      <c r="Y111">
        <v>9.8800775216641767</v>
      </c>
      <c r="Z111">
        <v>7.927156824128744</v>
      </c>
      <c r="AA111">
        <v>2.2464453403637492</v>
      </c>
      <c r="AB111">
        <v>4.192967368199902</v>
      </c>
      <c r="AC111">
        <v>6.9755278088412354</v>
      </c>
      <c r="AD111">
        <v>2.4621435642255136</v>
      </c>
      <c r="AE111">
        <v>5.8750451035986373</v>
      </c>
      <c r="AF111">
        <v>4.9259273649661139</v>
      </c>
      <c r="AG111">
        <v>5.7804984881177006</v>
      </c>
      <c r="AH111">
        <v>7.456586925168466</v>
      </c>
      <c r="AI111">
        <v>7.2421316385646435</v>
      </c>
      <c r="AJ111">
        <v>6.9119828359130935</v>
      </c>
      <c r="AK111">
        <v>6.4975065168271442</v>
      </c>
      <c r="AL111">
        <v>6.4964081204530402</v>
      </c>
      <c r="AM111">
        <v>7.5399710955143888</v>
      </c>
      <c r="AN111">
        <v>8.2200073990349267</v>
      </c>
      <c r="AO111">
        <v>7.8181870767086679</v>
      </c>
      <c r="AP111">
        <v>4.699878853903968</v>
      </c>
      <c r="AQ111">
        <v>-13.126725492381823</v>
      </c>
      <c r="AR111">
        <v>0.79112608199847045</v>
      </c>
      <c r="AS111">
        <v>4.9200677470169012</v>
      </c>
      <c r="AT111">
        <v>3.6434664472149194</v>
      </c>
      <c r="AU111">
        <v>4.4994753908576399</v>
      </c>
      <c r="AV111">
        <v>4.7803691216765429</v>
      </c>
      <c r="AW111">
        <v>5.0308739450168503</v>
      </c>
      <c r="AX111">
        <v>5.6925713038338444</v>
      </c>
      <c r="AY111">
        <v>5.5009517852034833</v>
      </c>
      <c r="AZ111">
        <v>6.3450222266721426</v>
      </c>
      <c r="BA111">
        <v>6.0137036000912332</v>
      </c>
      <c r="BB111">
        <v>4.6288711825615252</v>
      </c>
      <c r="BC111">
        <v>6.2238541806236611</v>
      </c>
      <c r="BD111">
        <v>6.1697842077100802</v>
      </c>
      <c r="BE111">
        <v>6.0300506530561506</v>
      </c>
      <c r="BF111">
        <v>5.5572636889100977</v>
      </c>
      <c r="BG111">
        <v>5.0066684257549952</v>
      </c>
      <c r="BH111">
        <v>4.8763223002212328</v>
      </c>
      <c r="BI111">
        <v>5.0330691828017677</v>
      </c>
      <c r="BJ111">
        <v>5.0697859013491637</v>
      </c>
      <c r="BK111">
        <v>5.1742915395502393</v>
      </c>
      <c r="BL111">
        <v>5.0181597150828594</v>
      </c>
      <c r="BM111">
        <v>-2.0695434990643662</v>
      </c>
    </row>
    <row r="112" spans="1:65" hidden="1" x14ac:dyDescent="0.25">
      <c r="A112" t="s">
        <v>612</v>
      </c>
      <c r="B112" t="s">
        <v>613</v>
      </c>
      <c r="C112" t="s">
        <v>348</v>
      </c>
      <c r="D112" t="s">
        <v>347</v>
      </c>
      <c r="M112">
        <v>4.9656874084809175</v>
      </c>
      <c r="N112">
        <v>4.3913983491305402</v>
      </c>
      <c r="O112">
        <v>4.461997749072637</v>
      </c>
      <c r="P112">
        <v>2.3785509596739445</v>
      </c>
      <c r="Q112">
        <v>-1.1018727798181374</v>
      </c>
      <c r="R112">
        <v>2.4643635035788805</v>
      </c>
      <c r="S112">
        <v>6.7357519127587864</v>
      </c>
      <c r="T112">
        <v>0.8341285091785835</v>
      </c>
      <c r="U112">
        <v>5.2066861771175041</v>
      </c>
      <c r="V112">
        <v>3.2853189786848702</v>
      </c>
      <c r="W112">
        <v>2.6444102039668138</v>
      </c>
      <c r="X112">
        <v>1.0827144387725696</v>
      </c>
      <c r="Y112">
        <v>1.0068179585021539</v>
      </c>
      <c r="Z112">
        <v>3.5673935682921467</v>
      </c>
      <c r="AA112">
        <v>0.73219837084512562</v>
      </c>
      <c r="AB112">
        <v>0.98719762997467342</v>
      </c>
      <c r="AC112">
        <v>1.1593283587584438</v>
      </c>
      <c r="AD112">
        <v>2.0821011384613826</v>
      </c>
      <c r="AE112">
        <v>3.0717240338116341</v>
      </c>
      <c r="AF112">
        <v>3.4393634229079169</v>
      </c>
      <c r="AG112">
        <v>2.7992834277881684</v>
      </c>
      <c r="AH112">
        <v>1.4537145295125242</v>
      </c>
      <c r="AI112">
        <v>1.2097285949484302</v>
      </c>
      <c r="AJ112">
        <v>1.5902951971440444</v>
      </c>
      <c r="AK112">
        <v>1.0164225986495978</v>
      </c>
      <c r="AL112">
        <v>1.9512183972925499</v>
      </c>
      <c r="AM112">
        <v>0.90720254453944449</v>
      </c>
      <c r="AN112">
        <v>5.1241365907648913</v>
      </c>
      <c r="AO112">
        <v>5.1590450521135693</v>
      </c>
      <c r="AP112">
        <v>4.8157707804961944</v>
      </c>
      <c r="AQ112">
        <v>4.0307055412353918</v>
      </c>
      <c r="AR112">
        <v>3.4946748946239836</v>
      </c>
      <c r="AS112">
        <v>3.8282757841004695</v>
      </c>
      <c r="AT112">
        <v>4.3891154819767166</v>
      </c>
      <c r="AU112">
        <v>3.7540920843496082</v>
      </c>
      <c r="AV112">
        <v>4.6762557343766673</v>
      </c>
      <c r="AW112">
        <v>5.8925773624168016</v>
      </c>
      <c r="AX112">
        <v>6.1928390314309922</v>
      </c>
      <c r="AY112">
        <v>6.2334622604275154</v>
      </c>
      <c r="AZ112">
        <v>6.2320001372161613</v>
      </c>
      <c r="BA112">
        <v>5.9242407040015337</v>
      </c>
      <c r="BB112">
        <v>4.3008129814725606</v>
      </c>
      <c r="BC112">
        <v>6.3349542819443485</v>
      </c>
      <c r="BD112">
        <v>3.514215011469048</v>
      </c>
      <c r="BE112">
        <v>1.928595895451906</v>
      </c>
      <c r="BF112">
        <v>5.1095492742109485</v>
      </c>
      <c r="BG112">
        <v>5.2717767960721318</v>
      </c>
      <c r="BH112">
        <v>2.8182217583636344</v>
      </c>
      <c r="BI112">
        <v>4.6103221230888778</v>
      </c>
      <c r="BJ112">
        <v>5.2588085007698311</v>
      </c>
      <c r="BK112">
        <v>5.2521693893426686</v>
      </c>
      <c r="BL112">
        <v>5.5301958166244134</v>
      </c>
      <c r="BM112">
        <v>1.0095448635454574</v>
      </c>
    </row>
    <row r="113" spans="1:65" hidden="1" x14ac:dyDescent="0.25">
      <c r="A113" t="s">
        <v>614</v>
      </c>
      <c r="B113" t="s">
        <v>615</v>
      </c>
      <c r="C113" t="s">
        <v>348</v>
      </c>
      <c r="D113" t="s">
        <v>347</v>
      </c>
      <c r="AD113">
        <v>0.41892306120357148</v>
      </c>
      <c r="AE113">
        <v>19.105538336307688</v>
      </c>
      <c r="AF113">
        <v>9.8963467258966347</v>
      </c>
      <c r="AG113">
        <v>11.829356529087704</v>
      </c>
      <c r="AH113">
        <v>6.8452131632004125</v>
      </c>
      <c r="AI113">
        <v>4.1869768155688973</v>
      </c>
      <c r="AJ113">
        <v>1.6049928862337879</v>
      </c>
      <c r="AK113">
        <v>0.80000248977152921</v>
      </c>
      <c r="AL113">
        <v>2.5999957083552516</v>
      </c>
      <c r="AM113">
        <v>4.0000012037092887</v>
      </c>
      <c r="AN113">
        <v>4.2999982060102155</v>
      </c>
      <c r="AO113">
        <v>7.7000062073612412</v>
      </c>
      <c r="AP113">
        <v>8.5999943330297981</v>
      </c>
      <c r="AQ113">
        <v>13.500005959427156</v>
      </c>
      <c r="AR113">
        <v>13.699997016825364</v>
      </c>
      <c r="AS113">
        <v>5.3000015255280459</v>
      </c>
      <c r="AT113">
        <v>5.3999990312611601</v>
      </c>
      <c r="AU113">
        <v>6.1999981949068399</v>
      </c>
      <c r="AV113">
        <v>5.9999996881264082</v>
      </c>
      <c r="AW113">
        <v>5.2000031040249581</v>
      </c>
      <c r="AX113">
        <v>5.8999993357667506</v>
      </c>
      <c r="AY113">
        <v>7.6999987125343239</v>
      </c>
      <c r="AZ113">
        <v>7.5000002298881725</v>
      </c>
      <c r="BA113">
        <v>4.9000010008154504</v>
      </c>
      <c r="BB113">
        <v>2.1000002718137409</v>
      </c>
      <c r="BC113">
        <v>3.3999984239595733</v>
      </c>
      <c r="BD113">
        <v>1.9999993820741508</v>
      </c>
      <c r="BE113">
        <v>7.3037573021518938</v>
      </c>
      <c r="BF113">
        <v>4.1417185506713992</v>
      </c>
      <c r="BG113">
        <v>5.1553030876296333</v>
      </c>
      <c r="BH113">
        <v>-0.38579840830232115</v>
      </c>
      <c r="BI113">
        <v>6.9523114746639294</v>
      </c>
      <c r="BJ113">
        <v>4.6888111874012282</v>
      </c>
      <c r="BK113">
        <v>2.2134039921622133</v>
      </c>
      <c r="BL113">
        <v>0.25486132047029741</v>
      </c>
    </row>
    <row r="114" spans="1:65" hidden="1" x14ac:dyDescent="0.25">
      <c r="A114" t="s">
        <v>44</v>
      </c>
      <c r="B114" t="s">
        <v>616</v>
      </c>
      <c r="C114" t="s">
        <v>348</v>
      </c>
      <c r="D114" t="s">
        <v>347</v>
      </c>
      <c r="F114">
        <v>3.7227425326981773</v>
      </c>
      <c r="G114">
        <v>2.9311277366600166</v>
      </c>
      <c r="H114">
        <v>5.9943532609509873</v>
      </c>
      <c r="I114">
        <v>7.452950122330094</v>
      </c>
      <c r="J114">
        <v>-2.6357701098535671</v>
      </c>
      <c r="K114">
        <v>-5.5328769831476166E-2</v>
      </c>
      <c r="L114">
        <v>7.8259630303303851</v>
      </c>
      <c r="M114">
        <v>3.3879291760029275</v>
      </c>
      <c r="N114">
        <v>6.5397002962799746</v>
      </c>
      <c r="O114">
        <v>5.1572297360828827</v>
      </c>
      <c r="P114">
        <v>1.6429303838874603</v>
      </c>
      <c r="Q114">
        <v>-0.55330131237759872</v>
      </c>
      <c r="R114">
        <v>3.2955211352235523</v>
      </c>
      <c r="S114">
        <v>1.1853362603404065</v>
      </c>
      <c r="T114">
        <v>9.149912014805679</v>
      </c>
      <c r="U114">
        <v>1.6631036366129308</v>
      </c>
      <c r="V114">
        <v>7.254764585835801</v>
      </c>
      <c r="W114">
        <v>5.712532089001769</v>
      </c>
      <c r="X114">
        <v>-5.2381827027892456</v>
      </c>
      <c r="Y114">
        <v>6.7358215279983398</v>
      </c>
      <c r="Z114">
        <v>6.0062036238175409</v>
      </c>
      <c r="AA114">
        <v>3.4757332403122945</v>
      </c>
      <c r="AB114">
        <v>7.2888929012458306</v>
      </c>
      <c r="AC114">
        <v>3.8207378559736611</v>
      </c>
      <c r="AD114">
        <v>5.2542992233088199</v>
      </c>
      <c r="AE114">
        <v>4.7765641704895785</v>
      </c>
      <c r="AF114">
        <v>3.9653556339058582</v>
      </c>
      <c r="AG114">
        <v>9.6277829198481868</v>
      </c>
      <c r="AH114">
        <v>5.9473433282650063</v>
      </c>
      <c r="AI114">
        <v>5.5334545630651064</v>
      </c>
      <c r="AJ114">
        <v>1.0568314329430848</v>
      </c>
      <c r="AK114">
        <v>5.4823960216704677</v>
      </c>
      <c r="AL114">
        <v>4.7507762196523373</v>
      </c>
      <c r="AM114">
        <v>6.6589240673402514</v>
      </c>
      <c r="AN114">
        <v>7.5744918403237875</v>
      </c>
      <c r="AO114">
        <v>7.5495222488197982</v>
      </c>
      <c r="AP114">
        <v>4.0498208490925975</v>
      </c>
      <c r="AQ114">
        <v>6.1844158209061817</v>
      </c>
      <c r="AR114">
        <v>8.8457555610550855</v>
      </c>
      <c r="AS114">
        <v>3.8409911568128479</v>
      </c>
      <c r="AT114">
        <v>4.8239662639064136</v>
      </c>
      <c r="AU114">
        <v>3.8039753213758019</v>
      </c>
      <c r="AV114">
        <v>7.8603814755325914</v>
      </c>
      <c r="AW114">
        <v>7.9229366128650298</v>
      </c>
      <c r="AX114">
        <v>7.92343062149763</v>
      </c>
      <c r="AY114">
        <v>8.0607325730327233</v>
      </c>
      <c r="AZ114">
        <v>7.6608150650492775</v>
      </c>
      <c r="BA114">
        <v>3.0866980595328926</v>
      </c>
      <c r="BB114">
        <v>7.8618888330349819</v>
      </c>
      <c r="BC114">
        <v>8.4975847015810615</v>
      </c>
      <c r="BD114">
        <v>5.2413150014066332</v>
      </c>
      <c r="BE114">
        <v>5.4563887529736519</v>
      </c>
      <c r="BF114">
        <v>6.3861064009482504</v>
      </c>
      <c r="BG114">
        <v>7.4102276050885365</v>
      </c>
      <c r="BH114">
        <v>7.996253785714714</v>
      </c>
      <c r="BI114">
        <v>8.2563055017908624</v>
      </c>
      <c r="BJ114">
        <v>6.7953834189791138</v>
      </c>
      <c r="BK114">
        <v>6.5329890113976319</v>
      </c>
      <c r="BL114">
        <v>4.041554186532295</v>
      </c>
      <c r="BM114">
        <v>-7.2517547817882644</v>
      </c>
    </row>
    <row r="115" spans="1:65" hidden="1" x14ac:dyDescent="0.25">
      <c r="A115" t="s">
        <v>617</v>
      </c>
      <c r="B115" t="s">
        <v>618</v>
      </c>
      <c r="C115" t="s">
        <v>348</v>
      </c>
      <c r="D115" t="s">
        <v>347</v>
      </c>
    </row>
    <row r="116" spans="1:65" hidden="1" x14ac:dyDescent="0.25">
      <c r="A116" t="s">
        <v>170</v>
      </c>
      <c r="B116" t="s">
        <v>619</v>
      </c>
      <c r="C116" t="s">
        <v>348</v>
      </c>
      <c r="D116" t="s">
        <v>347</v>
      </c>
      <c r="P116">
        <v>3.4698864571540042</v>
      </c>
      <c r="Q116">
        <v>6.4898103151436999</v>
      </c>
      <c r="R116">
        <v>4.7214287505402979</v>
      </c>
      <c r="S116">
        <v>4.2602294037112216</v>
      </c>
      <c r="T116">
        <v>5.6566438871149956</v>
      </c>
      <c r="U116">
        <v>1.394807601018627</v>
      </c>
      <c r="V116">
        <v>8.2113013698381252</v>
      </c>
      <c r="W116">
        <v>7.1867286680075608</v>
      </c>
      <c r="X116">
        <v>3.0730363044912536</v>
      </c>
      <c r="Y116">
        <v>3.0793285870974927</v>
      </c>
      <c r="Z116">
        <v>3.3252165367997577</v>
      </c>
      <c r="AA116">
        <v>2.2834675763409535</v>
      </c>
      <c r="AB116">
        <v>-0.24429997718964103</v>
      </c>
      <c r="AC116">
        <v>4.3543723442537043</v>
      </c>
      <c r="AD116">
        <v>3.0856144918935797</v>
      </c>
      <c r="AE116">
        <v>-0.42833049622659303</v>
      </c>
      <c r="AF116">
        <v>4.6630912734173933</v>
      </c>
      <c r="AG116">
        <v>5.2174141542016912</v>
      </c>
      <c r="AH116">
        <v>5.8139185669672884</v>
      </c>
      <c r="AI116">
        <v>8.4665282855986845</v>
      </c>
      <c r="AJ116">
        <v>1.9296393227427018</v>
      </c>
      <c r="AK116">
        <v>3.3432742362947039</v>
      </c>
      <c r="AL116">
        <v>2.6926091332060622</v>
      </c>
      <c r="AM116">
        <v>5.755827250398255</v>
      </c>
      <c r="AN116">
        <v>9.6344220433126821</v>
      </c>
      <c r="AO116">
        <v>7.3732255028176041</v>
      </c>
      <c r="AP116">
        <v>11.014868310850858</v>
      </c>
      <c r="AQ116">
        <v>8.7571985111740958</v>
      </c>
      <c r="AR116">
        <v>10.522541636309384</v>
      </c>
      <c r="AS116">
        <v>9.3994180058661669</v>
      </c>
      <c r="AT116">
        <v>5.3044843919800826</v>
      </c>
      <c r="AU116">
        <v>5.8962317213079984</v>
      </c>
      <c r="AV116">
        <v>3.0095843211352786</v>
      </c>
      <c r="AW116">
        <v>6.7858728168731233</v>
      </c>
      <c r="AX116">
        <v>5.7362114504678914</v>
      </c>
      <c r="AY116">
        <v>4.9805020162749827</v>
      </c>
      <c r="AZ116">
        <v>5.3054683496463184</v>
      </c>
      <c r="BA116">
        <v>-4.4865993139413973</v>
      </c>
      <c r="BB116">
        <v>-5.1004711211617462</v>
      </c>
      <c r="BC116">
        <v>1.7550807432707529</v>
      </c>
      <c r="BD116">
        <v>1.0685266539740326</v>
      </c>
      <c r="BE116">
        <v>-5.2354785308253327E-2</v>
      </c>
      <c r="BF116">
        <v>1.2670146613344571</v>
      </c>
      <c r="BG116">
        <v>8.7136978084310073</v>
      </c>
      <c r="BH116">
        <v>25.176245193700993</v>
      </c>
      <c r="BI116">
        <v>2.0422325270149884</v>
      </c>
      <c r="BJ116">
        <v>8.9400127718160007</v>
      </c>
      <c r="BK116">
        <v>9.0301611001803366</v>
      </c>
      <c r="BL116">
        <v>4.9170069783024388</v>
      </c>
      <c r="BM116">
        <v>5.8669755091129332</v>
      </c>
    </row>
    <row r="117" spans="1:65" hidden="1" x14ac:dyDescent="0.25">
      <c r="A117" t="s">
        <v>620</v>
      </c>
      <c r="B117" t="s">
        <v>621</v>
      </c>
      <c r="C117" t="s">
        <v>348</v>
      </c>
      <c r="D117" t="s">
        <v>347</v>
      </c>
      <c r="F117">
        <v>11.445009610358412</v>
      </c>
      <c r="G117">
        <v>8.5887097595559254</v>
      </c>
      <c r="H117">
        <v>7.25938476755897</v>
      </c>
      <c r="I117">
        <v>9.2137948451959062</v>
      </c>
      <c r="J117">
        <v>17.22022225130695</v>
      </c>
      <c r="K117">
        <v>11.231065279197509</v>
      </c>
      <c r="L117">
        <v>11.627609874914825</v>
      </c>
      <c r="M117">
        <v>14.800900855726695</v>
      </c>
      <c r="N117">
        <v>16.297809051261524</v>
      </c>
      <c r="O117">
        <v>11.126767899261807</v>
      </c>
      <c r="P117">
        <v>14.411273256372652</v>
      </c>
      <c r="Q117">
        <v>14.421768968402731</v>
      </c>
      <c r="R117">
        <v>8.5543236786400172</v>
      </c>
      <c r="S117">
        <v>6.5427777095071349</v>
      </c>
      <c r="T117">
        <v>-2.327966645147356</v>
      </c>
      <c r="U117">
        <v>17.266330562684601</v>
      </c>
      <c r="V117">
        <v>-4.0307895734459578</v>
      </c>
      <c r="W117">
        <v>-13.951163709593644</v>
      </c>
      <c r="X117">
        <v>-10.466759067894913</v>
      </c>
      <c r="Y117">
        <v>-27.329557454668688</v>
      </c>
      <c r="Z117">
        <v>-5.1678044315615352</v>
      </c>
      <c r="AA117">
        <v>26.977739610763734</v>
      </c>
      <c r="AB117">
        <v>8.5961067258927102</v>
      </c>
      <c r="AC117">
        <v>-8.719210461218978</v>
      </c>
      <c r="AD117">
        <v>2.1376112973876928</v>
      </c>
      <c r="AE117">
        <v>-10.220394369120299</v>
      </c>
      <c r="AF117">
        <v>0.60707378633406961</v>
      </c>
      <c r="AG117">
        <v>-5.4538242486493118</v>
      </c>
      <c r="AH117">
        <v>6.02731549078581</v>
      </c>
      <c r="AI117">
        <v>13.838156755105928</v>
      </c>
      <c r="AJ117">
        <v>12.396861432669553</v>
      </c>
      <c r="AK117">
        <v>2.8623826278888487</v>
      </c>
      <c r="AL117">
        <v>1.0283454535142056</v>
      </c>
      <c r="AM117">
        <v>-1.4740298709648272</v>
      </c>
      <c r="AN117">
        <v>2.2840768147414536</v>
      </c>
      <c r="AO117">
        <v>5.19712118100027</v>
      </c>
      <c r="AP117">
        <v>0.49832552437838729</v>
      </c>
      <c r="AQ117">
        <v>2.1742028242379945</v>
      </c>
      <c r="AR117">
        <v>0.93451631776935074</v>
      </c>
      <c r="AS117">
        <v>5.8088988527967587</v>
      </c>
      <c r="AT117">
        <v>0.85369845916059717</v>
      </c>
      <c r="AU117">
        <v>7.2871520615146892</v>
      </c>
      <c r="AV117">
        <v>8.7119786859753674</v>
      </c>
      <c r="AW117">
        <v>4.3839440681041566</v>
      </c>
      <c r="AX117">
        <v>3.1898040872868165</v>
      </c>
      <c r="AY117">
        <v>4.9997952618126646</v>
      </c>
      <c r="AZ117">
        <v>8.1557735235864897</v>
      </c>
      <c r="BA117">
        <v>0.25085655349310798</v>
      </c>
      <c r="BB117">
        <v>1.0073854579053574</v>
      </c>
      <c r="BC117">
        <v>5.7979383016958792</v>
      </c>
      <c r="BD117">
        <v>2.6457179180615213</v>
      </c>
      <c r="BE117">
        <v>-7.4445570297587409</v>
      </c>
      <c r="BF117">
        <v>-0.19407347101582673</v>
      </c>
      <c r="BG117">
        <v>4.6034188798865614</v>
      </c>
      <c r="BH117">
        <v>-1.320645119730159</v>
      </c>
      <c r="BI117">
        <v>13.396242615750921</v>
      </c>
      <c r="BJ117">
        <v>3.7551964519190193</v>
      </c>
      <c r="BK117">
        <v>-6.0259718031571765</v>
      </c>
      <c r="BL117">
        <v>-6.784223670410924</v>
      </c>
      <c r="BM117">
        <v>3.3882616652373514</v>
      </c>
    </row>
    <row r="118" spans="1:65" hidden="1" x14ac:dyDescent="0.25">
      <c r="A118" t="s">
        <v>622</v>
      </c>
      <c r="B118" t="s">
        <v>623</v>
      </c>
      <c r="C118" t="s">
        <v>348</v>
      </c>
      <c r="D118" t="s">
        <v>347</v>
      </c>
      <c r="N118">
        <v>3.2441864605957846</v>
      </c>
      <c r="O118">
        <v>4.5443570640177882</v>
      </c>
      <c r="P118">
        <v>5.3745525330342474</v>
      </c>
      <c r="Q118">
        <v>3.7353037869659573</v>
      </c>
      <c r="R118">
        <v>4.4187555649456698</v>
      </c>
      <c r="S118">
        <v>16.113367345463786</v>
      </c>
      <c r="T118">
        <v>12.490664675130432</v>
      </c>
      <c r="U118">
        <v>17.17510373443983</v>
      </c>
      <c r="V118">
        <v>1.8999593945060695</v>
      </c>
      <c r="W118">
        <v>17.05696466467144</v>
      </c>
      <c r="X118">
        <v>20.869255432846472</v>
      </c>
      <c r="Y118">
        <v>24.75372684639359</v>
      </c>
      <c r="Z118">
        <v>-0.72872750946355325</v>
      </c>
      <c r="AA118">
        <v>3.4339780305793823</v>
      </c>
      <c r="AB118">
        <v>-13.073312403489055</v>
      </c>
      <c r="AC118">
        <v>-1.4852416973518814</v>
      </c>
      <c r="AD118">
        <v>1.4538962628595868</v>
      </c>
      <c r="AE118">
        <v>4.6475905741661734</v>
      </c>
      <c r="AF118">
        <v>9.3052813911242964</v>
      </c>
      <c r="AG118">
        <v>-1.9036936802592663E-2</v>
      </c>
      <c r="AH118">
        <v>-3.1185352147467</v>
      </c>
      <c r="AI118">
        <v>57.817828345603516</v>
      </c>
      <c r="AJ118">
        <v>-64.0471069734499</v>
      </c>
      <c r="AK118">
        <v>32.592211196309819</v>
      </c>
      <c r="AL118">
        <v>30.289829491157121</v>
      </c>
      <c r="AM118">
        <v>3.8545324490661699</v>
      </c>
      <c r="AN118">
        <v>2.1200214975470431</v>
      </c>
      <c r="AO118">
        <v>11.020785644248193</v>
      </c>
      <c r="AP118">
        <v>21.23793612886098</v>
      </c>
      <c r="AQ118">
        <v>34.8570951344918</v>
      </c>
      <c r="AR118">
        <v>17.582266009787915</v>
      </c>
      <c r="AS118">
        <v>16.921665685399191</v>
      </c>
      <c r="AT118">
        <v>1.7614800890791713</v>
      </c>
      <c r="AU118">
        <v>-8.198469828249884</v>
      </c>
      <c r="AV118">
        <v>-36.658152674831413</v>
      </c>
      <c r="AW118">
        <v>53.381794182564136</v>
      </c>
      <c r="AX118">
        <v>1.6718896225133619</v>
      </c>
      <c r="AY118">
        <v>5.6462978012687728</v>
      </c>
      <c r="AZ118">
        <v>1.8855721409683781</v>
      </c>
      <c r="BA118">
        <v>8.2281071038327696</v>
      </c>
      <c r="BB118">
        <v>3.3792990944277079</v>
      </c>
      <c r="BC118">
        <v>6.4025648447119323</v>
      </c>
      <c r="BD118">
        <v>7.5464712004259979</v>
      </c>
      <c r="BE118">
        <v>13.936430173753706</v>
      </c>
      <c r="BF118">
        <v>7.6285711847115891</v>
      </c>
      <c r="BG118">
        <v>0.19701671035903701</v>
      </c>
      <c r="BH118">
        <v>4.7228640188413067</v>
      </c>
      <c r="BI118">
        <v>13.787373018708934</v>
      </c>
      <c r="BJ118">
        <v>-1.8197503511830888</v>
      </c>
      <c r="BK118">
        <v>2.6338509910562351</v>
      </c>
      <c r="BL118">
        <v>5.9573275032547883</v>
      </c>
      <c r="BM118">
        <v>-15.673092786607398</v>
      </c>
    </row>
    <row r="119" spans="1:65" hidden="1" x14ac:dyDescent="0.25">
      <c r="A119" t="s">
        <v>624</v>
      </c>
      <c r="B119" t="s">
        <v>625</v>
      </c>
      <c r="C119" t="s">
        <v>348</v>
      </c>
      <c r="D119" t="s">
        <v>347</v>
      </c>
      <c r="F119">
        <v>-8.466194629227175E-2</v>
      </c>
      <c r="G119">
        <v>8.3137127442352892</v>
      </c>
      <c r="H119">
        <v>10.283382872050552</v>
      </c>
      <c r="I119">
        <v>9.9165440144300021</v>
      </c>
      <c r="J119">
        <v>7.3717292987071517</v>
      </c>
      <c r="K119">
        <v>8.7359334760698886</v>
      </c>
      <c r="L119">
        <v>-1.2672618627383798</v>
      </c>
      <c r="M119">
        <v>-5.4749063460469074</v>
      </c>
      <c r="N119">
        <v>2.3745880271906827</v>
      </c>
      <c r="AO119">
        <v>4.5671235215975798</v>
      </c>
      <c r="AP119">
        <v>5.7715254526448092</v>
      </c>
      <c r="AQ119">
        <v>7.3627903313681315</v>
      </c>
      <c r="AR119">
        <v>4.0349235267536727</v>
      </c>
      <c r="AS119">
        <v>4.98504277020335</v>
      </c>
      <c r="AT119">
        <v>4.0134975547356788</v>
      </c>
      <c r="AU119">
        <v>0.55951908200762546</v>
      </c>
      <c r="AV119">
        <v>2.1426883786691064</v>
      </c>
      <c r="AW119">
        <v>7.8023995075354264</v>
      </c>
      <c r="AX119">
        <v>6.1244389653361253</v>
      </c>
      <c r="AY119">
        <v>6.3169930863707435</v>
      </c>
      <c r="AZ119">
        <v>8.454860096129508</v>
      </c>
      <c r="BA119">
        <v>2.2094964188209758</v>
      </c>
      <c r="BB119">
        <v>-7.663809560259466</v>
      </c>
      <c r="BC119">
        <v>-2.8327749154085495</v>
      </c>
      <c r="BD119">
        <v>1.8457791562421733</v>
      </c>
      <c r="BE119">
        <v>1.0636366074376298</v>
      </c>
      <c r="BF119">
        <v>4.5524603201510843</v>
      </c>
      <c r="BG119">
        <v>1.6872150175063894</v>
      </c>
      <c r="BH119">
        <v>4.4366637193717224</v>
      </c>
      <c r="BI119">
        <v>6.303687106501755</v>
      </c>
      <c r="BJ119">
        <v>4.1949488290837564</v>
      </c>
      <c r="BK119">
        <v>4.8921807313250412</v>
      </c>
      <c r="BL119">
        <v>2.4348230003741662</v>
      </c>
      <c r="BM119">
        <v>-6.5039122504089448</v>
      </c>
    </row>
    <row r="120" spans="1:65" hidden="1" x14ac:dyDescent="0.25">
      <c r="A120" t="s">
        <v>189</v>
      </c>
      <c r="B120" t="s">
        <v>626</v>
      </c>
      <c r="C120" t="s">
        <v>348</v>
      </c>
      <c r="D120" t="s">
        <v>347</v>
      </c>
      <c r="F120">
        <v>11.203885617468458</v>
      </c>
      <c r="G120">
        <v>10.15611715765661</v>
      </c>
      <c r="H120">
        <v>10.695712975142598</v>
      </c>
      <c r="I120">
        <v>7.9371919750301316</v>
      </c>
      <c r="J120">
        <v>9.0939655991649744</v>
      </c>
      <c r="K120">
        <v>-7.9644772423222321E-2</v>
      </c>
      <c r="L120">
        <v>2.995020165771777</v>
      </c>
      <c r="M120">
        <v>16.241956813262462</v>
      </c>
      <c r="N120">
        <v>13.565703506412575</v>
      </c>
      <c r="AO120">
        <v>6.0277980877264241</v>
      </c>
      <c r="AP120">
        <v>3.9249127264009616</v>
      </c>
      <c r="AQ120">
        <v>4.1977875944605501</v>
      </c>
      <c r="AR120">
        <v>3.5705838753705734</v>
      </c>
      <c r="AS120">
        <v>8.8922744860299616</v>
      </c>
      <c r="AT120">
        <v>0.10226649025098311</v>
      </c>
      <c r="AU120">
        <v>-0.19587030196632327</v>
      </c>
      <c r="AV120">
        <v>1.1493555815262226</v>
      </c>
      <c r="AW120">
        <v>4.9150163276484307</v>
      </c>
      <c r="AX120">
        <v>4.158811369802379</v>
      </c>
      <c r="AY120">
        <v>5.776818161299758</v>
      </c>
      <c r="AZ120">
        <v>6.1018659496258465</v>
      </c>
      <c r="BA120">
        <v>3.45885767016172</v>
      </c>
      <c r="BB120">
        <v>1.1429747799688244</v>
      </c>
      <c r="BC120">
        <v>5.6847072926916837</v>
      </c>
      <c r="BD120">
        <v>5.542590000632913</v>
      </c>
      <c r="BE120">
        <v>2.8229962046324459</v>
      </c>
      <c r="BF120">
        <v>4.7772023487549831</v>
      </c>
      <c r="BG120">
        <v>4.1247468606143514</v>
      </c>
      <c r="BH120">
        <v>2.2796794191655749</v>
      </c>
      <c r="BI120">
        <v>4.4627538178464903</v>
      </c>
      <c r="BJ120">
        <v>4.3770444282029928</v>
      </c>
      <c r="BK120">
        <v>3.9834245935654877</v>
      </c>
      <c r="BL120">
        <v>3.7735898095716323</v>
      </c>
      <c r="BM120">
        <v>-2.1534284893996443</v>
      </c>
    </row>
    <row r="121" spans="1:65" hidden="1" x14ac:dyDescent="0.25">
      <c r="A121" t="s">
        <v>55</v>
      </c>
      <c r="B121" t="s">
        <v>627</v>
      </c>
      <c r="C121" t="s">
        <v>348</v>
      </c>
      <c r="D121" t="s">
        <v>347</v>
      </c>
      <c r="F121">
        <v>8.2072459138477143</v>
      </c>
      <c r="G121">
        <v>6.2036504578714613</v>
      </c>
      <c r="H121">
        <v>5.6097279781981371</v>
      </c>
      <c r="I121">
        <v>2.7977022791150716</v>
      </c>
      <c r="J121">
        <v>3.2680237196416329</v>
      </c>
      <c r="K121">
        <v>5.984794225197291</v>
      </c>
      <c r="L121">
        <v>7.178612465561713</v>
      </c>
      <c r="M121">
        <v>6.5445546547054647</v>
      </c>
      <c r="N121">
        <v>6.0980599955860129</v>
      </c>
      <c r="O121">
        <v>5.2686929792099306</v>
      </c>
      <c r="P121">
        <v>1.818107933668017</v>
      </c>
      <c r="Q121">
        <v>3.6904858247869896</v>
      </c>
      <c r="R121">
        <v>7.1258623043649152</v>
      </c>
      <c r="S121">
        <v>5.5001411013222707</v>
      </c>
      <c r="T121">
        <v>-2.0901629153585191</v>
      </c>
      <c r="U121">
        <v>7.1253851371209294</v>
      </c>
      <c r="V121">
        <v>2.5605008447669775</v>
      </c>
      <c r="W121">
        <v>3.2401397518489148</v>
      </c>
      <c r="X121">
        <v>5.9591594262573722</v>
      </c>
      <c r="Y121">
        <v>3.430016414422596</v>
      </c>
      <c r="Z121">
        <v>0.84422760724814339</v>
      </c>
      <c r="AA121">
        <v>0.41358569462796879</v>
      </c>
      <c r="AB121">
        <v>1.1692034945393885</v>
      </c>
      <c r="AC121">
        <v>3.2258523152798517</v>
      </c>
      <c r="AD121">
        <v>2.7980857672086756</v>
      </c>
      <c r="AE121">
        <v>2.8599718638460843</v>
      </c>
      <c r="AF121">
        <v>3.1919606284801461</v>
      </c>
      <c r="AG121">
        <v>4.194377307530047</v>
      </c>
      <c r="AH121">
        <v>3.3883834540892224</v>
      </c>
      <c r="AI121">
        <v>1.9857749428717142</v>
      </c>
      <c r="AJ121">
        <v>1.538447557766176</v>
      </c>
      <c r="AK121">
        <v>0.83427545355489485</v>
      </c>
      <c r="AL121">
        <v>-0.85280576383186713</v>
      </c>
      <c r="AM121">
        <v>2.1510236380256629</v>
      </c>
      <c r="AN121">
        <v>2.8868367592455257</v>
      </c>
      <c r="AO121">
        <v>1.2667848019171544</v>
      </c>
      <c r="AP121">
        <v>1.8302122338843816</v>
      </c>
      <c r="AQ121">
        <v>1.8106151619762301</v>
      </c>
      <c r="AR121">
        <v>1.6257275993546045</v>
      </c>
      <c r="AS121">
        <v>3.7869551432397941</v>
      </c>
      <c r="AT121">
        <v>1.9513715560523792</v>
      </c>
      <c r="AU121">
        <v>0.25394299896845496</v>
      </c>
      <c r="AV121">
        <v>0.13862689077650714</v>
      </c>
      <c r="AW121">
        <v>1.4235941581790712</v>
      </c>
      <c r="AX121">
        <v>0.81784897365059805</v>
      </c>
      <c r="AY121">
        <v>1.7906396808179608</v>
      </c>
      <c r="AZ121">
        <v>1.4870729803678557</v>
      </c>
      <c r="BA121">
        <v>-0.96201284057929115</v>
      </c>
      <c r="BB121">
        <v>-5.2809372082930963</v>
      </c>
      <c r="BC121">
        <v>1.7132958391692199</v>
      </c>
      <c r="BD121">
        <v>0.70733334703443518</v>
      </c>
      <c r="BE121">
        <v>-2.9809057682377187</v>
      </c>
      <c r="BF121">
        <v>-1.841065450882482</v>
      </c>
      <c r="BG121">
        <v>-4.5475423638379198E-3</v>
      </c>
      <c r="BH121">
        <v>0.77830435071658144</v>
      </c>
      <c r="BI121">
        <v>1.2934627315590745</v>
      </c>
      <c r="BJ121">
        <v>1.6678590410685672</v>
      </c>
      <c r="BK121">
        <v>0.92581094101274175</v>
      </c>
      <c r="BL121">
        <v>0.41027829398301208</v>
      </c>
      <c r="BM121">
        <v>-8.9385925002344351</v>
      </c>
    </row>
    <row r="122" spans="1:65" hidden="1" x14ac:dyDescent="0.25">
      <c r="A122" t="s">
        <v>628</v>
      </c>
      <c r="B122" t="s">
        <v>629</v>
      </c>
      <c r="C122" t="s">
        <v>348</v>
      </c>
      <c r="D122" t="s">
        <v>347</v>
      </c>
      <c r="L122">
        <v>1.8086385189193237</v>
      </c>
      <c r="M122">
        <v>5.7441322156209509</v>
      </c>
      <c r="N122">
        <v>5.5746738707045864</v>
      </c>
      <c r="O122">
        <v>12.06440903901786</v>
      </c>
      <c r="P122">
        <v>2.4580734517392102</v>
      </c>
      <c r="Q122">
        <v>18.008555291937384</v>
      </c>
      <c r="R122">
        <v>-5.4855090911617594</v>
      </c>
      <c r="S122">
        <v>-4.2292613098654357</v>
      </c>
      <c r="T122">
        <v>-0.25609225691439974</v>
      </c>
      <c r="U122">
        <v>-6.694245095128224</v>
      </c>
      <c r="V122">
        <v>-2.5975486976381035</v>
      </c>
      <c r="W122">
        <v>-5.3700314800963156E-2</v>
      </c>
      <c r="X122">
        <v>-1.0600413173036571</v>
      </c>
      <c r="Y122">
        <v>-5.7141592459271493</v>
      </c>
      <c r="Z122">
        <v>2.6394479940871776</v>
      </c>
      <c r="AA122">
        <v>2.0692316240256758</v>
      </c>
      <c r="AB122">
        <v>1.9090784023816383</v>
      </c>
      <c r="AC122">
        <v>-1.5423457996957524</v>
      </c>
      <c r="AD122">
        <v>-2.9436355749660805</v>
      </c>
      <c r="AE122">
        <v>1.8825881854486681</v>
      </c>
      <c r="AF122">
        <v>7.8503548269060133</v>
      </c>
      <c r="AG122">
        <v>3.9743020154030262</v>
      </c>
      <c r="AH122">
        <v>7.1733043456580106</v>
      </c>
      <c r="AI122">
        <v>4.2005351147029018</v>
      </c>
      <c r="AJ122">
        <v>4.8382387532441413</v>
      </c>
      <c r="AK122">
        <v>1.95554250245047</v>
      </c>
      <c r="AL122">
        <v>9.4171025670875395</v>
      </c>
      <c r="AM122">
        <v>1.3833898027364882</v>
      </c>
      <c r="AN122">
        <v>2.3499570414782909</v>
      </c>
      <c r="AO122">
        <v>-0.11373120611553134</v>
      </c>
      <c r="AP122">
        <v>-1.1404598723546258</v>
      </c>
      <c r="AQ122">
        <v>-2.3345535433781635</v>
      </c>
      <c r="AR122">
        <v>1.0476738707379241</v>
      </c>
      <c r="AS122">
        <v>0.87870354796235972</v>
      </c>
      <c r="AT122">
        <v>1.3449295639669714</v>
      </c>
      <c r="AU122">
        <v>1.9972909440715512</v>
      </c>
      <c r="AV122">
        <v>3.6663175927902074</v>
      </c>
      <c r="AW122">
        <v>1.3237250997782724</v>
      </c>
      <c r="AX122">
        <v>0.89379793594500256</v>
      </c>
      <c r="AY122">
        <v>2.899125349588715</v>
      </c>
      <c r="AZ122">
        <v>1.4319540366511774</v>
      </c>
      <c r="BA122">
        <v>-0.81173670328081471</v>
      </c>
      <c r="BB122">
        <v>-4.3453018579463958</v>
      </c>
      <c r="BC122">
        <v>-1.4571472094750249</v>
      </c>
      <c r="BD122">
        <v>1.7303762674692109</v>
      </c>
      <c r="BE122">
        <v>-0.61363603986912096</v>
      </c>
      <c r="BF122">
        <v>0.51768601280240034</v>
      </c>
      <c r="BG122">
        <v>0.68982235737433939</v>
      </c>
      <c r="BH122">
        <v>0.92148712538030964</v>
      </c>
      <c r="BI122">
        <v>1.3752230644553833</v>
      </c>
      <c r="BJ122">
        <v>0.99712306233519143</v>
      </c>
      <c r="BK122">
        <v>1.8899236812108597</v>
      </c>
      <c r="BL122">
        <v>0.89229165382222675</v>
      </c>
      <c r="BM122">
        <v>-10</v>
      </c>
    </row>
    <row r="123" spans="1:65" hidden="1" x14ac:dyDescent="0.25">
      <c r="A123" t="s">
        <v>630</v>
      </c>
      <c r="B123" t="s">
        <v>631</v>
      </c>
      <c r="C123" t="s">
        <v>348</v>
      </c>
      <c r="D123" t="s">
        <v>347</v>
      </c>
      <c r="V123">
        <v>8.2984088648955634</v>
      </c>
      <c r="W123">
        <v>14.679566013500732</v>
      </c>
      <c r="X123">
        <v>20.802909271156906</v>
      </c>
      <c r="Y123">
        <v>11.184846464319719</v>
      </c>
      <c r="Z123">
        <v>17.178717424629525</v>
      </c>
      <c r="AA123">
        <v>7.0259433890842047</v>
      </c>
      <c r="AB123">
        <v>-2.2197385546941319</v>
      </c>
      <c r="AC123">
        <v>4.291687766765591</v>
      </c>
      <c r="AD123">
        <v>-2.7069471651415995</v>
      </c>
      <c r="AE123">
        <v>5.5046342506773129</v>
      </c>
      <c r="AF123">
        <v>2.3232743707291945</v>
      </c>
      <c r="AG123">
        <v>1.4621698230338467</v>
      </c>
      <c r="AH123">
        <v>-10.729219281299279</v>
      </c>
      <c r="AI123">
        <v>-0.27590390611102578</v>
      </c>
      <c r="AJ123">
        <v>1.6085301477466203</v>
      </c>
      <c r="AK123">
        <v>14.349777799406553</v>
      </c>
      <c r="AL123">
        <v>4.4869889919523018</v>
      </c>
      <c r="AM123">
        <v>4.9714773247907544</v>
      </c>
      <c r="AN123">
        <v>6.2008744413951717</v>
      </c>
      <c r="AO123">
        <v>2.0870202145510035</v>
      </c>
      <c r="AP123">
        <v>3.3084759117978422</v>
      </c>
      <c r="AQ123">
        <v>3.012172148082044</v>
      </c>
      <c r="AR123">
        <v>3.3895307468828406</v>
      </c>
      <c r="AS123">
        <v>4.2457123440155442</v>
      </c>
      <c r="AT123">
        <v>5.2699573768640846</v>
      </c>
      <c r="AU123">
        <v>5.7838081127194982</v>
      </c>
      <c r="AV123">
        <v>4.1616669990857957</v>
      </c>
      <c r="AW123">
        <v>8.5672147976026451</v>
      </c>
      <c r="AX123">
        <v>8.1465948914178057</v>
      </c>
      <c r="AY123">
        <v>8.0929749443376124</v>
      </c>
      <c r="AZ123">
        <v>8.1761703506036127</v>
      </c>
      <c r="BA123">
        <v>7.2323189642085453</v>
      </c>
      <c r="BB123">
        <v>5.0237100727266863</v>
      </c>
      <c r="BC123">
        <v>2.3148342206304591</v>
      </c>
      <c r="BD123">
        <v>2.7371798863210444</v>
      </c>
      <c r="BE123">
        <v>2.4293580010023845</v>
      </c>
      <c r="BF123">
        <v>2.6099473754863141</v>
      </c>
      <c r="BG123">
        <v>3.3840780993347153</v>
      </c>
      <c r="BH123">
        <v>2.4965287931518816</v>
      </c>
      <c r="BI123">
        <v>1.9941808493012019</v>
      </c>
      <c r="BJ123">
        <v>2.0871145512629141</v>
      </c>
      <c r="BK123">
        <v>1.9340917014170742</v>
      </c>
      <c r="BL123">
        <v>1.9554663578441165</v>
      </c>
      <c r="BM123">
        <v>-1.5513844655320383</v>
      </c>
    </row>
    <row r="124" spans="1:65" hidden="1" x14ac:dyDescent="0.25">
      <c r="A124" t="s">
        <v>25</v>
      </c>
      <c r="B124" t="s">
        <v>632</v>
      </c>
      <c r="C124" t="s">
        <v>348</v>
      </c>
      <c r="D124" t="s">
        <v>347</v>
      </c>
      <c r="F124">
        <v>12.043536408011619</v>
      </c>
      <c r="G124">
        <v>8.9089729955806689</v>
      </c>
      <c r="H124">
        <v>8.473642382793912</v>
      </c>
      <c r="I124">
        <v>11.67670819639774</v>
      </c>
      <c r="J124">
        <v>5.8197078729826472</v>
      </c>
      <c r="K124">
        <v>10.638561559162852</v>
      </c>
      <c r="L124">
        <v>11.08214232469291</v>
      </c>
      <c r="M124">
        <v>12.882468138323389</v>
      </c>
      <c r="N124">
        <v>12.477894514497635</v>
      </c>
      <c r="O124">
        <v>2.5129533065439915</v>
      </c>
      <c r="P124">
        <v>4.6989920424709766</v>
      </c>
      <c r="Q124">
        <v>8.4135472547926184</v>
      </c>
      <c r="R124">
        <v>8.0325999746638814</v>
      </c>
      <c r="S124">
        <v>-1.2252398274782905</v>
      </c>
      <c r="T124">
        <v>3.0915759162042775</v>
      </c>
      <c r="U124">
        <v>3.9749840911688921</v>
      </c>
      <c r="V124">
        <v>4.3903379500560362</v>
      </c>
      <c r="W124">
        <v>5.2719415031374837</v>
      </c>
      <c r="X124">
        <v>5.4840418326008091</v>
      </c>
      <c r="Y124">
        <v>2.817591207575191</v>
      </c>
      <c r="Z124">
        <v>4.2093364651235987</v>
      </c>
      <c r="AA124">
        <v>3.3124567373507148</v>
      </c>
      <c r="AB124">
        <v>3.5230449851615191</v>
      </c>
      <c r="AC124">
        <v>4.5019948160251602</v>
      </c>
      <c r="AD124">
        <v>5.2333809468527477</v>
      </c>
      <c r="AE124">
        <v>3.3265256163331998</v>
      </c>
      <c r="AF124">
        <v>4.7306658602867628</v>
      </c>
      <c r="AG124">
        <v>6.7850201094699685</v>
      </c>
      <c r="AH124">
        <v>4.8580376863885988</v>
      </c>
      <c r="AI124">
        <v>4.8927130656615248</v>
      </c>
      <c r="AJ124">
        <v>3.4174967618902059</v>
      </c>
      <c r="AK124">
        <v>0.84806958129817644</v>
      </c>
      <c r="AL124">
        <v>-0.51791984738181895</v>
      </c>
      <c r="AM124">
        <v>0.9930663633202812</v>
      </c>
      <c r="AN124">
        <v>2.6309996164489746</v>
      </c>
      <c r="AO124">
        <v>3.1338709928044466</v>
      </c>
      <c r="AP124">
        <v>0.98122873213222306</v>
      </c>
      <c r="AQ124">
        <v>-1.2703304946397509</v>
      </c>
      <c r="AR124">
        <v>-0.33392995774741507</v>
      </c>
      <c r="AS124">
        <v>2.7646475514364823</v>
      </c>
      <c r="AT124">
        <v>0.38610342614575188</v>
      </c>
      <c r="AU124">
        <v>4.1962499312560908E-2</v>
      </c>
      <c r="AV124">
        <v>1.5351254992801273</v>
      </c>
      <c r="AW124">
        <v>2.186115694421602</v>
      </c>
      <c r="AX124">
        <v>1.8039008722737151</v>
      </c>
      <c r="AY124">
        <v>1.3723501276203791</v>
      </c>
      <c r="AZ124">
        <v>1.4839694116349165</v>
      </c>
      <c r="BA124">
        <v>-1.2242890007282767</v>
      </c>
      <c r="BB124">
        <v>-5.6932363588226593</v>
      </c>
      <c r="BC124">
        <v>4.0979179193013664</v>
      </c>
      <c r="BD124">
        <v>2.38095237748297E-2</v>
      </c>
      <c r="BE124">
        <v>1.374750999208743</v>
      </c>
      <c r="BF124">
        <v>2.0051001767726007</v>
      </c>
      <c r="BG124">
        <v>0.29620551414262764</v>
      </c>
      <c r="BH124">
        <v>1.5606266967490399</v>
      </c>
      <c r="BI124">
        <v>0.75382674590353815</v>
      </c>
      <c r="BJ124">
        <v>1.675331751665027</v>
      </c>
      <c r="BK124">
        <v>0.55885127537969481</v>
      </c>
      <c r="BL124">
        <v>0.27030464508355578</v>
      </c>
      <c r="BM124">
        <v>-4.5855082807060796</v>
      </c>
    </row>
    <row r="125" spans="1:65" hidden="1" x14ac:dyDescent="0.25">
      <c r="A125" t="s">
        <v>633</v>
      </c>
      <c r="B125" t="s">
        <v>634</v>
      </c>
      <c r="C125" t="s">
        <v>348</v>
      </c>
      <c r="D125" t="s">
        <v>347</v>
      </c>
      <c r="AJ125">
        <v>-11.00000000169257</v>
      </c>
      <c r="AK125">
        <v>-5.2999999989346804</v>
      </c>
      <c r="AL125">
        <v>-9.2000000020330788</v>
      </c>
      <c r="AM125">
        <v>-12.599999998316775</v>
      </c>
      <c r="AN125">
        <v>-8.2000000011824028</v>
      </c>
      <c r="AO125">
        <v>0.50000000207350581</v>
      </c>
      <c r="AP125">
        <v>1.6999999994951338</v>
      </c>
      <c r="AQ125">
        <v>-1.8999999994247929</v>
      </c>
      <c r="AR125">
        <v>2.6999999978419851</v>
      </c>
      <c r="AS125">
        <v>9.8000000021415588</v>
      </c>
      <c r="AT125">
        <v>13.499999998435783</v>
      </c>
      <c r="AU125">
        <v>9.7999999996084171</v>
      </c>
      <c r="AV125">
        <v>9.3000000003375902</v>
      </c>
      <c r="AW125">
        <v>9.6000000013685423</v>
      </c>
      <c r="AX125">
        <v>9.6999999992268187</v>
      </c>
      <c r="AY125">
        <v>10.7</v>
      </c>
      <c r="AZ125">
        <v>8.8999999999940513</v>
      </c>
      <c r="BA125">
        <v>3.3000000002109147</v>
      </c>
      <c r="BB125">
        <v>1.1999999994287265</v>
      </c>
      <c r="BC125">
        <v>7.3000000001620151</v>
      </c>
      <c r="BD125">
        <v>7.4000000006839315</v>
      </c>
      <c r="BE125">
        <v>4.7999999999927496</v>
      </c>
      <c r="BF125">
        <v>5.999999999255607</v>
      </c>
      <c r="BG125">
        <v>4.2000000006303821</v>
      </c>
      <c r="BH125">
        <v>1.1999999997680248</v>
      </c>
      <c r="BI125">
        <v>1.099999999901641</v>
      </c>
      <c r="BJ125">
        <v>4.1000000003385395</v>
      </c>
      <c r="BK125">
        <v>4.0999999998712298</v>
      </c>
      <c r="BL125">
        <v>4.5000000000848104</v>
      </c>
      <c r="BM125">
        <v>-2.5</v>
      </c>
    </row>
    <row r="126" spans="1:65" hidden="1" x14ac:dyDescent="0.25">
      <c r="A126" t="s">
        <v>635</v>
      </c>
      <c r="B126" t="s">
        <v>636</v>
      </c>
      <c r="C126" t="s">
        <v>348</v>
      </c>
      <c r="D126" t="s">
        <v>347</v>
      </c>
      <c r="F126">
        <v>-7.7746349041291438</v>
      </c>
      <c r="G126">
        <v>9.457358741750042</v>
      </c>
      <c r="H126">
        <v>8.7783402162304895</v>
      </c>
      <c r="I126">
        <v>4.9644672879628757</v>
      </c>
      <c r="J126">
        <v>2.0090941708294423</v>
      </c>
      <c r="K126">
        <v>14.728566401776064</v>
      </c>
      <c r="L126">
        <v>3.3612320322510243</v>
      </c>
      <c r="M126">
        <v>7.9826899695325153</v>
      </c>
      <c r="N126">
        <v>7.9592244560821541</v>
      </c>
      <c r="O126">
        <v>-4.6554469135626277</v>
      </c>
      <c r="P126">
        <v>22.173891928008899</v>
      </c>
      <c r="Q126">
        <v>17.082429345006773</v>
      </c>
      <c r="R126">
        <v>5.8965802146443878</v>
      </c>
      <c r="S126">
        <v>4.0656173472305852</v>
      </c>
      <c r="T126">
        <v>0.88220317844822205</v>
      </c>
      <c r="U126">
        <v>2.1539644974094045</v>
      </c>
      <c r="V126">
        <v>9.4537978493702326</v>
      </c>
      <c r="W126">
        <v>6.9124935466742272</v>
      </c>
      <c r="X126">
        <v>7.6152260415946813</v>
      </c>
      <c r="Y126">
        <v>5.5919762065947509</v>
      </c>
      <c r="Z126">
        <v>3.7735441966442664</v>
      </c>
      <c r="AA126">
        <v>1.5064782544751694</v>
      </c>
      <c r="AB126">
        <v>1.3090502417179408</v>
      </c>
      <c r="AC126">
        <v>1.7552169769685264</v>
      </c>
      <c r="AD126">
        <v>4.3005618195017377</v>
      </c>
      <c r="AE126">
        <v>7.1775553908735503</v>
      </c>
      <c r="AF126">
        <v>5.9371074461075182</v>
      </c>
      <c r="AG126">
        <v>6.2031838198843587</v>
      </c>
      <c r="AH126">
        <v>4.690348768123016</v>
      </c>
      <c r="AI126">
        <v>4.1920509742159595</v>
      </c>
      <c r="AJ126">
        <v>1.438346791085138</v>
      </c>
      <c r="AK126">
        <v>-0.79949395992750283</v>
      </c>
      <c r="AL126">
        <v>0.35319725637235422</v>
      </c>
      <c r="AM126">
        <v>2.6327845185904408</v>
      </c>
      <c r="AN126">
        <v>4.4062165258051067</v>
      </c>
      <c r="AO126">
        <v>4.1468392671672376</v>
      </c>
      <c r="AP126">
        <v>0.47490192048407209</v>
      </c>
      <c r="AQ126">
        <v>3.2902137230933874</v>
      </c>
      <c r="AR126">
        <v>2.3053885959186857</v>
      </c>
      <c r="AS126">
        <v>0.59969539161363627</v>
      </c>
      <c r="AT126">
        <v>3.7799064962898683</v>
      </c>
      <c r="AU126">
        <v>0.54685952999444964</v>
      </c>
      <c r="AV126">
        <v>2.9324755461927197</v>
      </c>
      <c r="AW126">
        <v>5.1042997756894692</v>
      </c>
      <c r="AX126">
        <v>5.906666081680072</v>
      </c>
      <c r="AY126">
        <v>6.47249429862471</v>
      </c>
      <c r="AZ126">
        <v>6.8507297706314745</v>
      </c>
      <c r="BA126">
        <v>0.23228274566584162</v>
      </c>
      <c r="BB126">
        <v>3.3069398153476612</v>
      </c>
      <c r="BC126">
        <v>8.0584736029090607</v>
      </c>
      <c r="BD126">
        <v>5.1211061197056011</v>
      </c>
      <c r="BE126">
        <v>4.5686796144498203</v>
      </c>
      <c r="BF126">
        <v>3.7978483925754034</v>
      </c>
      <c r="BG126">
        <v>5.020111002324839</v>
      </c>
      <c r="BH126">
        <v>4.9677211275976703</v>
      </c>
      <c r="BI126">
        <v>4.2135170681474392</v>
      </c>
      <c r="BJ126">
        <v>3.815506427125186</v>
      </c>
      <c r="BK126">
        <v>5.6291014402162602</v>
      </c>
      <c r="BL126">
        <v>4.9811326283046213</v>
      </c>
      <c r="BM126">
        <v>-0.31618272895595112</v>
      </c>
    </row>
    <row r="127" spans="1:65" hidden="1" x14ac:dyDescent="0.25">
      <c r="A127" t="s">
        <v>637</v>
      </c>
      <c r="B127" t="s">
        <v>638</v>
      </c>
      <c r="C127" t="s">
        <v>348</v>
      </c>
      <c r="D127" t="s">
        <v>347</v>
      </c>
      <c r="AF127">
        <v>3.2999683748466282</v>
      </c>
      <c r="AG127">
        <v>13.200030056355686</v>
      </c>
      <c r="AH127">
        <v>2.7897509359977164</v>
      </c>
      <c r="AI127">
        <v>5.7027966352344919</v>
      </c>
      <c r="AJ127">
        <v>-7.9439252285318673</v>
      </c>
      <c r="AK127">
        <v>-13.837837818252453</v>
      </c>
      <c r="AL127">
        <v>-15.459328221823569</v>
      </c>
      <c r="AM127">
        <v>-20.085158836150882</v>
      </c>
      <c r="AN127">
        <v>-5.4238219104016423</v>
      </c>
      <c r="AO127">
        <v>7.0845024080290244</v>
      </c>
      <c r="AP127">
        <v>9.9152538938728725</v>
      </c>
      <c r="AQ127">
        <v>2.1218352638201736</v>
      </c>
      <c r="AR127">
        <v>3.6557893904150234</v>
      </c>
      <c r="AS127">
        <v>5.4433366331404471</v>
      </c>
      <c r="AT127">
        <v>5.3216214220863378</v>
      </c>
      <c r="AU127">
        <v>-1.7324601951017371E-2</v>
      </c>
      <c r="AV127">
        <v>7.0302932008787309</v>
      </c>
      <c r="AW127">
        <v>7.0268124154416682</v>
      </c>
      <c r="AX127">
        <v>-0.17551541253479286</v>
      </c>
      <c r="AY127">
        <v>3.1028987453346417</v>
      </c>
      <c r="AZ127">
        <v>8.5428747644519092</v>
      </c>
      <c r="BA127">
        <v>8.4016160598996805</v>
      </c>
      <c r="BB127">
        <v>2.8862945753758993</v>
      </c>
      <c r="BC127">
        <v>-0.47156660113014937</v>
      </c>
      <c r="BD127">
        <v>5.9562743086264618</v>
      </c>
      <c r="BE127">
        <v>-8.8150201010634532E-2</v>
      </c>
      <c r="BF127">
        <v>10.915469454314433</v>
      </c>
      <c r="BG127">
        <v>4.0240386257686112</v>
      </c>
      <c r="BH127">
        <v>3.875825448214016</v>
      </c>
      <c r="BI127">
        <v>4.3358559171596767</v>
      </c>
      <c r="BJ127">
        <v>4.7399372253946552</v>
      </c>
      <c r="BK127">
        <v>3.7579101248048374</v>
      </c>
      <c r="BL127">
        <v>4.6006256664676215</v>
      </c>
      <c r="BM127">
        <v>-8.6165510313045246</v>
      </c>
    </row>
    <row r="128" spans="1:65" hidden="1" x14ac:dyDescent="0.25">
      <c r="A128" t="s">
        <v>639</v>
      </c>
      <c r="B128" t="s">
        <v>640</v>
      </c>
      <c r="C128" t="s">
        <v>348</v>
      </c>
      <c r="D128" t="s">
        <v>347</v>
      </c>
      <c r="AM128">
        <v>-34.808638772414511</v>
      </c>
      <c r="AN128">
        <v>9.9034689010939871</v>
      </c>
      <c r="AO128">
        <v>5.8975056097743845</v>
      </c>
      <c r="AP128">
        <v>4.0066210731153404</v>
      </c>
      <c r="AQ128">
        <v>4.6816321080581815</v>
      </c>
      <c r="AR128">
        <v>12.705381134354127</v>
      </c>
      <c r="AS128">
        <v>9.9935803216181966</v>
      </c>
      <c r="AT128">
        <v>8.1483860984854886</v>
      </c>
      <c r="AU128">
        <v>6.5789395027968283</v>
      </c>
      <c r="AV128">
        <v>8.505895557076343</v>
      </c>
      <c r="AW128">
        <v>10.340528776846952</v>
      </c>
      <c r="AX128">
        <v>13.250086913643571</v>
      </c>
      <c r="AY128">
        <v>10.771083670177134</v>
      </c>
      <c r="AZ128">
        <v>10.212573912630901</v>
      </c>
      <c r="BA128">
        <v>6.6915774747107832</v>
      </c>
      <c r="BB128">
        <v>8.6696959270611273E-2</v>
      </c>
      <c r="BC128">
        <v>5.9630785753869588</v>
      </c>
      <c r="BD128">
        <v>7.0695699458918</v>
      </c>
      <c r="BE128">
        <v>7.3133455053000773</v>
      </c>
      <c r="BF128">
        <v>7.3566651488797135</v>
      </c>
      <c r="BG128">
        <v>7.1425711007429697</v>
      </c>
      <c r="BH128">
        <v>6.965797814543123</v>
      </c>
      <c r="BI128">
        <v>6.9333139729497191</v>
      </c>
      <c r="BJ128">
        <v>6.996903699384788</v>
      </c>
      <c r="BK128">
        <v>7.4691692069989983</v>
      </c>
      <c r="BL128">
        <v>7.0541069323306544</v>
      </c>
      <c r="BM128">
        <v>-3.1475890983282966</v>
      </c>
    </row>
    <row r="129" spans="1:65" hidden="1" x14ac:dyDescent="0.25">
      <c r="A129" t="s">
        <v>641</v>
      </c>
      <c r="B129" t="s">
        <v>642</v>
      </c>
      <c r="C129" t="s">
        <v>348</v>
      </c>
      <c r="D129" t="s">
        <v>347</v>
      </c>
      <c r="P129">
        <v>-2.2900603437665552</v>
      </c>
      <c r="Q129">
        <v>12.079226849436481</v>
      </c>
      <c r="R129">
        <v>20.909882916898809</v>
      </c>
      <c r="S129">
        <v>45.302753624143833</v>
      </c>
      <c r="T129">
        <v>5.3444198842889961</v>
      </c>
      <c r="U129">
        <v>-26.768232519017758</v>
      </c>
      <c r="V129">
        <v>-4.612629567007275</v>
      </c>
      <c r="W129">
        <v>1.0595933395933059</v>
      </c>
      <c r="X129">
        <v>-11.584994225591757</v>
      </c>
      <c r="Y129">
        <v>-16.507732350010627</v>
      </c>
      <c r="Z129">
        <v>-3.3057851239669418</v>
      </c>
      <c r="AA129">
        <v>6.8376068376068417</v>
      </c>
      <c r="AB129">
        <v>-0.79999999999999716</v>
      </c>
      <c r="AC129">
        <v>4.8387096774193452</v>
      </c>
      <c r="AD129">
        <v>-6.9230769230769198</v>
      </c>
      <c r="AE129">
        <v>-0.8264462809917319</v>
      </c>
      <c r="AF129">
        <v>-9.1666666666666714</v>
      </c>
      <c r="AG129">
        <v>9.1743119266054975</v>
      </c>
      <c r="AH129">
        <v>-3.3613445378151283</v>
      </c>
      <c r="AI129">
        <v>-0.86956521739129755</v>
      </c>
      <c r="AJ129">
        <v>0</v>
      </c>
      <c r="AK129">
        <v>0.87719298245613686</v>
      </c>
      <c r="AL129">
        <v>0.86956521739129755</v>
      </c>
      <c r="AM129">
        <v>1.7241379310344769</v>
      </c>
      <c r="AN129">
        <v>0</v>
      </c>
      <c r="AO129">
        <v>1.6949152542372872</v>
      </c>
      <c r="AP129">
        <v>1.6666666666666572</v>
      </c>
      <c r="AQ129">
        <v>6.5573770491803316</v>
      </c>
      <c r="AR129">
        <v>-1.538461538461533</v>
      </c>
      <c r="AS129">
        <v>6.25</v>
      </c>
      <c r="AT129">
        <v>-1.470588235294116</v>
      </c>
      <c r="AU129">
        <v>3.787462686567153</v>
      </c>
      <c r="AV129">
        <v>2.0063246358804463</v>
      </c>
      <c r="AW129">
        <v>-1.6293602038550574</v>
      </c>
      <c r="AX129">
        <v>4.9516316264671616</v>
      </c>
      <c r="AY129">
        <v>-4.9295322679526521E-2</v>
      </c>
      <c r="AZ129">
        <v>2.0349472648778715</v>
      </c>
      <c r="BA129">
        <v>-2.0914367581391247</v>
      </c>
      <c r="BB129">
        <v>0.80280991233598797</v>
      </c>
      <c r="BC129">
        <v>-0.92389927849532683</v>
      </c>
      <c r="BD129">
        <v>1.5943218106360177</v>
      </c>
      <c r="BE129">
        <v>4.7136454020817951</v>
      </c>
      <c r="BF129">
        <v>4.2148510866174718</v>
      </c>
      <c r="BG129">
        <v>-0.69773774262358756</v>
      </c>
      <c r="BH129">
        <v>10.404863757628164</v>
      </c>
      <c r="BI129">
        <v>5.1377192449020725</v>
      </c>
      <c r="BJ129">
        <v>0.88975753728274753</v>
      </c>
      <c r="BK129">
        <v>3.7759542862754785</v>
      </c>
      <c r="BL129">
        <v>3.9264454380753904</v>
      </c>
      <c r="BM129">
        <v>-1.9475566467381498</v>
      </c>
    </row>
    <row r="130" spans="1:65" hidden="1" x14ac:dyDescent="0.25">
      <c r="A130" t="s">
        <v>643</v>
      </c>
      <c r="B130" t="s">
        <v>644</v>
      </c>
      <c r="C130" t="s">
        <v>348</v>
      </c>
      <c r="D130" t="s">
        <v>347</v>
      </c>
      <c r="W130">
        <v>3.9099041823713776</v>
      </c>
      <c r="X130">
        <v>7.5976750284065986</v>
      </c>
      <c r="Y130">
        <v>8.4401210373469269</v>
      </c>
      <c r="Z130">
        <v>1.5469033840852546</v>
      </c>
      <c r="AA130">
        <v>0.54773804474115195</v>
      </c>
      <c r="AB130">
        <v>1.1867204695524549</v>
      </c>
      <c r="AC130">
        <v>8.8658074573567376</v>
      </c>
      <c r="AD130">
        <v>8.5500682673415724</v>
      </c>
      <c r="AE130">
        <v>10.856993849032875</v>
      </c>
      <c r="AF130">
        <v>6.5503452283765142</v>
      </c>
      <c r="AG130">
        <v>9.2253749756509222</v>
      </c>
      <c r="AH130">
        <v>5.4797940767337536</v>
      </c>
      <c r="AI130">
        <v>4.8772515160395926</v>
      </c>
      <c r="AJ130">
        <v>-1.864689128916126</v>
      </c>
      <c r="AK130">
        <v>4.2689738254298533</v>
      </c>
      <c r="AL130">
        <v>6.8019494160154608</v>
      </c>
      <c r="AM130">
        <v>5.3017190511781536</v>
      </c>
      <c r="AN130">
        <v>5.3831426570161227</v>
      </c>
      <c r="AO130">
        <v>5.842838025859848</v>
      </c>
      <c r="AP130">
        <v>6.8239667760734193</v>
      </c>
      <c r="AQ130">
        <v>-0.48674577918515638</v>
      </c>
      <c r="AR130">
        <v>3.2198864218145644</v>
      </c>
      <c r="AS130">
        <v>10.042808415172956</v>
      </c>
      <c r="AT130">
        <v>5.2534498301088632</v>
      </c>
      <c r="AU130">
        <v>1.3677150725363276</v>
      </c>
      <c r="AV130">
        <v>-3.9333948603293862</v>
      </c>
      <c r="AW130">
        <v>3.9963466612543073</v>
      </c>
      <c r="AX130">
        <v>9.7328207029801632</v>
      </c>
      <c r="AY130">
        <v>3.1497883541422169</v>
      </c>
      <c r="AZ130">
        <v>0.60060577845979424</v>
      </c>
      <c r="BA130">
        <v>6.1215978427294999</v>
      </c>
      <c r="BB130">
        <v>-4.0478920705675847</v>
      </c>
      <c r="BC130">
        <v>-0.60931819201938708</v>
      </c>
      <c r="BD130">
        <v>1.8284353019543147</v>
      </c>
      <c r="BE130">
        <v>-2.2280123070100046</v>
      </c>
      <c r="BF130">
        <v>5.3836907340417071</v>
      </c>
      <c r="BG130">
        <v>6.2848042354232376</v>
      </c>
      <c r="BH130">
        <v>1.0337042249243211</v>
      </c>
      <c r="BI130">
        <v>13.39486131152799</v>
      </c>
      <c r="BJ130">
        <v>0.89999911628770235</v>
      </c>
      <c r="BK130">
        <v>2.6999994657438009</v>
      </c>
      <c r="BL130">
        <v>4.7999995224296867</v>
      </c>
      <c r="BM130">
        <v>-14.399996549723724</v>
      </c>
    </row>
    <row r="131" spans="1:65" hidden="1" x14ac:dyDescent="0.25">
      <c r="A131" t="s">
        <v>645</v>
      </c>
      <c r="B131" t="s">
        <v>646</v>
      </c>
      <c r="C131" t="s">
        <v>348</v>
      </c>
      <c r="D131" t="s">
        <v>347</v>
      </c>
      <c r="F131">
        <v>6.9359926522440531</v>
      </c>
      <c r="G131">
        <v>3.8952725307529903</v>
      </c>
      <c r="H131">
        <v>9.0205682827976261</v>
      </c>
      <c r="I131">
        <v>9.4738247180544448</v>
      </c>
      <c r="J131">
        <v>7.3184335802212814</v>
      </c>
      <c r="K131">
        <v>11.99395660844867</v>
      </c>
      <c r="L131">
        <v>9.0796065539800992</v>
      </c>
      <c r="M131">
        <v>13.165768290076699</v>
      </c>
      <c r="N131">
        <v>14.561366696392653</v>
      </c>
      <c r="O131">
        <v>10.052734807262297</v>
      </c>
      <c r="P131">
        <v>10.545513552197079</v>
      </c>
      <c r="Q131">
        <v>7.2143607217999062</v>
      </c>
      <c r="R131">
        <v>14.898322657348871</v>
      </c>
      <c r="S131">
        <v>9.5118354344004672</v>
      </c>
      <c r="T131">
        <v>7.8399333381073006</v>
      </c>
      <c r="U131">
        <v>13.221447802562651</v>
      </c>
      <c r="V131">
        <v>12.335982195018474</v>
      </c>
      <c r="W131">
        <v>10.952985695484756</v>
      </c>
      <c r="X131">
        <v>8.6712267070971478</v>
      </c>
      <c r="Y131">
        <v>-1.645687640444379</v>
      </c>
      <c r="Z131">
        <v>7.2461762851061167</v>
      </c>
      <c r="AA131">
        <v>8.3380780869153597</v>
      </c>
      <c r="AB131">
        <v>13.376174490369337</v>
      </c>
      <c r="AC131">
        <v>10.551640354985253</v>
      </c>
      <c r="AD131">
        <v>7.8388640217408749</v>
      </c>
      <c r="AE131">
        <v>11.327261196306623</v>
      </c>
      <c r="AF131">
        <v>12.723692119326884</v>
      </c>
      <c r="AG131">
        <v>11.987715559382423</v>
      </c>
      <c r="AH131">
        <v>7.0728936053141638</v>
      </c>
      <c r="AI131">
        <v>9.8775525016936001</v>
      </c>
      <c r="AJ131">
        <v>10.778056126896658</v>
      </c>
      <c r="AK131">
        <v>6.1986427983637356</v>
      </c>
      <c r="AL131">
        <v>6.8774741286855772</v>
      </c>
      <c r="AM131">
        <v>9.2686663377837561</v>
      </c>
      <c r="AN131">
        <v>9.6145653931996549</v>
      </c>
      <c r="AO131">
        <v>7.8907033260066726</v>
      </c>
      <c r="AP131">
        <v>6.1705524265897651</v>
      </c>
      <c r="AQ131">
        <v>-5.129448165209638</v>
      </c>
      <c r="AR131">
        <v>11.466942426742492</v>
      </c>
      <c r="AS131">
        <v>9.0608333250853406</v>
      </c>
      <c r="AT131">
        <v>4.8523995715128052</v>
      </c>
      <c r="AU131">
        <v>7.7251426754717301</v>
      </c>
      <c r="AV131">
        <v>3.1472911937340911</v>
      </c>
      <c r="AW131">
        <v>5.197391363243824</v>
      </c>
      <c r="AX131">
        <v>4.3085427141123631</v>
      </c>
      <c r="AY131">
        <v>5.2643265946672386</v>
      </c>
      <c r="AZ131">
        <v>5.799548415032163</v>
      </c>
      <c r="BA131">
        <v>3.0129848728116713</v>
      </c>
      <c r="BB131">
        <v>0.79269898951818618</v>
      </c>
      <c r="BC131">
        <v>6.8048249178367115</v>
      </c>
      <c r="BD131">
        <v>3.6856677821252646</v>
      </c>
      <c r="BE131">
        <v>2.4025309924618625</v>
      </c>
      <c r="BF131">
        <v>3.1647086364718433</v>
      </c>
      <c r="BG131">
        <v>3.2024537945736</v>
      </c>
      <c r="BH131">
        <v>2.8091032682413299</v>
      </c>
      <c r="BI131">
        <v>2.9468817150862634</v>
      </c>
      <c r="BJ131">
        <v>3.1596357401277686</v>
      </c>
      <c r="BK131">
        <v>2.9074037737713496</v>
      </c>
      <c r="BL131">
        <v>2.243977860110121</v>
      </c>
      <c r="BM131">
        <v>-0.85203142886382466</v>
      </c>
    </row>
    <row r="132" spans="1:65" hidden="1" x14ac:dyDescent="0.25">
      <c r="A132" t="s">
        <v>647</v>
      </c>
      <c r="B132" t="s">
        <v>648</v>
      </c>
      <c r="C132" t="s">
        <v>348</v>
      </c>
      <c r="D132" t="s">
        <v>347</v>
      </c>
      <c r="AL132">
        <v>33.990467555900779</v>
      </c>
      <c r="AM132">
        <v>8.4361656447220099</v>
      </c>
      <c r="AN132">
        <v>4.8582912520274135</v>
      </c>
      <c r="AO132">
        <v>0.60512715880707901</v>
      </c>
      <c r="AP132">
        <v>2.4733252580408447</v>
      </c>
      <c r="AQ132">
        <v>3.6620547279544269</v>
      </c>
      <c r="AR132">
        <v>-1.7890091245007937</v>
      </c>
      <c r="AS132">
        <v>4.6945818707921063</v>
      </c>
      <c r="AT132">
        <v>0.21333257649935433</v>
      </c>
      <c r="AU132">
        <v>3.0142831519225126</v>
      </c>
      <c r="AV132">
        <v>17.326020417514343</v>
      </c>
      <c r="AW132">
        <v>10.240298058635375</v>
      </c>
      <c r="AX132">
        <v>10.609044984022844</v>
      </c>
      <c r="AY132">
        <v>7.5147730002402113</v>
      </c>
      <c r="AZ132">
        <v>5.991575510593151</v>
      </c>
      <c r="BA132">
        <v>2.4797569427854427</v>
      </c>
      <c r="BB132">
        <v>-7.0760564307341127</v>
      </c>
      <c r="BC132">
        <v>-2.3702641202043822</v>
      </c>
      <c r="BD132">
        <v>9.6284069747757002</v>
      </c>
      <c r="BE132">
        <v>6.6258183001417308</v>
      </c>
      <c r="BF132">
        <v>1.1493004370652073</v>
      </c>
      <c r="BG132">
        <v>0.50087698215865828</v>
      </c>
      <c r="BH132">
        <v>0.59301961722123053</v>
      </c>
      <c r="BI132">
        <v>2.9258682259157638</v>
      </c>
      <c r="BJ132">
        <v>-4.7121062085199696</v>
      </c>
      <c r="BK132">
        <v>1.2461294082455794</v>
      </c>
      <c r="BL132">
        <v>0.4274639402077014</v>
      </c>
      <c r="BM132">
        <v>-8.6852616529352957</v>
      </c>
    </row>
    <row r="133" spans="1:65" hidden="1" x14ac:dyDescent="0.25">
      <c r="A133" t="s">
        <v>649</v>
      </c>
      <c r="B133" t="s">
        <v>650</v>
      </c>
      <c r="C133" t="s">
        <v>348</v>
      </c>
      <c r="D133" t="s">
        <v>347</v>
      </c>
      <c r="F133">
        <v>6.2039725049707499</v>
      </c>
      <c r="G133">
        <v>4.3530325055318997</v>
      </c>
      <c r="H133">
        <v>1.6466809476681732</v>
      </c>
      <c r="I133">
        <v>7.5152668588703904</v>
      </c>
      <c r="J133">
        <v>5.8712531184134775</v>
      </c>
      <c r="K133">
        <v>4.6214196330744528</v>
      </c>
      <c r="L133">
        <v>4.4459106606557128</v>
      </c>
      <c r="M133">
        <v>7.3840620109933752</v>
      </c>
      <c r="N133">
        <v>6.9830638210182059</v>
      </c>
      <c r="O133">
        <v>6.8127384322953475</v>
      </c>
      <c r="P133">
        <v>7.0474431794043113</v>
      </c>
      <c r="Q133">
        <v>7.6721035102810191</v>
      </c>
      <c r="R133">
        <v>8.6837903378642665</v>
      </c>
      <c r="S133">
        <v>6.6426686093757468</v>
      </c>
      <c r="T133">
        <v>4.2068313635313217</v>
      </c>
      <c r="U133">
        <v>5.4970275160321762</v>
      </c>
      <c r="V133">
        <v>4.7474859219467618</v>
      </c>
      <c r="W133">
        <v>4.2388705914545426</v>
      </c>
      <c r="X133">
        <v>7.2815359948342291</v>
      </c>
      <c r="Y133">
        <v>6.7408149522949259</v>
      </c>
      <c r="Z133">
        <v>0.65560436476039285</v>
      </c>
      <c r="AA133">
        <v>0.14302483108863839</v>
      </c>
      <c r="AB133">
        <v>-1.7100990997415408</v>
      </c>
      <c r="AC133">
        <v>3.8780311889011045</v>
      </c>
      <c r="AD133">
        <v>3.257060032969747</v>
      </c>
      <c r="AE133">
        <v>3.7481836330547083</v>
      </c>
      <c r="AF133">
        <v>3.0562516740396859</v>
      </c>
      <c r="AG133">
        <v>0.27824187603798123</v>
      </c>
      <c r="AH133">
        <v>1.4751753653031017</v>
      </c>
      <c r="AI133">
        <v>-0.53436722536538639</v>
      </c>
      <c r="AJ133">
        <v>2.8897180690079978</v>
      </c>
      <c r="AK133">
        <v>2.1439698934991469</v>
      </c>
      <c r="AL133">
        <v>4.1224157502523013</v>
      </c>
      <c r="AM133">
        <v>5.4235917514427285</v>
      </c>
      <c r="AN133">
        <v>0.43770587877922651</v>
      </c>
      <c r="AO133">
        <v>3.9767901550989677</v>
      </c>
      <c r="AP133">
        <v>5.1634852025409543</v>
      </c>
      <c r="AQ133">
        <v>2.4716730214913838</v>
      </c>
      <c r="AR133">
        <v>0.49739930243866581</v>
      </c>
      <c r="AS133">
        <v>3.550758473694998</v>
      </c>
      <c r="AT133">
        <v>0.20842006200756202</v>
      </c>
      <c r="AU133">
        <v>0.44017011290553398</v>
      </c>
      <c r="AV133">
        <v>2.514261469291327</v>
      </c>
      <c r="AW133">
        <v>5.4501966574713521</v>
      </c>
      <c r="AX133">
        <v>4.0972810151330634</v>
      </c>
      <c r="AY133">
        <v>5.2024452435445028</v>
      </c>
      <c r="AZ133">
        <v>5.5099730093507162</v>
      </c>
      <c r="BA133">
        <v>3.8938443092624482</v>
      </c>
      <c r="BB133">
        <v>-2.0500303101127741</v>
      </c>
      <c r="BC133">
        <v>6.7102296188497519</v>
      </c>
      <c r="BD133">
        <v>4.5486406341916847</v>
      </c>
      <c r="BE133">
        <v>2.4511922895335942</v>
      </c>
      <c r="BF133">
        <v>2.9113016501026294</v>
      </c>
      <c r="BG133">
        <v>1.3953603259114828</v>
      </c>
      <c r="BH133">
        <v>0.47501948776540814</v>
      </c>
      <c r="BI133">
        <v>-0.23255981935430725</v>
      </c>
      <c r="BJ133">
        <v>2.0531699509815269</v>
      </c>
      <c r="BK133">
        <v>1.6548438895433151</v>
      </c>
      <c r="BL133">
        <v>0.78715464995791251</v>
      </c>
      <c r="BM133">
        <v>-6.7844287603703606</v>
      </c>
    </row>
    <row r="134" spans="1:65" hidden="1" x14ac:dyDescent="0.25">
      <c r="A134" t="s">
        <v>651</v>
      </c>
      <c r="B134" t="s">
        <v>652</v>
      </c>
      <c r="C134" t="s">
        <v>348</v>
      </c>
      <c r="D134" t="s">
        <v>347</v>
      </c>
      <c r="AD134">
        <v>5.0699639480225898</v>
      </c>
      <c r="AE134">
        <v>4.8851332608978737</v>
      </c>
      <c r="AF134">
        <v>-1.4257923817578444</v>
      </c>
      <c r="AG134">
        <v>-2.0102010499942935</v>
      </c>
      <c r="AH134">
        <v>14.190636629551932</v>
      </c>
      <c r="AI134">
        <v>6.7045786873868565</v>
      </c>
      <c r="AJ134">
        <v>4.2965636411683334</v>
      </c>
      <c r="AK134">
        <v>5.559857767761514</v>
      </c>
      <c r="AL134">
        <v>5.9125565563149109</v>
      </c>
      <c r="AM134">
        <v>8.1590185304964535</v>
      </c>
      <c r="AN134">
        <v>7.0312543276209709</v>
      </c>
      <c r="AO134">
        <v>6.9283237251818122</v>
      </c>
      <c r="AP134">
        <v>6.872091273125065</v>
      </c>
      <c r="AQ134">
        <v>3.9676080913052374</v>
      </c>
      <c r="AR134">
        <v>7.3063760730441913</v>
      </c>
      <c r="AS134">
        <v>5.7987823261587295</v>
      </c>
      <c r="AT134">
        <v>5.7514128821902375</v>
      </c>
      <c r="AU134">
        <v>5.9187436817742736</v>
      </c>
      <c r="AV134">
        <v>6.0670023037584286</v>
      </c>
      <c r="AW134">
        <v>6.3576954801280294</v>
      </c>
      <c r="AX134">
        <v>7.1075683690614824</v>
      </c>
      <c r="AY134">
        <v>8.6192662087304655</v>
      </c>
      <c r="AZ134">
        <v>7.5968288005046531</v>
      </c>
      <c r="BA134">
        <v>7.824902762608275</v>
      </c>
      <c r="BB134">
        <v>7.5017749126047306</v>
      </c>
      <c r="BC134">
        <v>8.5269055172287267</v>
      </c>
      <c r="BD134">
        <v>8.0386526808092924</v>
      </c>
      <c r="BE134">
        <v>8.026098434040847</v>
      </c>
      <c r="BF134">
        <v>8.0263002263775149</v>
      </c>
      <c r="BG134">
        <v>7.6119634407437928</v>
      </c>
      <c r="BH134">
        <v>7.2700658433986405</v>
      </c>
      <c r="BI134">
        <v>7.0228362550113843</v>
      </c>
      <c r="BJ134">
        <v>6.8925308726988987</v>
      </c>
      <c r="BK134">
        <v>6.2479600075587172</v>
      </c>
      <c r="BL134">
        <v>5.4577350924847963</v>
      </c>
      <c r="BM134">
        <v>0.50303182970861826</v>
      </c>
    </row>
    <row r="135" spans="1:65" hidden="1" x14ac:dyDescent="0.25">
      <c r="A135" t="s">
        <v>653</v>
      </c>
      <c r="B135" t="s">
        <v>654</v>
      </c>
      <c r="C135" t="s">
        <v>348</v>
      </c>
      <c r="D135" t="s">
        <v>347</v>
      </c>
      <c r="AH135">
        <v>-42.451118215012492</v>
      </c>
      <c r="AI135">
        <v>26.533160093228972</v>
      </c>
      <c r="AJ135">
        <v>49.44737918333982</v>
      </c>
      <c r="AK135">
        <v>16.43834570737954</v>
      </c>
      <c r="AL135">
        <v>10.76566979568571</v>
      </c>
      <c r="AM135">
        <v>8.1052419781617999</v>
      </c>
      <c r="AN135">
        <v>6.4488625675372049</v>
      </c>
      <c r="AO135">
        <v>11.285935717391666</v>
      </c>
      <c r="AP135">
        <v>1.0549666686856085</v>
      </c>
      <c r="AQ135">
        <v>3.6657237837598444</v>
      </c>
      <c r="AR135">
        <v>-0.52558463448026771</v>
      </c>
      <c r="AS135">
        <v>1.3418716193980487</v>
      </c>
      <c r="AT135">
        <v>3.8396692782492181</v>
      </c>
      <c r="AU135">
        <v>3.4231498272447141</v>
      </c>
      <c r="AV135">
        <v>3.2270982685183043</v>
      </c>
      <c r="AW135">
        <v>6.6794446167369586</v>
      </c>
      <c r="AX135">
        <v>2.6857793099758283</v>
      </c>
      <c r="AY135">
        <v>1.5495150020861814</v>
      </c>
      <c r="AZ135">
        <v>9.3106225244310252</v>
      </c>
      <c r="BA135">
        <v>9.0691282694936177</v>
      </c>
      <c r="BB135">
        <v>10.232155576957069</v>
      </c>
      <c r="BC135">
        <v>7.9751355592418065</v>
      </c>
      <c r="BD135">
        <v>0.86733987729465412</v>
      </c>
      <c r="BE135">
        <v>2.5405417890992652</v>
      </c>
      <c r="BF135">
        <v>3.811022414786521</v>
      </c>
      <c r="BG135">
        <v>2.4536595719223158</v>
      </c>
      <c r="BH135">
        <v>0.58170975653368373</v>
      </c>
      <c r="BI135">
        <v>1.5820545505617787</v>
      </c>
      <c r="BJ135">
        <v>0.78201400082900818</v>
      </c>
      <c r="BK135">
        <v>-1.7021748074866423</v>
      </c>
      <c r="BL135">
        <v>-7.1572470699839243</v>
      </c>
      <c r="BM135">
        <v>-21.464266275268713</v>
      </c>
    </row>
    <row r="136" spans="1:65" hidden="1" x14ac:dyDescent="0.25">
      <c r="A136" t="s">
        <v>655</v>
      </c>
      <c r="B136" t="s">
        <v>656</v>
      </c>
      <c r="C136" t="s">
        <v>348</v>
      </c>
      <c r="D136" t="s">
        <v>347</v>
      </c>
      <c r="AT136">
        <v>2.9202729687695381</v>
      </c>
      <c r="AU136">
        <v>3.7630182816466657</v>
      </c>
      <c r="AV136">
        <v>-30.145132589216473</v>
      </c>
      <c r="AW136">
        <v>2.6198476859919424</v>
      </c>
      <c r="AX136">
        <v>5.2812120714119004</v>
      </c>
      <c r="AY136">
        <v>8.0439062475446548</v>
      </c>
      <c r="AZ136">
        <v>9.5352798691606324</v>
      </c>
      <c r="BA136">
        <v>7.1456889981717211</v>
      </c>
      <c r="BB136">
        <v>5.3005393770428242</v>
      </c>
      <c r="BC136">
        <v>6.0998276020557824</v>
      </c>
      <c r="BD136">
        <v>8.2007658404611732</v>
      </c>
      <c r="BE136">
        <v>7.9938156931364119</v>
      </c>
      <c r="BF136">
        <v>8.6872878163968323</v>
      </c>
      <c r="BG136">
        <v>0.70139310028751822</v>
      </c>
      <c r="BH136">
        <v>-1.8564969559093925E-2</v>
      </c>
      <c r="BI136">
        <v>-1.5549586174877987</v>
      </c>
      <c r="BJ136">
        <v>2.4551559201223938</v>
      </c>
      <c r="BK136">
        <v>1.1575751220735526</v>
      </c>
      <c r="BL136">
        <v>-2.4672976353268581</v>
      </c>
      <c r="BM136">
        <v>-2.9829162808393761</v>
      </c>
    </row>
    <row r="137" spans="1:65" hidden="1" x14ac:dyDescent="0.25">
      <c r="A137" t="s">
        <v>657</v>
      </c>
      <c r="B137" t="s">
        <v>658</v>
      </c>
      <c r="C137" t="s">
        <v>348</v>
      </c>
      <c r="D137" t="s">
        <v>347</v>
      </c>
      <c r="AS137">
        <v>3.6792132926415775</v>
      </c>
      <c r="AT137">
        <v>-1.7628781684382631</v>
      </c>
      <c r="AU137">
        <v>-0.95884938074310355</v>
      </c>
      <c r="AV137">
        <v>13.016001075702576</v>
      </c>
      <c r="AW137">
        <v>4.4616299821534682</v>
      </c>
      <c r="AX137">
        <v>11.870728929384967</v>
      </c>
      <c r="AY137">
        <v>6.5005472269592133</v>
      </c>
      <c r="AZ137">
        <v>6.3523169944793523</v>
      </c>
      <c r="BA137">
        <v>2.6673557897575364</v>
      </c>
      <c r="BB137">
        <v>-0.79014183155314299</v>
      </c>
      <c r="BC137">
        <v>5.0212897390076563</v>
      </c>
      <c r="BD137">
        <v>-62.075919584900113</v>
      </c>
      <c r="BE137">
        <v>123.13955519858197</v>
      </c>
      <c r="BF137">
        <v>-13.599999974182907</v>
      </c>
      <c r="BG137">
        <v>-24.000000034477964</v>
      </c>
      <c r="BH137">
        <v>-8.8620393625490976</v>
      </c>
      <c r="BI137">
        <v>-2.7954688899018691</v>
      </c>
      <c r="BJ137">
        <v>26.680902632798123</v>
      </c>
      <c r="BK137">
        <v>15.132799890663222</v>
      </c>
      <c r="BL137">
        <v>2.5359534775867729</v>
      </c>
      <c r="BM137">
        <v>-31.300000048794473</v>
      </c>
    </row>
    <row r="138" spans="1:65" hidden="1" x14ac:dyDescent="0.25">
      <c r="A138" t="s">
        <v>659</v>
      </c>
      <c r="B138" t="s">
        <v>660</v>
      </c>
      <c r="C138" t="s">
        <v>348</v>
      </c>
      <c r="D138" t="s">
        <v>347</v>
      </c>
      <c r="W138">
        <v>10.311940709348733</v>
      </c>
      <c r="X138">
        <v>3.7927344061121175</v>
      </c>
      <c r="Y138">
        <v>-2.2205280933324474</v>
      </c>
      <c r="Z138">
        <v>6.3102531813008795</v>
      </c>
      <c r="AA138">
        <v>2.0863421075661961</v>
      </c>
      <c r="AB138">
        <v>4.9653839742749</v>
      </c>
      <c r="AC138">
        <v>7.2655736359186847</v>
      </c>
      <c r="AD138">
        <v>8.2877650711959063</v>
      </c>
      <c r="AE138">
        <v>14.402019297713835</v>
      </c>
      <c r="AF138">
        <v>3.9237313868306245</v>
      </c>
      <c r="AG138">
        <v>13.899663838361718</v>
      </c>
      <c r="AH138">
        <v>8.9810042045799179</v>
      </c>
      <c r="AI138">
        <v>9.8907015292861473</v>
      </c>
      <c r="AJ138">
        <v>0.37567802836784381</v>
      </c>
      <c r="AK138">
        <v>7.9530753604442026</v>
      </c>
      <c r="AL138">
        <v>0.58319975822205095</v>
      </c>
      <c r="AM138">
        <v>1.5985601620634071</v>
      </c>
      <c r="AN138">
        <v>1.7482258650376679</v>
      </c>
      <c r="AO138">
        <v>2.9225879574221949</v>
      </c>
      <c r="AP138">
        <v>-0.69413014205930779</v>
      </c>
      <c r="AQ138">
        <v>6.2864712151186239</v>
      </c>
      <c r="AR138">
        <v>2.6706035112741944</v>
      </c>
      <c r="AS138">
        <v>4.8748553520113092E-2</v>
      </c>
      <c r="AT138">
        <v>-3.4080639618940438</v>
      </c>
      <c r="AU138">
        <v>0.41645049304321446</v>
      </c>
      <c r="AV138">
        <v>4.2646114873822256</v>
      </c>
      <c r="AW138">
        <v>7.2674088699471042</v>
      </c>
      <c r="AX138">
        <v>-0.41030472629023507</v>
      </c>
      <c r="AY138">
        <v>6.1952572914104849</v>
      </c>
      <c r="AZ138">
        <v>1.691618574339131</v>
      </c>
      <c r="BA138">
        <v>4.9493219402805693</v>
      </c>
      <c r="BB138">
        <v>-2.828899548306282</v>
      </c>
      <c r="BC138">
        <v>1.6038623849959066</v>
      </c>
      <c r="BD138">
        <v>5.4834113334570844</v>
      </c>
      <c r="BE138">
        <v>-0.19985174043647191</v>
      </c>
      <c r="BF138">
        <v>-3.1743776044531558</v>
      </c>
      <c r="BG138">
        <v>1.7586659011824111</v>
      </c>
      <c r="BH138">
        <v>-1.3604846619909381</v>
      </c>
      <c r="BI138">
        <v>3.6463151711384967</v>
      </c>
      <c r="BJ138">
        <v>3.5017526464705639</v>
      </c>
      <c r="BK138">
        <v>2.9264208845485484</v>
      </c>
      <c r="BL138">
        <v>-6.3943687373154035E-2</v>
      </c>
      <c r="BM138">
        <v>-20.373641789815878</v>
      </c>
    </row>
    <row r="139" spans="1:65" hidden="1" x14ac:dyDescent="0.25">
      <c r="A139" t="s">
        <v>661</v>
      </c>
      <c r="B139" t="s">
        <v>662</v>
      </c>
      <c r="C139" t="s">
        <v>348</v>
      </c>
      <c r="D139" t="s">
        <v>347</v>
      </c>
      <c r="F139">
        <v>6.1543553107043891</v>
      </c>
      <c r="G139">
        <v>4.3062643479921121</v>
      </c>
      <c r="H139">
        <v>2.0084486517540938</v>
      </c>
      <c r="I139">
        <v>7.1989237466818707</v>
      </c>
      <c r="J139">
        <v>5.6451055221366602</v>
      </c>
      <c r="K139">
        <v>4.9350092751406578</v>
      </c>
      <c r="L139">
        <v>4.3164781827174465</v>
      </c>
      <c r="M139">
        <v>7.0710612720478423</v>
      </c>
      <c r="N139">
        <v>6.8955173868354933</v>
      </c>
      <c r="O139">
        <v>6.5177008983310145</v>
      </c>
      <c r="P139">
        <v>6.9481803020335917</v>
      </c>
      <c r="Q139">
        <v>7.1633304601281083</v>
      </c>
      <c r="R139">
        <v>8.0164530213815652</v>
      </c>
      <c r="S139">
        <v>6.2787707858995958</v>
      </c>
      <c r="T139">
        <v>3.547558745666251</v>
      </c>
      <c r="U139">
        <v>5.4579583856065881</v>
      </c>
      <c r="V139">
        <v>4.8974580452290013</v>
      </c>
      <c r="W139">
        <v>4.4538238274175228</v>
      </c>
      <c r="X139">
        <v>7.3462935809676964</v>
      </c>
      <c r="Y139">
        <v>6.7108457688134848</v>
      </c>
      <c r="Z139">
        <v>0.8148330730782618</v>
      </c>
      <c r="AA139">
        <v>-0.29102622695081948</v>
      </c>
      <c r="AB139">
        <v>-1.9180126813941172</v>
      </c>
      <c r="AC139">
        <v>3.8747775916727676</v>
      </c>
      <c r="AD139">
        <v>3.2273885832313312</v>
      </c>
      <c r="AE139">
        <v>3.8338470880569844</v>
      </c>
      <c r="AF139">
        <v>3.2321875566870801</v>
      </c>
      <c r="AG139">
        <v>0.62175387270553983</v>
      </c>
      <c r="AH139">
        <v>1.7967337341448371</v>
      </c>
      <c r="AI139">
        <v>-0.47639772693858617</v>
      </c>
      <c r="AJ139">
        <v>2.9941529400111477</v>
      </c>
      <c r="AK139">
        <v>2.5453604355055575</v>
      </c>
      <c r="AL139">
        <v>4.1756283614683838</v>
      </c>
      <c r="AM139">
        <v>5.3799222774297988</v>
      </c>
      <c r="AN139">
        <v>0.84957797066242335</v>
      </c>
      <c r="AO139">
        <v>4.0612872350213252</v>
      </c>
      <c r="AP139">
        <v>5.2919071792676249</v>
      </c>
      <c r="AQ139">
        <v>2.6505761901957072</v>
      </c>
      <c r="AR139">
        <v>0.63736198792965126</v>
      </c>
      <c r="AS139">
        <v>3.5756655697881712</v>
      </c>
      <c r="AT139">
        <v>0.48975592009247748</v>
      </c>
      <c r="AU139">
        <v>0.52268763214155456</v>
      </c>
      <c r="AV139">
        <v>2.5213790017189126</v>
      </c>
      <c r="AW139">
        <v>5.6103018695856406</v>
      </c>
      <c r="AX139">
        <v>4.0084180502637139</v>
      </c>
      <c r="AY139">
        <v>5.0717983415453034</v>
      </c>
      <c r="AZ139">
        <v>5.2748609306208607</v>
      </c>
      <c r="BA139">
        <v>3.7177674140011163</v>
      </c>
      <c r="BB139">
        <v>-2.0104365180701507</v>
      </c>
      <c r="BC139">
        <v>6.4269420509470763</v>
      </c>
      <c r="BD139">
        <v>4.4451963364416684</v>
      </c>
      <c r="BE139">
        <v>2.5061494072691488</v>
      </c>
      <c r="BF139">
        <v>2.8758079277786663</v>
      </c>
      <c r="BG139">
        <v>1.3654768000481283</v>
      </c>
      <c r="BH139">
        <v>0.54453634533415141</v>
      </c>
      <c r="BI139">
        <v>-0.15269927407490513</v>
      </c>
      <c r="BJ139">
        <v>1.8758960398180164</v>
      </c>
      <c r="BK139">
        <v>1.6253757882904125</v>
      </c>
      <c r="BL139">
        <v>0.79750050137268147</v>
      </c>
      <c r="BM139">
        <v>-6.7224272862207499</v>
      </c>
    </row>
    <row r="140" spans="1:65" hidden="1" x14ac:dyDescent="0.25">
      <c r="A140" t="s">
        <v>663</v>
      </c>
      <c r="B140" t="s">
        <v>664</v>
      </c>
      <c r="C140" t="s">
        <v>348</v>
      </c>
      <c r="D140" t="s">
        <v>347</v>
      </c>
      <c r="Z140">
        <v>2.6049275384843611</v>
      </c>
      <c r="AA140">
        <v>1.2753560796287928</v>
      </c>
      <c r="AB140">
        <v>2.0937156522523424</v>
      </c>
      <c r="AC140">
        <v>2.3543713175942003</v>
      </c>
      <c r="AD140">
        <v>1.6322648876036681</v>
      </c>
      <c r="AE140">
        <v>3.569415939592389</v>
      </c>
      <c r="AF140">
        <v>4.090271547125468</v>
      </c>
      <c r="AG140">
        <v>2.601996918417143</v>
      </c>
      <c r="AH140">
        <v>1.9853069389522062</v>
      </c>
      <c r="AI140">
        <v>0.52340580644928991</v>
      </c>
      <c r="AJ140">
        <v>1.7574807144353315</v>
      </c>
      <c r="AK140">
        <v>0.37882198254099819</v>
      </c>
      <c r="AL140">
        <v>-0.76641874275281907</v>
      </c>
      <c r="AM140">
        <v>0.96457324298211233</v>
      </c>
      <c r="AN140">
        <v>5.9934525340312348</v>
      </c>
      <c r="AO140">
        <v>5.7530337447555979</v>
      </c>
      <c r="AP140">
        <v>4.7042637364382216</v>
      </c>
      <c r="AQ140">
        <v>3.9616984360843333</v>
      </c>
      <c r="AR140">
        <v>3.9641579239678322</v>
      </c>
      <c r="AS140">
        <v>4.1348695271124853</v>
      </c>
      <c r="AT140">
        <v>5.1665404895364873</v>
      </c>
      <c r="AU140">
        <v>5.1555357420717485</v>
      </c>
      <c r="AV140">
        <v>4.9142683935699409</v>
      </c>
      <c r="AW140">
        <v>6.5221489128601604</v>
      </c>
      <c r="AX140">
        <v>7.6649090993047508</v>
      </c>
      <c r="AY140">
        <v>7.0331658901374681</v>
      </c>
      <c r="AZ140">
        <v>7.5207704400232132</v>
      </c>
      <c r="BA140">
        <v>6.635302054055245</v>
      </c>
      <c r="BB140">
        <v>4.1631500294875678</v>
      </c>
      <c r="BC140">
        <v>6.2269844241624099</v>
      </c>
      <c r="BD140">
        <v>3.3235016373590582</v>
      </c>
      <c r="BE140">
        <v>3.2250436208170186</v>
      </c>
      <c r="BF140">
        <v>5.7210204155436486</v>
      </c>
      <c r="BG140">
        <v>5.5847882382328038</v>
      </c>
      <c r="BH140">
        <v>2.4372869459799489</v>
      </c>
      <c r="BI140">
        <v>3.829421770913342</v>
      </c>
      <c r="BJ140">
        <v>4.472842891012192</v>
      </c>
      <c r="BK140">
        <v>4.5168542235891209</v>
      </c>
      <c r="BL140">
        <v>5.0235484264351271</v>
      </c>
      <c r="BM140">
        <v>0.69147669616505425</v>
      </c>
    </row>
    <row r="141" spans="1:65" hidden="1" x14ac:dyDescent="0.25">
      <c r="A141" t="s">
        <v>665</v>
      </c>
      <c r="B141" t="s">
        <v>666</v>
      </c>
      <c r="C141" t="s">
        <v>348</v>
      </c>
      <c r="D141" t="s">
        <v>347</v>
      </c>
      <c r="AA141">
        <v>1.4422905080394628</v>
      </c>
      <c r="AB141">
        <v>1.963349586466407</v>
      </c>
      <c r="AC141">
        <v>-0.96014475979526992</v>
      </c>
      <c r="AD141">
        <v>0.4838224883598059</v>
      </c>
      <c r="AE141">
        <v>3.0236034721443019</v>
      </c>
      <c r="AF141">
        <v>5.3844577776129796</v>
      </c>
      <c r="AG141">
        <v>3.757949930433881</v>
      </c>
      <c r="AH141">
        <v>1.0007983174413084</v>
      </c>
      <c r="AI141">
        <v>-1.4665533787666618</v>
      </c>
      <c r="AJ141">
        <v>1.431351699174499</v>
      </c>
      <c r="AK141">
        <v>0.76264985014378794</v>
      </c>
      <c r="AL141">
        <v>1.4074888400204628</v>
      </c>
      <c r="AM141">
        <v>2.0616996624112289</v>
      </c>
      <c r="AN141">
        <v>5.0280566670728035</v>
      </c>
      <c r="AO141">
        <v>5.670491557983965</v>
      </c>
      <c r="AP141">
        <v>4.7141690441218742</v>
      </c>
      <c r="AQ141">
        <v>3.8362715226075039</v>
      </c>
      <c r="AR141">
        <v>2.4538109136359623</v>
      </c>
      <c r="AS141">
        <v>2.9706660501911415</v>
      </c>
      <c r="AT141">
        <v>4.7512169825138386</v>
      </c>
      <c r="AU141">
        <v>4.1793863307792378</v>
      </c>
      <c r="AV141">
        <v>4.7201974121090018</v>
      </c>
      <c r="AW141">
        <v>6.0698144046473317</v>
      </c>
      <c r="AX141">
        <v>6.5643937437660753</v>
      </c>
      <c r="AY141">
        <v>5.8198191536476855</v>
      </c>
      <c r="AZ141">
        <v>6.1364258080400162</v>
      </c>
      <c r="BA141">
        <v>5.4981418331897061</v>
      </c>
      <c r="BB141">
        <v>3.9983277339523937</v>
      </c>
      <c r="BC141">
        <v>6.934443263908534</v>
      </c>
      <c r="BD141">
        <v>0.76039009706265404</v>
      </c>
      <c r="BE141">
        <v>-3.2565621961866782</v>
      </c>
      <c r="BF141">
        <v>3.4056257660479474</v>
      </c>
      <c r="BG141">
        <v>4.3492483443089043</v>
      </c>
      <c r="BH141">
        <v>-0.49391052683124315</v>
      </c>
      <c r="BI141">
        <v>2.2192301761766515</v>
      </c>
      <c r="BJ141">
        <v>3.1327873852209649</v>
      </c>
      <c r="BK141">
        <v>3.5435563221920034</v>
      </c>
      <c r="BL141">
        <v>4.4163609123440324</v>
      </c>
      <c r="BM141">
        <v>0.62141410583198819</v>
      </c>
    </row>
    <row r="142" spans="1:65" hidden="1" x14ac:dyDescent="0.25">
      <c r="A142" t="s">
        <v>667</v>
      </c>
      <c r="B142" t="s">
        <v>668</v>
      </c>
      <c r="C142" t="s">
        <v>348</v>
      </c>
      <c r="D142" t="s">
        <v>347</v>
      </c>
      <c r="P142">
        <v>1.6692220081957458</v>
      </c>
      <c r="Q142">
        <v>1.6692195632923301</v>
      </c>
      <c r="R142">
        <v>1.669225643790611</v>
      </c>
      <c r="S142">
        <v>1.6692225057974355</v>
      </c>
      <c r="T142">
        <v>1.6692322767344763</v>
      </c>
      <c r="U142">
        <v>4.7586720398653739</v>
      </c>
      <c r="V142">
        <v>4.7586770914438432</v>
      </c>
      <c r="W142">
        <v>4.7586768352685453</v>
      </c>
      <c r="X142">
        <v>4.7586714808114152</v>
      </c>
      <c r="Y142">
        <v>4.7586725235188965</v>
      </c>
      <c r="Z142">
        <v>4.8148202144280674</v>
      </c>
      <c r="AA142">
        <v>-1.5901068811137975</v>
      </c>
      <c r="AB142">
        <v>0.53859994177373949</v>
      </c>
      <c r="AC142">
        <v>4.285709420183295</v>
      </c>
      <c r="AD142">
        <v>7.0205544893885161</v>
      </c>
      <c r="AE142">
        <v>4.0000000000001563</v>
      </c>
      <c r="AF142">
        <v>9.2307679821355748</v>
      </c>
      <c r="AG142">
        <v>5.6337983088406958</v>
      </c>
      <c r="AH142">
        <v>4.4919853050626273</v>
      </c>
      <c r="AI142">
        <v>2.2528709705745342</v>
      </c>
      <c r="AJ142">
        <v>1.8011700741072474</v>
      </c>
      <c r="AK142">
        <v>3.6082938438715644</v>
      </c>
      <c r="AL142">
        <v>4.3321012056107406</v>
      </c>
      <c r="AM142">
        <v>6.8661441321976184</v>
      </c>
      <c r="AN142">
        <v>5.8755504001748022</v>
      </c>
      <c r="AO142">
        <v>6.9053017997363639</v>
      </c>
      <c r="AP142">
        <v>7.2251348545687506</v>
      </c>
      <c r="AQ142">
        <v>7.7612628369469121</v>
      </c>
      <c r="AR142">
        <v>10.410923201023621</v>
      </c>
      <c r="AS142">
        <v>3.2201930823960936</v>
      </c>
      <c r="AT142">
        <v>-0.73309245529799227</v>
      </c>
      <c r="AU142">
        <v>-0.99391994715929854</v>
      </c>
      <c r="AV142">
        <v>-1.937565341250135</v>
      </c>
      <c r="AW142">
        <v>3.0391721030650132</v>
      </c>
      <c r="AX142">
        <v>4.8280767774352427</v>
      </c>
      <c r="AY142">
        <v>8.6449685726728092</v>
      </c>
      <c r="AZ142">
        <v>3.3259635093690036</v>
      </c>
      <c r="BA142">
        <v>1.7980884783641073</v>
      </c>
      <c r="BB142">
        <v>-1.1574829197563616</v>
      </c>
    </row>
    <row r="143" spans="1:65" hidden="1" x14ac:dyDescent="0.25">
      <c r="A143" t="s">
        <v>669</v>
      </c>
      <c r="B143" t="s">
        <v>670</v>
      </c>
      <c r="C143" t="s">
        <v>348</v>
      </c>
      <c r="D143" t="s">
        <v>347</v>
      </c>
      <c r="G143">
        <v>3.8180195580447531</v>
      </c>
      <c r="H143">
        <v>2.5167485942692878</v>
      </c>
      <c r="I143">
        <v>3.9064338374071923</v>
      </c>
      <c r="J143">
        <v>2.5369535350572932</v>
      </c>
      <c r="K143">
        <v>5.023789438810482</v>
      </c>
      <c r="L143">
        <v>6.4390244198930588</v>
      </c>
      <c r="M143">
        <v>5.8010941668135132</v>
      </c>
      <c r="N143">
        <v>7.7168196616551654</v>
      </c>
      <c r="O143">
        <v>3.8466298552930738</v>
      </c>
      <c r="P143">
        <v>1.3069054023117133</v>
      </c>
      <c r="Q143">
        <v>-0.41047991882297197</v>
      </c>
      <c r="R143">
        <v>7.0573989345745787</v>
      </c>
      <c r="S143">
        <v>3.8458308373174361</v>
      </c>
      <c r="T143">
        <v>6.1262331650004711</v>
      </c>
      <c r="U143">
        <v>3.3351066902162358</v>
      </c>
      <c r="V143">
        <v>5.1005902676450035</v>
      </c>
      <c r="W143">
        <v>5.6538368520522226</v>
      </c>
      <c r="X143">
        <v>6.4035569252160371</v>
      </c>
      <c r="Y143">
        <v>5.8460265156251836</v>
      </c>
      <c r="Z143">
        <v>5.6995247690768878</v>
      </c>
      <c r="AA143">
        <v>4.1414956999411743</v>
      </c>
      <c r="AB143">
        <v>4.8139909711313607</v>
      </c>
      <c r="AC143">
        <v>5.0991465605861208</v>
      </c>
      <c r="AD143">
        <v>4.9994063691549258</v>
      </c>
      <c r="AE143">
        <v>4.3555469169941858</v>
      </c>
      <c r="AF143">
        <v>1.7256106910010374</v>
      </c>
      <c r="AG143">
        <v>2.472685037730102</v>
      </c>
      <c r="AH143">
        <v>2.2993014138398706</v>
      </c>
      <c r="AI143">
        <v>6.399995306939303</v>
      </c>
      <c r="AJ143">
        <v>4.5999872445227794</v>
      </c>
      <c r="AK143">
        <v>4.3999912518561501</v>
      </c>
      <c r="AL143">
        <v>6.9000632519723268</v>
      </c>
      <c r="AM143">
        <v>5.5999187272134634</v>
      </c>
      <c r="AN143">
        <v>5.5000852320522711</v>
      </c>
      <c r="AO143">
        <v>3.7999672052308426</v>
      </c>
      <c r="AP143">
        <v>6.405399697728086</v>
      </c>
      <c r="AQ143">
        <v>4.6984230462325769</v>
      </c>
      <c r="AR143">
        <v>4.3005404979237625</v>
      </c>
      <c r="AS143">
        <v>6.0000331601439854</v>
      </c>
      <c r="AT143">
        <v>-1.5454081341431589</v>
      </c>
      <c r="AU143">
        <v>3.9646756856609215</v>
      </c>
      <c r="AV143">
        <v>5.940269077604782</v>
      </c>
      <c r="AW143">
        <v>5.445061277899697</v>
      </c>
      <c r="AX143">
        <v>6.2417480446522546</v>
      </c>
      <c r="AY143">
        <v>7.6682919001127061</v>
      </c>
      <c r="AZ143">
        <v>6.7968261189581369</v>
      </c>
      <c r="BA143">
        <v>5.9500881450784675</v>
      </c>
      <c r="BB143">
        <v>3.5389120529913214</v>
      </c>
      <c r="BC143">
        <v>8.0159673708806167</v>
      </c>
      <c r="BD143">
        <v>8.4047330210110403</v>
      </c>
      <c r="BE143">
        <v>9.1445722464256676</v>
      </c>
      <c r="BF143">
        <v>3.3957326498342582</v>
      </c>
      <c r="BG143">
        <v>4.9607005916972895</v>
      </c>
      <c r="BH143">
        <v>5.0076833047278342</v>
      </c>
      <c r="BI143">
        <v>4.4866345309683595</v>
      </c>
      <c r="BJ143">
        <v>3.5781696792193998</v>
      </c>
      <c r="BK143">
        <v>3.272000478541031</v>
      </c>
      <c r="BL143">
        <v>2.2551765285503791</v>
      </c>
      <c r="BM143">
        <v>-3.5690761372374027</v>
      </c>
    </row>
    <row r="144" spans="1:65" hidden="1" x14ac:dyDescent="0.25">
      <c r="A144" t="s">
        <v>671</v>
      </c>
      <c r="B144" t="s">
        <v>672</v>
      </c>
      <c r="C144" t="s">
        <v>348</v>
      </c>
      <c r="D144" t="s">
        <v>347</v>
      </c>
      <c r="F144">
        <v>3.6340748560199643</v>
      </c>
      <c r="G144">
        <v>3.1741256053270774</v>
      </c>
      <c r="H144">
        <v>6.3861053924473907</v>
      </c>
      <c r="I144">
        <v>6.7024826698216913</v>
      </c>
      <c r="J144">
        <v>3.9370194830220129</v>
      </c>
      <c r="K144">
        <v>2.5703965909743829</v>
      </c>
      <c r="L144">
        <v>3.3331978214635001</v>
      </c>
      <c r="M144">
        <v>6.394215133166</v>
      </c>
      <c r="N144">
        <v>9.2742758440589341</v>
      </c>
      <c r="O144">
        <v>8.8232555788679576</v>
      </c>
      <c r="P144">
        <v>6.1443855371012575</v>
      </c>
      <c r="Q144">
        <v>5.5908822395590647</v>
      </c>
      <c r="R144">
        <v>5.714230324032826</v>
      </c>
      <c r="S144">
        <v>5.6018687220890939</v>
      </c>
      <c r="T144">
        <v>2.3994966000339559</v>
      </c>
      <c r="U144">
        <v>8.2696844800732805</v>
      </c>
      <c r="V144">
        <v>3.8725556034988671</v>
      </c>
      <c r="W144">
        <v>0.49359110342537349</v>
      </c>
      <c r="X144">
        <v>7.8663264713441095E-2</v>
      </c>
      <c r="Y144">
        <v>-3.0893490607155627E-2</v>
      </c>
      <c r="Z144">
        <v>1.7712730597407216</v>
      </c>
      <c r="AA144">
        <v>4.9958672301471836</v>
      </c>
      <c r="AB144">
        <v>3.5570022966019366</v>
      </c>
      <c r="AC144">
        <v>1.7897439055595754</v>
      </c>
      <c r="AD144">
        <v>3.5703022734447956</v>
      </c>
      <c r="AE144">
        <v>2.2338501194063269</v>
      </c>
      <c r="AF144">
        <v>3.2185523097363955</v>
      </c>
      <c r="AG144">
        <v>4.7876024910566741</v>
      </c>
      <c r="AH144">
        <v>4.7200145115211143</v>
      </c>
      <c r="AI144">
        <v>4.855798378258072</v>
      </c>
      <c r="AJ144">
        <v>2.3875389855665361</v>
      </c>
      <c r="AK144">
        <v>2.7513326792712149</v>
      </c>
      <c r="AL144">
        <v>1.4749898466906615</v>
      </c>
      <c r="AM144">
        <v>2.387171910842099</v>
      </c>
      <c r="AN144">
        <v>4.6274836643990511</v>
      </c>
      <c r="AO144">
        <v>5.829251457661158</v>
      </c>
      <c r="AP144">
        <v>3.5312323867625395</v>
      </c>
      <c r="AQ144">
        <v>1.328380515140239</v>
      </c>
      <c r="AR144">
        <v>4.1781866703721278</v>
      </c>
      <c r="AS144">
        <v>4.4311433349453893</v>
      </c>
      <c r="AT144">
        <v>3.9705723763404421</v>
      </c>
      <c r="AU144">
        <v>4.7901103431112944</v>
      </c>
      <c r="AV144">
        <v>6.1729057045865687</v>
      </c>
      <c r="AW144">
        <v>6.5773892424298026</v>
      </c>
      <c r="AX144">
        <v>6.1456837170930498</v>
      </c>
      <c r="AY144">
        <v>6.4998348139362605</v>
      </c>
      <c r="AZ144">
        <v>6.8795445045822561</v>
      </c>
      <c r="BA144">
        <v>4.2361006351244299</v>
      </c>
      <c r="BB144">
        <v>4.6003077031481467</v>
      </c>
      <c r="BC144">
        <v>6.5899703020781573</v>
      </c>
      <c r="BD144">
        <v>4.798997241937883</v>
      </c>
      <c r="BE144">
        <v>4.2414666554094254</v>
      </c>
      <c r="BF144">
        <v>5.0982722619534542</v>
      </c>
      <c r="BG144">
        <v>5.5299988523485695</v>
      </c>
      <c r="BH144">
        <v>5.0354542718931157</v>
      </c>
      <c r="BI144">
        <v>5.9367985165052346</v>
      </c>
      <c r="BJ144">
        <v>5.1794609092916488</v>
      </c>
      <c r="BK144">
        <v>4.6108936347629736</v>
      </c>
      <c r="BL144">
        <v>3.5642905788968449</v>
      </c>
      <c r="BM144">
        <v>-3.4158321331902926</v>
      </c>
    </row>
    <row r="145" spans="1:65" hidden="1" x14ac:dyDescent="0.25">
      <c r="A145" t="s">
        <v>673</v>
      </c>
      <c r="B145" t="s">
        <v>674</v>
      </c>
      <c r="C145" t="s">
        <v>348</v>
      </c>
      <c r="D145" t="s">
        <v>347</v>
      </c>
      <c r="F145">
        <v>1.0196548203295919</v>
      </c>
      <c r="G145">
        <v>3.5720189961772491</v>
      </c>
      <c r="H145">
        <v>4.6634856831649927</v>
      </c>
      <c r="I145">
        <v>7.7209803292045223</v>
      </c>
      <c r="J145">
        <v>5.9423758526254034</v>
      </c>
      <c r="K145">
        <v>4.8076383453193614</v>
      </c>
      <c r="L145">
        <v>3.2192809430429747</v>
      </c>
      <c r="M145">
        <v>5.7770506062316542</v>
      </c>
      <c r="N145">
        <v>8.2698266231621318</v>
      </c>
      <c r="O145">
        <v>8.3373924499654066</v>
      </c>
      <c r="P145">
        <v>6.4823372077799917</v>
      </c>
      <c r="Q145">
        <v>6.1176334462326167</v>
      </c>
      <c r="R145">
        <v>7.0442367353524986</v>
      </c>
      <c r="S145">
        <v>5.9152389430594354</v>
      </c>
      <c r="T145">
        <v>4.0778346544019257</v>
      </c>
      <c r="U145">
        <v>6.0496492048164328</v>
      </c>
      <c r="V145">
        <v>4.4203040459554188</v>
      </c>
      <c r="W145">
        <v>3.4863388931667458</v>
      </c>
      <c r="X145">
        <v>4.5471749732778051</v>
      </c>
      <c r="Y145">
        <v>4.4583942948265758</v>
      </c>
      <c r="Z145">
        <v>2.0978040776746099</v>
      </c>
      <c r="AA145">
        <v>2.9197050684822727</v>
      </c>
      <c r="AB145">
        <v>1.775595881803298</v>
      </c>
      <c r="AC145">
        <v>4.6742543301672583</v>
      </c>
      <c r="AD145">
        <v>4.4486217389136868</v>
      </c>
      <c r="AE145">
        <v>4.0132151080906482</v>
      </c>
      <c r="AF145">
        <v>4.8373250319371834</v>
      </c>
      <c r="AG145">
        <v>4.1108817523279413</v>
      </c>
      <c r="AH145">
        <v>3.0068974334353129</v>
      </c>
      <c r="AI145">
        <v>2.0659553817736338</v>
      </c>
      <c r="AJ145">
        <v>1.3277200279768095</v>
      </c>
      <c r="AK145">
        <v>1.4834993245063259</v>
      </c>
      <c r="AL145">
        <v>3.4084327626958384</v>
      </c>
      <c r="AM145">
        <v>3.363906886897766</v>
      </c>
      <c r="AN145">
        <v>3.8885693051796864</v>
      </c>
      <c r="AO145">
        <v>5.4292088240591738</v>
      </c>
      <c r="AP145">
        <v>5.0638932395050489</v>
      </c>
      <c r="AQ145">
        <v>2.5781330884361466</v>
      </c>
      <c r="AR145">
        <v>3.7308629172027281</v>
      </c>
      <c r="AS145">
        <v>5.7886332276105179</v>
      </c>
      <c r="AT145">
        <v>3.7488340694589795</v>
      </c>
      <c r="AU145">
        <v>4.7569826010188194</v>
      </c>
      <c r="AV145">
        <v>5.9590686122679983</v>
      </c>
      <c r="AW145">
        <v>7.7131271581344976</v>
      </c>
      <c r="AX145">
        <v>7.2607760804764609</v>
      </c>
      <c r="AY145">
        <v>8.2047095125815588</v>
      </c>
      <c r="AZ145">
        <v>8.8732048353742385</v>
      </c>
      <c r="BA145">
        <v>5.9662481228761806</v>
      </c>
      <c r="BB145">
        <v>3.1582293787059399</v>
      </c>
      <c r="BC145">
        <v>7.835139154607802</v>
      </c>
      <c r="BD145">
        <v>6.2959765402675458</v>
      </c>
      <c r="BE145">
        <v>5.2874167706510065</v>
      </c>
      <c r="BF145">
        <v>5.4546655503733064</v>
      </c>
      <c r="BG145">
        <v>4.9231773313351539</v>
      </c>
      <c r="BH145">
        <v>4.3851123029884604</v>
      </c>
      <c r="BI145">
        <v>4.6146156101450941</v>
      </c>
      <c r="BJ145">
        <v>5.1686288021491436</v>
      </c>
      <c r="BK145">
        <v>4.828861035233615</v>
      </c>
      <c r="BL145">
        <v>3.9894812592818454</v>
      </c>
      <c r="BM145">
        <v>-1.3521609485449062</v>
      </c>
    </row>
    <row r="146" spans="1:65" hidden="1" x14ac:dyDescent="0.25">
      <c r="A146" t="s">
        <v>675</v>
      </c>
      <c r="B146" t="s">
        <v>676</v>
      </c>
      <c r="C146" t="s">
        <v>348</v>
      </c>
      <c r="D146" t="s">
        <v>347</v>
      </c>
      <c r="F146">
        <v>1.8647951660811088</v>
      </c>
      <c r="G146">
        <v>15.331814324286142</v>
      </c>
      <c r="H146">
        <v>10.615069994808763</v>
      </c>
      <c r="I146">
        <v>8.2511181245361627</v>
      </c>
      <c r="J146">
        <v>2.154105569378828</v>
      </c>
      <c r="K146">
        <v>-0.40552139008464394</v>
      </c>
      <c r="L146">
        <v>10.912061518991138</v>
      </c>
      <c r="M146">
        <v>-0.3671200405348003</v>
      </c>
      <c r="N146">
        <v>1.5475366933468564</v>
      </c>
      <c r="O146">
        <v>2.1770711668364271</v>
      </c>
      <c r="P146">
        <v>5.1137177123050606</v>
      </c>
      <c r="Q146">
        <v>-0.20270834646414926</v>
      </c>
      <c r="R146">
        <v>26.404881064038108</v>
      </c>
      <c r="S146">
        <v>10.980088948685363</v>
      </c>
      <c r="T146">
        <v>-13.513497558072117</v>
      </c>
      <c r="U146">
        <v>11.049129163747097</v>
      </c>
      <c r="V146">
        <v>21.809034964892064</v>
      </c>
      <c r="W146">
        <v>18.316874889129451</v>
      </c>
      <c r="X146">
        <v>2.8939187779050854</v>
      </c>
      <c r="Y146">
        <v>-2.7447792398916278</v>
      </c>
      <c r="Z146">
        <v>0.6946381452496837</v>
      </c>
      <c r="AA146">
        <v>4.4572038891279533</v>
      </c>
      <c r="AB146">
        <v>1.9861653538675341</v>
      </c>
      <c r="AC146">
        <v>5.5348978258512602</v>
      </c>
      <c r="AD146">
        <v>2.6102493300486316</v>
      </c>
      <c r="AE146">
        <v>4.6848560365048399</v>
      </c>
      <c r="AF146">
        <v>0.7297282201134152</v>
      </c>
      <c r="AG146">
        <v>8.6019190786997228</v>
      </c>
      <c r="AH146">
        <v>5.7952444074109764</v>
      </c>
      <c r="AI146">
        <v>6.0454733298594903</v>
      </c>
      <c r="AJ146">
        <v>6.9666071133075036</v>
      </c>
      <c r="AK146">
        <v>6.956364956920595</v>
      </c>
      <c r="AL146">
        <v>3.5097664776681796</v>
      </c>
      <c r="AM146">
        <v>5.9798731275517554</v>
      </c>
      <c r="AN146">
        <v>3.2909385464143526</v>
      </c>
      <c r="AO146">
        <v>5.5970357593324849</v>
      </c>
      <c r="AP146">
        <v>3.7036035958789171</v>
      </c>
      <c r="AQ146">
        <v>1.5376556395092962</v>
      </c>
      <c r="AR146">
        <v>0.4760251020651225</v>
      </c>
      <c r="AS146">
        <v>3.8755468142557987</v>
      </c>
      <c r="AT146">
        <v>3.5615821908514818</v>
      </c>
      <c r="AU146">
        <v>0.72383596148732465</v>
      </c>
      <c r="AV146">
        <v>4.5597768113034647</v>
      </c>
      <c r="AW146">
        <v>1.6923742064221869</v>
      </c>
      <c r="AX146">
        <v>3.4661224814424259</v>
      </c>
      <c r="AY146">
        <v>4.2300948540936645</v>
      </c>
      <c r="AZ146">
        <v>4.1879144179963106</v>
      </c>
      <c r="BA146">
        <v>5.522028201268725</v>
      </c>
      <c r="BB146">
        <v>-1.2555146257260361</v>
      </c>
      <c r="BC146">
        <v>5.2662806528622497</v>
      </c>
      <c r="BD146">
        <v>4.6142522376624697</v>
      </c>
      <c r="BE146">
        <v>6.3348217011689911</v>
      </c>
      <c r="BF146">
        <v>1.7925314446657836</v>
      </c>
      <c r="BG146">
        <v>1.7105440042255964</v>
      </c>
      <c r="BH146">
        <v>3.127557723829554</v>
      </c>
      <c r="BI146">
        <v>3.5883645966783462</v>
      </c>
      <c r="BJ146">
        <v>-3.1419499456220734</v>
      </c>
      <c r="BK146">
        <v>-1.2231373108329109</v>
      </c>
      <c r="BL146">
        <v>-0.3814319815225673</v>
      </c>
      <c r="BM146">
        <v>-9.6140370194009535</v>
      </c>
    </row>
    <row r="147" spans="1:65" hidden="1" x14ac:dyDescent="0.25">
      <c r="A147" t="s">
        <v>677</v>
      </c>
      <c r="B147" t="s">
        <v>678</v>
      </c>
      <c r="C147" t="s">
        <v>348</v>
      </c>
      <c r="D147" t="s">
        <v>347</v>
      </c>
      <c r="F147">
        <v>-4.2427883250347804</v>
      </c>
      <c r="G147">
        <v>3.0207541119619208</v>
      </c>
      <c r="H147">
        <v>4.2339397598696564</v>
      </c>
      <c r="I147">
        <v>7.5466525244021483</v>
      </c>
      <c r="J147">
        <v>6.9656542465733366</v>
      </c>
      <c r="K147">
        <v>8.0473712174791387</v>
      </c>
      <c r="L147">
        <v>1.6515472566152738</v>
      </c>
      <c r="M147">
        <v>5.1172944622114755</v>
      </c>
      <c r="N147">
        <v>10.239958639780042</v>
      </c>
      <c r="O147">
        <v>11.271686041759807</v>
      </c>
      <c r="P147">
        <v>8.1393676983157519</v>
      </c>
      <c r="Q147">
        <v>7.5249529368094414</v>
      </c>
      <c r="R147">
        <v>9.105641277473822</v>
      </c>
      <c r="S147">
        <v>5.4811269182237794</v>
      </c>
      <c r="T147">
        <v>4.9458332645249357</v>
      </c>
      <c r="U147">
        <v>6.5428819333097152</v>
      </c>
      <c r="V147">
        <v>6.7709786159779526</v>
      </c>
      <c r="W147">
        <v>6.6217826118099055</v>
      </c>
      <c r="X147">
        <v>7.5477279345171269</v>
      </c>
      <c r="Y147">
        <v>8.2949018232638849</v>
      </c>
      <c r="Z147">
        <v>0.60805159054282854</v>
      </c>
      <c r="AA147">
        <v>2.2876915571221019</v>
      </c>
      <c r="AB147">
        <v>1.6952366471995788</v>
      </c>
      <c r="AC147">
        <v>7.9411395809016341</v>
      </c>
      <c r="AD147">
        <v>7.5850579480666482</v>
      </c>
      <c r="AE147">
        <v>5.800161024432299</v>
      </c>
      <c r="AF147">
        <v>6.4718047656130864</v>
      </c>
      <c r="AG147">
        <v>5.4075067987618723</v>
      </c>
      <c r="AH147">
        <v>4.4491168179877576</v>
      </c>
      <c r="AI147">
        <v>0.4674202423603333</v>
      </c>
      <c r="AJ147">
        <v>1.0452349861097758</v>
      </c>
      <c r="AK147">
        <v>0.68728941111724851</v>
      </c>
      <c r="AL147">
        <v>4.3867984216676206</v>
      </c>
      <c r="AM147">
        <v>4.4878981435932985</v>
      </c>
      <c r="AN147">
        <v>5.6604442214662924</v>
      </c>
      <c r="AO147">
        <v>5.0704159598035261</v>
      </c>
      <c r="AP147">
        <v>5.5148442262757271</v>
      </c>
      <c r="AQ147">
        <v>2.7850129471123779</v>
      </c>
      <c r="AR147">
        <v>4.627860197495508</v>
      </c>
      <c r="AS147">
        <v>6.9837762699180814</v>
      </c>
      <c r="AT147">
        <v>5.1915740618427861</v>
      </c>
      <c r="AU147">
        <v>5.9899469780410755</v>
      </c>
      <c r="AV147">
        <v>6.8114907329029251</v>
      </c>
      <c r="AW147">
        <v>8.1970626709913148</v>
      </c>
      <c r="AX147">
        <v>7.752655272382043</v>
      </c>
      <c r="AY147">
        <v>9.2997950289533264</v>
      </c>
      <c r="AZ147">
        <v>10.233076880425045</v>
      </c>
      <c r="BA147">
        <v>6.9310865676825699</v>
      </c>
      <c r="BB147">
        <v>3.704014190876066</v>
      </c>
      <c r="BC147">
        <v>8.0600787309315365</v>
      </c>
      <c r="BD147">
        <v>7.1615002005683124</v>
      </c>
      <c r="BE147">
        <v>5.8504717208058139</v>
      </c>
      <c r="BF147">
        <v>5.6644773529426402</v>
      </c>
      <c r="BG147">
        <v>5.1931802041079038</v>
      </c>
      <c r="BH147">
        <v>4.672199698856744</v>
      </c>
      <c r="BI147">
        <v>4.4441828862163106</v>
      </c>
      <c r="BJ147">
        <v>5.2957029776110005</v>
      </c>
      <c r="BK147">
        <v>5.3941155246946835</v>
      </c>
      <c r="BL147">
        <v>4.7091306447537846</v>
      </c>
      <c r="BM147">
        <v>0.14204094589634053</v>
      </c>
    </row>
    <row r="148" spans="1:65" hidden="1" x14ac:dyDescent="0.25">
      <c r="A148" t="s">
        <v>679</v>
      </c>
      <c r="B148" t="s">
        <v>680</v>
      </c>
      <c r="C148" t="s">
        <v>348</v>
      </c>
      <c r="D148" t="s">
        <v>347</v>
      </c>
      <c r="AO148">
        <v>5.1584643174707168</v>
      </c>
      <c r="AP148">
        <v>8.3109215618724761</v>
      </c>
      <c r="AQ148">
        <v>7.475758724330575</v>
      </c>
      <c r="AR148">
        <v>-1.1415711562555657</v>
      </c>
      <c r="AS148">
        <v>3.6955254210777611</v>
      </c>
      <c r="AT148">
        <v>6.5261089024880619</v>
      </c>
      <c r="AU148">
        <v>6.7514145759237607</v>
      </c>
      <c r="AV148">
        <v>10.565956988761954</v>
      </c>
      <c r="AW148">
        <v>6.5694901175359348</v>
      </c>
      <c r="AX148">
        <v>7.7323676036054536</v>
      </c>
      <c r="AY148">
        <v>7.4141213354571534</v>
      </c>
      <c r="AZ148">
        <v>11.107480141050146</v>
      </c>
      <c r="BA148">
        <v>2.6144230332873235</v>
      </c>
      <c r="BB148">
        <v>-14.838608373598561</v>
      </c>
      <c r="BC148">
        <v>1.651240653283665</v>
      </c>
      <c r="BD148">
        <v>6.0390081604034407</v>
      </c>
      <c r="BE148">
        <v>3.8438647490633997</v>
      </c>
      <c r="BF148">
        <v>3.55007284270485</v>
      </c>
      <c r="BG148">
        <v>3.5370098790161109</v>
      </c>
      <c r="BH148">
        <v>2.0245839546918205</v>
      </c>
      <c r="BI148">
        <v>2.5188282730717759</v>
      </c>
      <c r="BJ148">
        <v>4.2825969512076085</v>
      </c>
      <c r="BK148">
        <v>3.9933103279532673</v>
      </c>
      <c r="BL148">
        <v>4.5737717366981485</v>
      </c>
      <c r="BM148">
        <v>-0.13243146082881196</v>
      </c>
    </row>
    <row r="149" spans="1:65" hidden="1" x14ac:dyDescent="0.25">
      <c r="A149" t="s">
        <v>681</v>
      </c>
      <c r="B149" t="s">
        <v>682</v>
      </c>
      <c r="C149" t="s">
        <v>348</v>
      </c>
      <c r="D149" t="s">
        <v>347</v>
      </c>
      <c r="F149">
        <v>3.8299831217404972</v>
      </c>
      <c r="G149">
        <v>1.3586776709487651</v>
      </c>
      <c r="H149">
        <v>3.4391085403849786</v>
      </c>
      <c r="I149">
        <v>7.8658288190158743</v>
      </c>
      <c r="J149">
        <v>-0.73493360448098599</v>
      </c>
      <c r="K149">
        <v>1.1059041123590703</v>
      </c>
      <c r="L149">
        <v>0.2167308115732709</v>
      </c>
      <c r="M149">
        <v>4.1838724267902876</v>
      </c>
      <c r="N149">
        <v>9.97285794333051</v>
      </c>
      <c r="O149">
        <v>11.094452813026763</v>
      </c>
      <c r="P149">
        <v>2.6672335856773799</v>
      </c>
      <c r="Q149">
        <v>6.5981984775396398</v>
      </c>
      <c r="R149">
        <v>8.3126685679681458</v>
      </c>
      <c r="S149">
        <v>4.2124747775486071</v>
      </c>
      <c r="T149">
        <v>-6.5713729245354671</v>
      </c>
      <c r="U149">
        <v>2.5343339451280968</v>
      </c>
      <c r="V149">
        <v>1.5697714423241251</v>
      </c>
      <c r="W149">
        <v>4.0749720553770175</v>
      </c>
      <c r="X149">
        <v>2.3456114331106335</v>
      </c>
      <c r="Y149">
        <v>0.84088298433060515</v>
      </c>
      <c r="Z149">
        <v>-0.55095551966849143</v>
      </c>
      <c r="AA149">
        <v>1.1313029397002907</v>
      </c>
      <c r="AB149">
        <v>2.9890759969876513</v>
      </c>
      <c r="AC149">
        <v>6.1869370101606194</v>
      </c>
      <c r="AD149">
        <v>2.7917044649977925</v>
      </c>
      <c r="AE149">
        <v>9.9839391628032246</v>
      </c>
      <c r="AF149">
        <v>3.9509745341286191</v>
      </c>
      <c r="AG149">
        <v>8.46328294386214</v>
      </c>
      <c r="AH149">
        <v>9.7980653580934813</v>
      </c>
      <c r="AI149">
        <v>5.3199311273379521</v>
      </c>
      <c r="AJ149">
        <v>8.6441880240439701</v>
      </c>
      <c r="AK149">
        <v>1.8196524522508213</v>
      </c>
      <c r="AL149">
        <v>4.2006507033439959</v>
      </c>
      <c r="AM149">
        <v>3.8209201953931142</v>
      </c>
      <c r="AN149">
        <v>1.4321999889902912</v>
      </c>
      <c r="AO149">
        <v>1.3980744826682212</v>
      </c>
      <c r="AP149">
        <v>5.4198332943143441</v>
      </c>
      <c r="AQ149">
        <v>6.6745121896996267</v>
      </c>
      <c r="AR149">
        <v>8.1751815627631572</v>
      </c>
      <c r="AS149">
        <v>6.938130249393339</v>
      </c>
      <c r="AT149">
        <v>3.0743549992987624</v>
      </c>
      <c r="AU149">
        <v>3.2254168997207984</v>
      </c>
      <c r="AV149">
        <v>2.6193785793916504</v>
      </c>
      <c r="AW149">
        <v>4.2318913073558235</v>
      </c>
      <c r="AX149">
        <v>2.4828747481147246</v>
      </c>
      <c r="AY149">
        <v>6.0167150440274071</v>
      </c>
      <c r="AZ149">
        <v>8.0986676066054031</v>
      </c>
      <c r="BA149">
        <v>-0.30017619444267041</v>
      </c>
      <c r="BB149">
        <v>-3.2389540268318768</v>
      </c>
      <c r="BC149">
        <v>3.7604135925509468</v>
      </c>
      <c r="BD149">
        <v>1.0442986945573125</v>
      </c>
      <c r="BE149">
        <v>1.6499020297865172</v>
      </c>
      <c r="BF149">
        <v>3.1717904991600534</v>
      </c>
      <c r="BG149">
        <v>2.6230860157719178</v>
      </c>
      <c r="BH149">
        <v>2.2697844841956538</v>
      </c>
      <c r="BI149">
        <v>4.9781904368162913</v>
      </c>
      <c r="BJ149">
        <v>1.3171876629367745</v>
      </c>
      <c r="BK149">
        <v>2.0043771198304086</v>
      </c>
      <c r="BL149">
        <v>3.2838067558651716</v>
      </c>
      <c r="BM149">
        <v>-1.7762402290181001</v>
      </c>
    </row>
    <row r="150" spans="1:65" hidden="1" x14ac:dyDescent="0.25">
      <c r="A150" t="s">
        <v>683</v>
      </c>
      <c r="B150" t="s">
        <v>684</v>
      </c>
      <c r="C150" t="s">
        <v>348</v>
      </c>
      <c r="D150" t="s">
        <v>347</v>
      </c>
      <c r="AO150">
        <v>2.5880243089073218</v>
      </c>
      <c r="AP150">
        <v>8.8369107178645407</v>
      </c>
      <c r="AQ150">
        <v>6.3359319152551166</v>
      </c>
      <c r="AR150">
        <v>2.7561800671830099</v>
      </c>
      <c r="AS150">
        <v>5.6757351717720042</v>
      </c>
      <c r="AT150">
        <v>6.3282699510061917</v>
      </c>
      <c r="AU150">
        <v>7.0870856821756263</v>
      </c>
      <c r="AV150">
        <v>8.4224942574639812</v>
      </c>
      <c r="AW150">
        <v>8.2819720867656912</v>
      </c>
      <c r="AX150">
        <v>10.715228293800934</v>
      </c>
      <c r="AY150">
        <v>11.965203955346411</v>
      </c>
      <c r="AZ150">
        <v>9.9430021209344233</v>
      </c>
      <c r="BA150">
        <v>-3.2427999420731908</v>
      </c>
      <c r="BB150">
        <v>-14.248283383278178</v>
      </c>
      <c r="BC150">
        <v>-4.4709418850606255</v>
      </c>
      <c r="BD150">
        <v>2.5644229680444823</v>
      </c>
      <c r="BE150">
        <v>7.037317185492725</v>
      </c>
      <c r="BF150">
        <v>2.0107448150161105</v>
      </c>
      <c r="BG150">
        <v>1.9000962427419381</v>
      </c>
      <c r="BH150">
        <v>3.8850272772897938</v>
      </c>
      <c r="BI150">
        <v>2.3676095426175152</v>
      </c>
      <c r="BJ150">
        <v>3.3130888898412536</v>
      </c>
      <c r="BK150">
        <v>3.9894803874928044</v>
      </c>
      <c r="BL150">
        <v>2.4843263546297578</v>
      </c>
      <c r="BM150">
        <v>-3.6185659917204305</v>
      </c>
    </row>
    <row r="151" spans="1:65" hidden="1" x14ac:dyDescent="0.25">
      <c r="A151" t="s">
        <v>685</v>
      </c>
      <c r="B151" t="s">
        <v>686</v>
      </c>
      <c r="C151" t="s">
        <v>348</v>
      </c>
      <c r="D151" t="s">
        <v>347</v>
      </c>
      <c r="AB151">
        <v>10.02287703106974</v>
      </c>
      <c r="AC151">
        <v>8.4593648367662553</v>
      </c>
      <c r="AD151">
        <v>0.73243867669468443</v>
      </c>
      <c r="AE151">
        <v>6.6936690741102183</v>
      </c>
      <c r="AF151">
        <v>14.294644082267396</v>
      </c>
      <c r="AG151">
        <v>7.8114370322942079</v>
      </c>
      <c r="AH151">
        <v>5.0245598406394265</v>
      </c>
      <c r="AI151">
        <v>7.9791244521935738</v>
      </c>
      <c r="AJ151">
        <v>3.6592949801978989</v>
      </c>
      <c r="AK151">
        <v>13.299512688004555</v>
      </c>
      <c r="AL151">
        <v>5.1863962767192788</v>
      </c>
      <c r="AM151">
        <v>4.2524066060231291</v>
      </c>
      <c r="AN151">
        <v>3.2962006014655429</v>
      </c>
      <c r="AO151">
        <v>-0.41907230022306408</v>
      </c>
      <c r="AP151">
        <v>-0.27918468190240731</v>
      </c>
      <c r="AQ151">
        <v>-4.5711312620781825</v>
      </c>
      <c r="AR151">
        <v>-2.3582660470268593</v>
      </c>
      <c r="AS151">
        <v>5.7469023097513059</v>
      </c>
      <c r="AT151">
        <v>2.8882742435671673</v>
      </c>
      <c r="AU151">
        <v>8.9103587604679291</v>
      </c>
      <c r="AV151">
        <v>11.640761739494664</v>
      </c>
      <c r="AW151">
        <v>26.630576790368281</v>
      </c>
      <c r="AX151">
        <v>8.075447739477795</v>
      </c>
      <c r="AY151">
        <v>13.390252021853641</v>
      </c>
      <c r="AZ151">
        <v>14.476729125291428</v>
      </c>
      <c r="BA151">
        <v>3.391275160191725</v>
      </c>
      <c r="BB151">
        <v>1.274152540827231</v>
      </c>
      <c r="BC151">
        <v>25.122822688700325</v>
      </c>
      <c r="BD151">
        <v>21.616587887825077</v>
      </c>
      <c r="BE151">
        <v>9.24235287434405</v>
      </c>
      <c r="BF151">
        <v>10.752806992455461</v>
      </c>
      <c r="BG151">
        <v>-2.0483103884746896</v>
      </c>
      <c r="BH151">
        <v>-21.51441131414488</v>
      </c>
      <c r="BI151">
        <v>-0.67894260033997966</v>
      </c>
      <c r="BJ151">
        <v>9.9831922438354326</v>
      </c>
      <c r="BK151">
        <v>6.4646135209430042</v>
      </c>
      <c r="BL151">
        <v>-2.5119800442003424</v>
      </c>
      <c r="BM151">
        <v>-54.011402150248017</v>
      </c>
    </row>
    <row r="152" spans="1:65" hidden="1" x14ac:dyDescent="0.25">
      <c r="A152" t="s">
        <v>687</v>
      </c>
      <c r="B152" t="s">
        <v>688</v>
      </c>
      <c r="C152" t="s">
        <v>348</v>
      </c>
      <c r="D152" t="s">
        <v>347</v>
      </c>
    </row>
    <row r="153" spans="1:65" hidden="1" x14ac:dyDescent="0.25">
      <c r="A153" t="s">
        <v>689</v>
      </c>
      <c r="B153" t="s">
        <v>690</v>
      </c>
      <c r="C153" t="s">
        <v>348</v>
      </c>
      <c r="D153" t="s">
        <v>347</v>
      </c>
      <c r="L153">
        <v>10.028841359946284</v>
      </c>
      <c r="M153">
        <v>9.8917393064322852</v>
      </c>
      <c r="N153">
        <v>8.3621653566757601</v>
      </c>
      <c r="O153">
        <v>4.7134603755210662</v>
      </c>
      <c r="P153">
        <v>5.5968936591497283</v>
      </c>
      <c r="Q153">
        <v>2.4372373471504005</v>
      </c>
      <c r="R153">
        <v>3.5593108319180686</v>
      </c>
      <c r="S153">
        <v>5.5960499445237133</v>
      </c>
      <c r="T153">
        <v>7.5582215613043644</v>
      </c>
      <c r="U153">
        <v>10.812781344138187</v>
      </c>
      <c r="V153">
        <v>6.059167679164787</v>
      </c>
      <c r="W153">
        <v>2.2326633883009492</v>
      </c>
      <c r="X153">
        <v>4.7937872050954837</v>
      </c>
      <c r="Y153">
        <v>3.6421648133135704</v>
      </c>
      <c r="Z153">
        <v>-1.7434349304430157</v>
      </c>
      <c r="AA153">
        <v>8.9573720226426161</v>
      </c>
      <c r="AB153">
        <v>1.3865695771864068</v>
      </c>
      <c r="AC153">
        <v>6.4183863212760741</v>
      </c>
      <c r="AD153">
        <v>6.0076520715616937</v>
      </c>
      <c r="AE153">
        <v>9.2711057694760797</v>
      </c>
      <c r="AF153">
        <v>-0.32500407571899359</v>
      </c>
      <c r="AG153">
        <v>11.875235978807723</v>
      </c>
      <c r="AH153">
        <v>2.8462025812933405</v>
      </c>
      <c r="AI153">
        <v>3.4118122263137991</v>
      </c>
      <c r="AJ153">
        <v>7.2160881613823733</v>
      </c>
      <c r="AK153">
        <v>-2.0977387614765206</v>
      </c>
      <c r="AL153">
        <v>-0.74059169202217845</v>
      </c>
      <c r="AM153">
        <v>10.588000400616778</v>
      </c>
      <c r="AN153">
        <v>-5.4054478671599639</v>
      </c>
      <c r="AO153">
        <v>12.372876276007716</v>
      </c>
      <c r="AP153">
        <v>-1.5607023560645388</v>
      </c>
      <c r="AQ153">
        <v>7.2385526896538295</v>
      </c>
      <c r="AR153">
        <v>1.0813325617380514</v>
      </c>
      <c r="AS153">
        <v>1.9128729806376725</v>
      </c>
      <c r="AT153">
        <v>7.3199674542071733</v>
      </c>
      <c r="AU153">
        <v>3.1214496560053817</v>
      </c>
      <c r="AV153">
        <v>5.9611621547828406</v>
      </c>
      <c r="AW153">
        <v>4.797018362163243</v>
      </c>
      <c r="AX153">
        <v>3.2916396843359621</v>
      </c>
      <c r="AY153">
        <v>7.5746316445854092</v>
      </c>
      <c r="AZ153">
        <v>3.5315941515448941</v>
      </c>
      <c r="BA153">
        <v>5.9232776859759326</v>
      </c>
      <c r="BB153">
        <v>4.2437573208336659</v>
      </c>
      <c r="BC153">
        <v>3.8157179167666015</v>
      </c>
      <c r="BD153">
        <v>5.2456972972948535</v>
      </c>
      <c r="BE153">
        <v>3.0099612622197753</v>
      </c>
      <c r="BF153">
        <v>4.5354242000385625</v>
      </c>
      <c r="BG153">
        <v>2.6694939269442273</v>
      </c>
      <c r="BH153">
        <v>4.5363781680642461</v>
      </c>
      <c r="BI153">
        <v>1.0598563900817908</v>
      </c>
      <c r="BJ153">
        <v>4.2546032732409884</v>
      </c>
      <c r="BK153">
        <v>3.148502655914001</v>
      </c>
      <c r="BL153">
        <v>2.6079354946244564</v>
      </c>
      <c r="BM153">
        <v>-6.2932531595467225</v>
      </c>
    </row>
    <row r="154" spans="1:65" hidden="1" x14ac:dyDescent="0.25">
      <c r="A154" t="s">
        <v>691</v>
      </c>
      <c r="B154" t="s">
        <v>692</v>
      </c>
      <c r="C154" t="s">
        <v>348</v>
      </c>
      <c r="D154" t="s">
        <v>347</v>
      </c>
      <c r="P154">
        <v>5.2280600242861937</v>
      </c>
      <c r="Q154">
        <v>4.6483096159033863</v>
      </c>
      <c r="R154">
        <v>6.5537575088755915</v>
      </c>
      <c r="S154">
        <v>4.4746110505222703</v>
      </c>
      <c r="T154">
        <v>-0.97263749374845077</v>
      </c>
      <c r="U154">
        <v>4.4116287821095028</v>
      </c>
      <c r="V154">
        <v>3.5532360826711766</v>
      </c>
      <c r="W154">
        <v>3.9535513013493073</v>
      </c>
      <c r="X154">
        <v>3.5342049286715564</v>
      </c>
      <c r="Y154">
        <v>1.6854574334833643</v>
      </c>
      <c r="Z154">
        <v>0.92237836923989391</v>
      </c>
      <c r="AA154">
        <v>2.4323894716793575</v>
      </c>
      <c r="AB154">
        <v>1.1949733490685759</v>
      </c>
      <c r="AC154">
        <v>1.4845156338192425</v>
      </c>
      <c r="AD154">
        <v>1.7086996839549329</v>
      </c>
      <c r="AE154">
        <v>2.4523646823903817</v>
      </c>
      <c r="AF154">
        <v>2.4845741715269156</v>
      </c>
      <c r="AG154">
        <v>4.5986014737203504</v>
      </c>
      <c r="AH154">
        <v>4.1636593090681231</v>
      </c>
      <c r="AI154">
        <v>2.6434541726940779</v>
      </c>
      <c r="AJ154">
        <v>1.0151278990986583</v>
      </c>
      <c r="AK154">
        <v>1.3666401529176966</v>
      </c>
      <c r="AL154">
        <v>-0.91391751909822005</v>
      </c>
      <c r="AM154">
        <v>2.2156234113580382</v>
      </c>
      <c r="AN154">
        <v>2.117152311256973</v>
      </c>
      <c r="AO154">
        <v>1.1107300015688963</v>
      </c>
      <c r="AP154">
        <v>2.2372487537135441</v>
      </c>
      <c r="AQ154">
        <v>3.5032665890447134</v>
      </c>
      <c r="AR154">
        <v>3.3005428343992378</v>
      </c>
      <c r="AS154">
        <v>3.9102292257834819</v>
      </c>
      <c r="AT154">
        <v>2.1877325358088626</v>
      </c>
      <c r="AU154">
        <v>1.0264950792213909</v>
      </c>
      <c r="AV154">
        <v>1.0875365963863004</v>
      </c>
      <c r="AW154">
        <v>2.4704844477783041</v>
      </c>
      <c r="AX154">
        <v>1.8954152813176961</v>
      </c>
      <c r="AY154">
        <v>5.80393653563047</v>
      </c>
      <c r="AZ154">
        <v>14.428899023472709</v>
      </c>
      <c r="BA154">
        <v>0.66683479318203354</v>
      </c>
      <c r="BB154">
        <v>-11.300000617350918</v>
      </c>
      <c r="BC154">
        <v>2.0999998991305233</v>
      </c>
      <c r="BD154">
        <v>6.9999999999999858</v>
      </c>
      <c r="BE154">
        <v>1.0122179612949083</v>
      </c>
      <c r="BF154">
        <v>9.5748907429479573</v>
      </c>
      <c r="BG154">
        <v>7.1891870115220513</v>
      </c>
      <c r="BH154">
        <v>4.8634732114333019</v>
      </c>
      <c r="BI154">
        <v>3.4515510474722504</v>
      </c>
      <c r="BJ154">
        <v>-3.5009614218649858</v>
      </c>
      <c r="BK154">
        <v>5.9562704197034293</v>
      </c>
      <c r="BL154">
        <v>6.9056654920032372</v>
      </c>
      <c r="BM154">
        <v>-11.752773375594288</v>
      </c>
    </row>
    <row r="155" spans="1:65" hidden="1" x14ac:dyDescent="0.25">
      <c r="A155" t="s">
        <v>693</v>
      </c>
      <c r="B155" t="s">
        <v>694</v>
      </c>
      <c r="C155" t="s">
        <v>348</v>
      </c>
      <c r="D155" t="s">
        <v>347</v>
      </c>
      <c r="AO155">
        <v>-5.8770602051686893</v>
      </c>
      <c r="AP155">
        <v>1.6470645031067619</v>
      </c>
      <c r="AQ155">
        <v>-6.5421920230928805</v>
      </c>
      <c r="AR155">
        <v>-3.3682545291894286</v>
      </c>
      <c r="AS155">
        <v>2.1077160475442724</v>
      </c>
      <c r="AT155">
        <v>6.1000004128626273</v>
      </c>
      <c r="AU155">
        <v>7.7999996414997099</v>
      </c>
      <c r="AV155">
        <v>6.6000000377681971</v>
      </c>
      <c r="AW155">
        <v>7.3999996899107146</v>
      </c>
      <c r="AX155">
        <v>7.5000001386691366</v>
      </c>
      <c r="AY155">
        <v>4.799999850094764</v>
      </c>
      <c r="AZ155">
        <v>3.0000002396945575</v>
      </c>
      <c r="BA155">
        <v>7.8000001446595348</v>
      </c>
      <c r="BB155">
        <v>-6.000000289389078</v>
      </c>
      <c r="BC155">
        <v>7.1000000837927502</v>
      </c>
      <c r="BD155">
        <v>5.8181664045350914</v>
      </c>
      <c r="BE155">
        <v>-0.58973412591981855</v>
      </c>
      <c r="BF155">
        <v>9.0438654824314995</v>
      </c>
      <c r="BG155">
        <v>4.9996256689180711</v>
      </c>
      <c r="BH155">
        <v>-0.33823532445994431</v>
      </c>
      <c r="BI155">
        <v>4.4088867237821461</v>
      </c>
      <c r="BJ155">
        <v>4.6907933901872241</v>
      </c>
      <c r="BK155">
        <v>4.3014777418065648</v>
      </c>
      <c r="BL155">
        <v>3.6834042607171824</v>
      </c>
      <c r="BM155">
        <v>-6.9690471570030184</v>
      </c>
    </row>
    <row r="156" spans="1:65" hidden="1" x14ac:dyDescent="0.25">
      <c r="A156" t="s">
        <v>695</v>
      </c>
      <c r="B156" t="s">
        <v>696</v>
      </c>
      <c r="C156" t="s">
        <v>348</v>
      </c>
      <c r="D156" t="s">
        <v>347</v>
      </c>
      <c r="F156">
        <v>2.0486327511417954</v>
      </c>
      <c r="G156">
        <v>2.2710697015938592</v>
      </c>
      <c r="H156">
        <v>-0.92940162377624347</v>
      </c>
      <c r="I156">
        <v>3.9625188477375701</v>
      </c>
      <c r="J156">
        <v>-0.45225386362253062</v>
      </c>
      <c r="K156">
        <v>2.0645524068711723</v>
      </c>
      <c r="L156">
        <v>5.5285656101043941</v>
      </c>
      <c r="M156">
        <v>6.8287860989284752</v>
      </c>
      <c r="N156">
        <v>3.721222167800974</v>
      </c>
      <c r="O156">
        <v>5.276455574847688</v>
      </c>
      <c r="P156">
        <v>3.9293650315980813</v>
      </c>
      <c r="Q156">
        <v>-1.2726215308478999</v>
      </c>
      <c r="R156">
        <v>-2.618478329694625</v>
      </c>
      <c r="S156">
        <v>2.0068793792620738</v>
      </c>
      <c r="T156">
        <v>1.2586916344902335</v>
      </c>
      <c r="U156">
        <v>-3.068858391266545</v>
      </c>
      <c r="V156">
        <v>2.3640003588733833</v>
      </c>
      <c r="W156">
        <v>-2.6618059648546506</v>
      </c>
      <c r="X156">
        <v>9.8546502902422901</v>
      </c>
      <c r="Y156">
        <v>0.9527075881347713</v>
      </c>
      <c r="Z156">
        <v>-9.8000000000004519</v>
      </c>
      <c r="AA156">
        <v>-1.8999999999996504</v>
      </c>
      <c r="AB156">
        <v>0.89999999999999147</v>
      </c>
      <c r="AC156">
        <v>1.7601819424514815</v>
      </c>
      <c r="AD156">
        <v>1.1563441391909492</v>
      </c>
      <c r="AE156">
        <v>1.9602248818544297</v>
      </c>
      <c r="AF156">
        <v>1.1749132604848853</v>
      </c>
      <c r="AG156">
        <v>3.4069292096905883</v>
      </c>
      <c r="AH156">
        <v>4.0748806576214065</v>
      </c>
      <c r="AI156">
        <v>3.1289050539318595</v>
      </c>
      <c r="AJ156">
        <v>-6.3063515944582207</v>
      </c>
      <c r="AK156">
        <v>1.1808849422964016</v>
      </c>
      <c r="AL156">
        <v>2.09992318708629</v>
      </c>
      <c r="AM156">
        <v>-4.2101300703649258E-2</v>
      </c>
      <c r="AN156">
        <v>1.6785923173170829</v>
      </c>
      <c r="AO156">
        <v>2.1542044764896673</v>
      </c>
      <c r="AP156">
        <v>3.6934926158577639</v>
      </c>
      <c r="AQ156">
        <v>3.91707459882808</v>
      </c>
      <c r="AR156">
        <v>4.6992270438238819</v>
      </c>
      <c r="AS156">
        <v>4.4568589377860661</v>
      </c>
      <c r="AT156">
        <v>5.9802357642470838</v>
      </c>
      <c r="AU156">
        <v>-12.407971102275937</v>
      </c>
      <c r="AV156">
        <v>9.784892121364436</v>
      </c>
      <c r="AW156">
        <v>5.257003621480095</v>
      </c>
      <c r="AX156">
        <v>4.7558450966262598</v>
      </c>
      <c r="AY156">
        <v>5.3985084500447442</v>
      </c>
      <c r="AZ156">
        <v>5.7105641969030074</v>
      </c>
      <c r="BA156">
        <v>6.712632542272928</v>
      </c>
      <c r="BB156">
        <v>-3.9787086129157103</v>
      </c>
      <c r="BC156">
        <v>0.6192397461768735</v>
      </c>
      <c r="BD156">
        <v>1.578427051226214</v>
      </c>
      <c r="BE156">
        <v>3.0111481149502737</v>
      </c>
      <c r="BF156">
        <v>2.3003762324290449</v>
      </c>
      <c r="BG156">
        <v>3.3392031128762056</v>
      </c>
      <c r="BH156">
        <v>3.1322980725707623</v>
      </c>
      <c r="BI156">
        <v>3.9931460641238914</v>
      </c>
      <c r="BJ156">
        <v>3.933307594547415</v>
      </c>
      <c r="BK156">
        <v>3.194356514918951</v>
      </c>
      <c r="BL156">
        <v>4.411232130071312</v>
      </c>
      <c r="BM156">
        <v>-7.1406115910350394</v>
      </c>
    </row>
    <row r="157" spans="1:65" hidden="1" x14ac:dyDescent="0.25">
      <c r="A157" t="s">
        <v>697</v>
      </c>
      <c r="B157" t="s">
        <v>698</v>
      </c>
      <c r="C157" t="s">
        <v>348</v>
      </c>
      <c r="D157" t="s">
        <v>347</v>
      </c>
      <c r="AO157">
        <v>7.8586469273005548</v>
      </c>
      <c r="AP157">
        <v>8.3979408298703788</v>
      </c>
      <c r="AQ157">
        <v>7.4946830246552167</v>
      </c>
      <c r="AR157">
        <v>6.1756558279580958</v>
      </c>
      <c r="AS157">
        <v>3.8458103920346929</v>
      </c>
      <c r="AT157">
        <v>-3.9436343541010928</v>
      </c>
      <c r="AU157">
        <v>7.2683863133168387</v>
      </c>
      <c r="AV157">
        <v>13.750049820489835</v>
      </c>
      <c r="AW157">
        <v>6.0337540486177659</v>
      </c>
      <c r="AX157">
        <v>-13.129053430508321</v>
      </c>
      <c r="AY157">
        <v>26.111493501055264</v>
      </c>
      <c r="AZ157">
        <v>7.7138672708470466</v>
      </c>
      <c r="BA157">
        <v>9.4853326605787345</v>
      </c>
      <c r="BB157">
        <v>-7.2288414652945789</v>
      </c>
      <c r="BC157">
        <v>7.2651290684013787</v>
      </c>
      <c r="BD157">
        <v>8.5667335305046066</v>
      </c>
      <c r="BE157">
        <v>2.5173839421968296</v>
      </c>
      <c r="BF157">
        <v>7.2810739789986627</v>
      </c>
      <c r="BG157">
        <v>7.3296262034468356</v>
      </c>
      <c r="BH157">
        <v>2.8845485296050981</v>
      </c>
      <c r="BI157">
        <v>6.3383006362677889</v>
      </c>
      <c r="BJ157">
        <v>7.2099101234514933</v>
      </c>
      <c r="BK157">
        <v>8.1231289081731433</v>
      </c>
      <c r="BL157">
        <v>6.8836888455610818</v>
      </c>
      <c r="BM157">
        <v>-33.499902099428013</v>
      </c>
    </row>
    <row r="158" spans="1:65" hidden="1" x14ac:dyDescent="0.25">
      <c r="A158" t="s">
        <v>699</v>
      </c>
      <c r="B158" t="s">
        <v>700</v>
      </c>
      <c r="C158" t="s">
        <v>348</v>
      </c>
      <c r="D158" t="s">
        <v>347</v>
      </c>
      <c r="U158">
        <v>16.267522130461202</v>
      </c>
      <c r="V158">
        <v>3.9953297688814899</v>
      </c>
      <c r="W158">
        <v>-4.6563079558698774</v>
      </c>
      <c r="X158">
        <v>5.3609107351844614</v>
      </c>
      <c r="Y158">
        <v>0.35407338327253512</v>
      </c>
      <c r="Z158">
        <v>1.7537545783947479</v>
      </c>
      <c r="AA158">
        <v>-2.9825710381281993</v>
      </c>
      <c r="AB158">
        <v>-3.3537708003235593</v>
      </c>
      <c r="AC158">
        <v>-0.85961272585102222</v>
      </c>
      <c r="AD158">
        <v>-0.95326387906936816</v>
      </c>
      <c r="AE158">
        <v>1.0987045210680009</v>
      </c>
      <c r="AF158">
        <v>-0.44485290180685411</v>
      </c>
      <c r="AG158">
        <v>3.7637117882523938</v>
      </c>
      <c r="AH158">
        <v>2.6397980569892781</v>
      </c>
      <c r="AI158">
        <v>13.156081710229955</v>
      </c>
      <c r="AJ158">
        <v>4.1252384028030065</v>
      </c>
      <c r="AK158">
        <v>4.6725513121276094</v>
      </c>
      <c r="AL158">
        <v>2.7020184172356778</v>
      </c>
      <c r="AM158">
        <v>2.4985956964141565</v>
      </c>
      <c r="AN158">
        <v>2.790799367331843</v>
      </c>
      <c r="AO158">
        <v>4.8824511544159037</v>
      </c>
      <c r="AP158">
        <v>3.5565873708502096</v>
      </c>
      <c r="AQ158">
        <v>4.607592267413068</v>
      </c>
      <c r="AR158">
        <v>1.8340575670657842</v>
      </c>
      <c r="AS158">
        <v>6.7892771525314544</v>
      </c>
      <c r="AT158">
        <v>1.2929552371710571</v>
      </c>
      <c r="AU158">
        <v>1.3712881126243417</v>
      </c>
      <c r="AV158">
        <v>4.9252735376664134</v>
      </c>
      <c r="AW158">
        <v>7.9497409735328688</v>
      </c>
      <c r="AX158">
        <v>4.9399612887271758</v>
      </c>
      <c r="AY158">
        <v>5.8330830235272231</v>
      </c>
      <c r="AZ158">
        <v>5.1999188105353937</v>
      </c>
      <c r="BA158">
        <v>4.7623299602101383</v>
      </c>
      <c r="BB158">
        <v>0.8169452682477214</v>
      </c>
      <c r="BC158">
        <v>5.0385577853050023</v>
      </c>
      <c r="BD158">
        <v>3.9418175778353373</v>
      </c>
      <c r="BE158">
        <v>3.4622213911540456</v>
      </c>
      <c r="BF158">
        <v>2.7443205051258701</v>
      </c>
      <c r="BG158">
        <v>2.9391083483124589</v>
      </c>
      <c r="BH158">
        <v>2.3925227803762681</v>
      </c>
      <c r="BI158">
        <v>4.5840124133848832</v>
      </c>
      <c r="BJ158">
        <v>1.6591984458556936</v>
      </c>
      <c r="BK158">
        <v>1.4756770690494108</v>
      </c>
      <c r="BL158">
        <v>1.1610193900450554</v>
      </c>
      <c r="BM158">
        <v>-3.9877425243290787</v>
      </c>
    </row>
    <row r="159" spans="1:65" hidden="1" x14ac:dyDescent="0.25">
      <c r="A159" t="s">
        <v>98</v>
      </c>
      <c r="B159" t="s">
        <v>701</v>
      </c>
      <c r="C159" t="s">
        <v>348</v>
      </c>
      <c r="D159" t="s">
        <v>347</v>
      </c>
      <c r="F159">
        <v>5.0000000024333957</v>
      </c>
      <c r="G159">
        <v>4.6644146681931176</v>
      </c>
      <c r="H159">
        <v>8.106886927696479</v>
      </c>
      <c r="I159">
        <v>11.905480768231214</v>
      </c>
      <c r="J159">
        <v>7.0999999958586386</v>
      </c>
      <c r="K159">
        <v>6.0961393040472842</v>
      </c>
      <c r="L159">
        <v>5.8549248776094345</v>
      </c>
      <c r="M159">
        <v>9.4232788183356178</v>
      </c>
      <c r="N159">
        <v>3.4186200255595054</v>
      </c>
      <c r="O159">
        <v>6.5024840333226024</v>
      </c>
      <c r="P159">
        <v>3.7624676858320356</v>
      </c>
      <c r="Q159">
        <v>8.2288073116497173</v>
      </c>
      <c r="R159">
        <v>7.8611198607798798</v>
      </c>
      <c r="S159">
        <v>5.7768272297870311</v>
      </c>
      <c r="T159">
        <v>5.7444850496217015</v>
      </c>
      <c r="U159">
        <v>4.4174441350436098</v>
      </c>
      <c r="V159">
        <v>3.3906397067767386</v>
      </c>
      <c r="W159">
        <v>8.9569423282560194</v>
      </c>
      <c r="X159">
        <v>9.6981701378690701</v>
      </c>
      <c r="Y159">
        <v>9.2332519838864187</v>
      </c>
      <c r="Z159">
        <v>8.525606662816358</v>
      </c>
      <c r="AA159">
        <v>-0.52080804186324769</v>
      </c>
      <c r="AB159">
        <v>-3.4864218036244239</v>
      </c>
      <c r="AC159">
        <v>3.4108141353264188</v>
      </c>
      <c r="AD159">
        <v>2.1876931164702285</v>
      </c>
      <c r="AE159">
        <v>-3.0789553752631349</v>
      </c>
      <c r="AF159">
        <v>1.7224393116481735</v>
      </c>
      <c r="AG159">
        <v>1.2832609974049234</v>
      </c>
      <c r="AH159">
        <v>4.1055093305943018</v>
      </c>
      <c r="AI159">
        <v>5.1757683861952728</v>
      </c>
      <c r="AJ159">
        <v>4.2147548386775924</v>
      </c>
      <c r="AK159">
        <v>3.5411024159496236</v>
      </c>
      <c r="AL159">
        <v>1.9411558477300872</v>
      </c>
      <c r="AM159">
        <v>4.9410806756874308</v>
      </c>
      <c r="AN159">
        <v>-6.2912308211011663</v>
      </c>
      <c r="AO159">
        <v>6.7732586944504618</v>
      </c>
      <c r="AP159">
        <v>6.8468522786242687</v>
      </c>
      <c r="AQ159">
        <v>5.1639251679514615</v>
      </c>
      <c r="AR159">
        <v>2.7535542474823558</v>
      </c>
      <c r="AS159">
        <v>4.9424537146742153</v>
      </c>
      <c r="AT159">
        <v>-0.4043901266928458</v>
      </c>
      <c r="AU159">
        <v>-3.9844481468534809E-2</v>
      </c>
      <c r="AV159">
        <v>1.4463826837036038</v>
      </c>
      <c r="AW159">
        <v>3.920590810287905</v>
      </c>
      <c r="AX159">
        <v>2.3078070659173591</v>
      </c>
      <c r="AY159">
        <v>4.4950778942140772</v>
      </c>
      <c r="AZ159">
        <v>2.2914457142980211</v>
      </c>
      <c r="BA159">
        <v>1.1435845871940131</v>
      </c>
      <c r="BB159">
        <v>-5.2857441368175131</v>
      </c>
      <c r="BC159">
        <v>5.1181181432116318</v>
      </c>
      <c r="BD159">
        <v>3.6630079295009352</v>
      </c>
      <c r="BE159">
        <v>3.6423226794134678</v>
      </c>
      <c r="BF159">
        <v>1.3540919615167866</v>
      </c>
      <c r="BG159">
        <v>2.8497732549068786</v>
      </c>
      <c r="BH159">
        <v>3.2931515283338655</v>
      </c>
      <c r="BI159">
        <v>2.6305324245508928</v>
      </c>
      <c r="BJ159">
        <v>2.1131291354969477</v>
      </c>
      <c r="BK159">
        <v>2.1949947252269766</v>
      </c>
      <c r="BL159">
        <v>-0.17659945627180207</v>
      </c>
      <c r="BM159">
        <v>-8.3090346588952144</v>
      </c>
    </row>
    <row r="160" spans="1:65" hidden="1" x14ac:dyDescent="0.25">
      <c r="A160" t="s">
        <v>702</v>
      </c>
      <c r="B160" t="s">
        <v>703</v>
      </c>
      <c r="C160" t="s">
        <v>348</v>
      </c>
      <c r="D160" t="s">
        <v>347</v>
      </c>
      <c r="AA160">
        <v>4.831228371237458</v>
      </c>
      <c r="AB160">
        <v>15.50800362428275</v>
      </c>
      <c r="AC160">
        <v>3.8660258807106516</v>
      </c>
      <c r="AD160">
        <v>-6.2572926434774701</v>
      </c>
      <c r="AE160">
        <v>24.542499325280559</v>
      </c>
      <c r="AF160">
        <v>9.3637537815318268</v>
      </c>
      <c r="AG160">
        <v>7.789046773122152</v>
      </c>
      <c r="AH160">
        <v>-1.6916088118041444</v>
      </c>
      <c r="AI160">
        <v>2.6762464636270806</v>
      </c>
      <c r="AJ160">
        <v>8.7825243341583814E-2</v>
      </c>
      <c r="AK160">
        <v>7.1408586305701931</v>
      </c>
      <c r="AL160">
        <v>6.0062406674567796</v>
      </c>
      <c r="AM160">
        <v>5.8777269571841657</v>
      </c>
      <c r="AN160">
        <v>8.2132538192474414</v>
      </c>
      <c r="AO160">
        <v>-10.302946770681146</v>
      </c>
      <c r="AP160">
        <v>-6.4456627964867153</v>
      </c>
      <c r="AQ160">
        <v>-0.8193937196020471</v>
      </c>
      <c r="AR160">
        <v>-1.255142819858392</v>
      </c>
      <c r="AS160">
        <v>1.3540791088099979</v>
      </c>
      <c r="AT160">
        <v>6.826085172344861</v>
      </c>
      <c r="AU160">
        <v>3.7414521322503873</v>
      </c>
      <c r="AV160">
        <v>-1.6158759091392341</v>
      </c>
      <c r="AW160">
        <v>0.94929370557204606</v>
      </c>
      <c r="AX160">
        <v>2.3534427601733796</v>
      </c>
      <c r="AY160">
        <v>-0.35085967081937497</v>
      </c>
      <c r="AZ160">
        <v>3.2304070494471944</v>
      </c>
      <c r="BA160">
        <v>-6.1795907877264824</v>
      </c>
      <c r="BB160">
        <v>3.1845257118507249</v>
      </c>
      <c r="BC160">
        <v>6.6686410570146535</v>
      </c>
      <c r="BD160">
        <v>-0.612309009476391</v>
      </c>
      <c r="BE160">
        <v>-2.2952104142285776</v>
      </c>
      <c r="BF160">
        <v>4.0179796987967649</v>
      </c>
      <c r="BG160">
        <v>-0.95033466498458097</v>
      </c>
      <c r="BH160">
        <v>1.6139214615345452</v>
      </c>
      <c r="BI160">
        <v>1.3132581227825995</v>
      </c>
      <c r="BJ160">
        <v>3.2505548088004588</v>
      </c>
      <c r="BK160">
        <v>3.5747509819166652</v>
      </c>
      <c r="BL160">
        <v>6.644663737294465</v>
      </c>
      <c r="BM160">
        <v>-2.2076054023640665</v>
      </c>
    </row>
    <row r="161" spans="1:65" hidden="1" x14ac:dyDescent="0.25">
      <c r="A161" t="s">
        <v>704</v>
      </c>
      <c r="B161" t="s">
        <v>705</v>
      </c>
      <c r="C161" t="s">
        <v>348</v>
      </c>
      <c r="D161" t="s">
        <v>347</v>
      </c>
      <c r="F161">
        <v>1.1635402662601138</v>
      </c>
      <c r="G161">
        <v>3.2785663861850622</v>
      </c>
      <c r="H161">
        <v>4.7826582846807923</v>
      </c>
      <c r="I161">
        <v>7.9863448974746518</v>
      </c>
      <c r="J161">
        <v>6.0257654125204283</v>
      </c>
      <c r="K161">
        <v>4.8859458694145701</v>
      </c>
      <c r="L161">
        <v>3.2631866779331773</v>
      </c>
      <c r="M161">
        <v>5.8481019026208685</v>
      </c>
      <c r="N161">
        <v>8.3306622590668411</v>
      </c>
      <c r="O161">
        <v>8.5021459955985534</v>
      </c>
      <c r="P161">
        <v>6.5356057329492074</v>
      </c>
      <c r="Q161">
        <v>6.2540185603570819</v>
      </c>
      <c r="R161">
        <v>7.1791966943621759</v>
      </c>
      <c r="S161">
        <v>5.9036308375647053</v>
      </c>
      <c r="T161">
        <v>4.1023524327871144</v>
      </c>
      <c r="U161">
        <v>6.1045886946888572</v>
      </c>
      <c r="V161">
        <v>4.4585740095270268</v>
      </c>
      <c r="W161">
        <v>3.588498832641875</v>
      </c>
      <c r="X161">
        <v>4.634922301120838</v>
      </c>
      <c r="Y161">
        <v>4.4917847318291422</v>
      </c>
      <c r="Z161">
        <v>2.0770923861554564</v>
      </c>
      <c r="AA161">
        <v>2.9542000583802945</v>
      </c>
      <c r="AB161">
        <v>1.7710638560945995</v>
      </c>
      <c r="AC161">
        <v>4.8105152243545604</v>
      </c>
      <c r="AD161">
        <v>4.5386456608813859</v>
      </c>
      <c r="AE161">
        <v>4.0347848015650527</v>
      </c>
      <c r="AF161">
        <v>4.8252102826078556</v>
      </c>
      <c r="AG161">
        <v>4.1184581084652336</v>
      </c>
      <c r="AH161">
        <v>3.049622119215627</v>
      </c>
      <c r="AI161">
        <v>2.1274575755721372</v>
      </c>
      <c r="AJ161">
        <v>1.3257174163894518</v>
      </c>
      <c r="AK161">
        <v>1.4974437727513674</v>
      </c>
      <c r="AL161">
        <v>3.4471536970722667</v>
      </c>
      <c r="AM161">
        <v>3.38859194745298</v>
      </c>
      <c r="AN161">
        <v>3.8672650138281739</v>
      </c>
      <c r="AO161">
        <v>5.4246613582312762</v>
      </c>
      <c r="AP161">
        <v>5.0704998756914961</v>
      </c>
      <c r="AQ161">
        <v>2.5544528752665201</v>
      </c>
      <c r="AR161">
        <v>3.7551995407469434</v>
      </c>
      <c r="AS161">
        <v>5.8414872920007639</v>
      </c>
      <c r="AT161">
        <v>3.7303429364598912</v>
      </c>
      <c r="AU161">
        <v>4.767742335269574</v>
      </c>
      <c r="AV161">
        <v>5.9827659164553211</v>
      </c>
      <c r="AW161">
        <v>7.7441862114907565</v>
      </c>
      <c r="AX161">
        <v>7.2737333561788233</v>
      </c>
      <c r="AY161">
        <v>8.2487906806419744</v>
      </c>
      <c r="AZ161">
        <v>8.9226550716235948</v>
      </c>
      <c r="BA161">
        <v>5.9744898712991983</v>
      </c>
      <c r="BB161">
        <v>3.1425806224698789</v>
      </c>
      <c r="BC161">
        <v>7.8520558774947631</v>
      </c>
      <c r="BD161">
        <v>6.3990604484764617</v>
      </c>
      <c r="BE161">
        <v>5.4380911656429163</v>
      </c>
      <c r="BF161">
        <v>5.4878209034924197</v>
      </c>
      <c r="BG161">
        <v>4.9323828658104816</v>
      </c>
      <c r="BH161">
        <v>4.4629345003156544</v>
      </c>
      <c r="BI161">
        <v>4.6510099193595238</v>
      </c>
      <c r="BJ161">
        <v>5.1988416180087427</v>
      </c>
      <c r="BK161">
        <v>4.8475609297364599</v>
      </c>
      <c r="BL161">
        <v>3.9833478314913293</v>
      </c>
      <c r="BM161">
        <v>-1.3796613048442197</v>
      </c>
    </row>
    <row r="162" spans="1:65" hidden="1" x14ac:dyDescent="0.25">
      <c r="A162" t="s">
        <v>706</v>
      </c>
      <c r="B162" t="s">
        <v>707</v>
      </c>
      <c r="C162" t="s">
        <v>348</v>
      </c>
      <c r="D162" t="s">
        <v>347</v>
      </c>
      <c r="AJ162">
        <v>-6.1707676470204973</v>
      </c>
      <c r="AK162">
        <v>-6.5651986768585431</v>
      </c>
      <c r="AL162">
        <v>-7.4692713185855695</v>
      </c>
      <c r="AM162">
        <v>-1.7581661812691323</v>
      </c>
      <c r="AN162">
        <v>-1.114727694144122</v>
      </c>
      <c r="AO162">
        <v>1.1851038887323142</v>
      </c>
      <c r="AP162">
        <v>1.4399813365912451</v>
      </c>
      <c r="AQ162">
        <v>3.3787356471829639</v>
      </c>
      <c r="AR162">
        <v>4.3390279130758813</v>
      </c>
      <c r="AS162">
        <v>4.5491357828887402</v>
      </c>
      <c r="AT162">
        <v>-3.0672566245166166</v>
      </c>
      <c r="AU162">
        <v>1.4936654720292779</v>
      </c>
      <c r="AV162">
        <v>2.2226016573240912</v>
      </c>
      <c r="AW162">
        <v>4.6740895796091593</v>
      </c>
      <c r="AX162">
        <v>4.724088642019737</v>
      </c>
      <c r="AY162">
        <v>5.1370251615350497</v>
      </c>
      <c r="AZ162">
        <v>6.4734868575234685</v>
      </c>
      <c r="BA162">
        <v>5.4720013901559525</v>
      </c>
      <c r="BB162">
        <v>-0.35861485697967055</v>
      </c>
      <c r="BC162">
        <v>3.3587508577381158</v>
      </c>
      <c r="BD162">
        <v>2.3398860452033148</v>
      </c>
      <c r="BE162">
        <v>-0.45618322360793684</v>
      </c>
      <c r="BF162">
        <v>2.9252576645048407</v>
      </c>
      <c r="BG162">
        <v>3.6291235127637265</v>
      </c>
      <c r="BH162">
        <v>3.8558651404173787</v>
      </c>
      <c r="BI162">
        <v>2.8482051936330635</v>
      </c>
      <c r="BJ162">
        <v>1.0817727381324289</v>
      </c>
      <c r="BK162">
        <v>2.8805967096426741</v>
      </c>
      <c r="BL162">
        <v>3.910419538401726</v>
      </c>
      <c r="BM162">
        <v>-5.2084440570590402</v>
      </c>
    </row>
    <row r="163" spans="1:65" hidden="1" x14ac:dyDescent="0.25">
      <c r="A163" t="s">
        <v>708</v>
      </c>
      <c r="B163" t="s">
        <v>709</v>
      </c>
      <c r="C163" t="s">
        <v>348</v>
      </c>
      <c r="D163" t="s">
        <v>347</v>
      </c>
      <c r="M163">
        <v>3.708410196486895</v>
      </c>
      <c r="N163">
        <v>0.23099941952482084</v>
      </c>
      <c r="O163">
        <v>6.1369548625588806</v>
      </c>
      <c r="P163">
        <v>2.5689960235582845</v>
      </c>
      <c r="Q163">
        <v>5.8440164309550937</v>
      </c>
      <c r="R163">
        <v>-1.455115801929793</v>
      </c>
      <c r="S163">
        <v>-1.5288261023840022</v>
      </c>
      <c r="T163">
        <v>11.625049137451967</v>
      </c>
      <c r="U163">
        <v>13.623438533665052</v>
      </c>
      <c r="V163">
        <v>6.3486471939360456</v>
      </c>
      <c r="W163">
        <v>-1.4634763319916715</v>
      </c>
      <c r="X163">
        <v>10.395677210595707</v>
      </c>
      <c r="Y163">
        <v>-4.3258398689979032</v>
      </c>
      <c r="Z163">
        <v>1.5088042968527162</v>
      </c>
      <c r="AA163">
        <v>-7.3784330460582055</v>
      </c>
      <c r="AB163">
        <v>1.8208737723150392</v>
      </c>
      <c r="AC163">
        <v>-0.28701115619664108</v>
      </c>
      <c r="AD163">
        <v>20.286634940713071</v>
      </c>
      <c r="AE163">
        <v>2.6926208809457108</v>
      </c>
      <c r="AF163">
        <v>-0.13916428907798206</v>
      </c>
      <c r="AG163">
        <v>7.3897210443242471</v>
      </c>
      <c r="AH163">
        <v>4.177388109442532</v>
      </c>
      <c r="AI163">
        <v>-2.5023951034776104</v>
      </c>
      <c r="AJ163">
        <v>11.7452037933746</v>
      </c>
      <c r="AK163">
        <v>-3.2186624903075227</v>
      </c>
      <c r="AL163">
        <v>3.1721681773032202</v>
      </c>
      <c r="AM163">
        <v>3.7799340510106703</v>
      </c>
      <c r="AN163">
        <v>0.92102239769160121</v>
      </c>
      <c r="AO163">
        <v>7.0557854041226591</v>
      </c>
      <c r="AP163">
        <v>4.8290243393480381</v>
      </c>
      <c r="AQ163">
        <v>7.5716676399028415</v>
      </c>
      <c r="AR163">
        <v>5.7009436541914198</v>
      </c>
      <c r="AS163">
        <v>-6.0834971813122252E-2</v>
      </c>
      <c r="AT163">
        <v>15.376239457917421</v>
      </c>
      <c r="AU163">
        <v>3.1063082520568628</v>
      </c>
      <c r="AV163">
        <v>9.1190419953242952</v>
      </c>
      <c r="AW163">
        <v>1.5599986605348874</v>
      </c>
      <c r="AX163">
        <v>6.5347787748128781</v>
      </c>
      <c r="AY163">
        <v>4.662186877583224</v>
      </c>
      <c r="AZ163">
        <v>3.4936168125374394</v>
      </c>
      <c r="BA163">
        <v>4.773145081429746</v>
      </c>
      <c r="BB163">
        <v>4.8063222669786398</v>
      </c>
      <c r="BC163">
        <v>5.313935278958752</v>
      </c>
      <c r="BD163">
        <v>3.2131337804430729</v>
      </c>
      <c r="BE163">
        <v>-0.83673463153076</v>
      </c>
      <c r="BF163">
        <v>2.2950682896261725</v>
      </c>
      <c r="BG163">
        <v>7.0846838805652652</v>
      </c>
      <c r="BH163">
        <v>6.1718000242497766</v>
      </c>
      <c r="BI163">
        <v>5.8522991994141478</v>
      </c>
      <c r="BJ163">
        <v>5.3054560843816603</v>
      </c>
      <c r="BK163">
        <v>4.7464843272456108</v>
      </c>
      <c r="BL163">
        <v>4.7561608077080848</v>
      </c>
      <c r="BM163">
        <v>-1.2354504470769996</v>
      </c>
    </row>
    <row r="164" spans="1:65" hidden="1" x14ac:dyDescent="0.25">
      <c r="A164" t="s">
        <v>710</v>
      </c>
      <c r="B164" t="s">
        <v>711</v>
      </c>
      <c r="C164" t="s">
        <v>348</v>
      </c>
      <c r="D164" t="s">
        <v>347</v>
      </c>
      <c r="P164">
        <v>2.4539936122782677</v>
      </c>
      <c r="Q164">
        <v>5.8383270265214691</v>
      </c>
      <c r="R164">
        <v>4.1461383732598591</v>
      </c>
      <c r="S164">
        <v>10.036403959707158</v>
      </c>
      <c r="T164">
        <v>19.560080864651439</v>
      </c>
      <c r="U164">
        <v>17.017089564801495</v>
      </c>
      <c r="V164">
        <v>12.184169801333951</v>
      </c>
      <c r="W164">
        <v>11.16115819061703</v>
      </c>
      <c r="X164">
        <v>10.490773167609461</v>
      </c>
      <c r="Y164">
        <v>7.049711214920066</v>
      </c>
      <c r="Z164">
        <v>3.3117620744265537</v>
      </c>
      <c r="AA164">
        <v>2.284452305553188</v>
      </c>
      <c r="AB164">
        <v>-0.61239011689237088</v>
      </c>
      <c r="AC164">
        <v>0.94237093547965856</v>
      </c>
      <c r="AD164">
        <v>2.5852796663822204</v>
      </c>
      <c r="AE164">
        <v>3.8851900069647201</v>
      </c>
      <c r="AF164">
        <v>4.1105144518594443</v>
      </c>
      <c r="AG164">
        <v>8.4142362957401247</v>
      </c>
      <c r="AH164">
        <v>8.1791055812399804</v>
      </c>
      <c r="AI164">
        <v>6.2913909583117089</v>
      </c>
      <c r="AJ164">
        <v>6.2564920821319276</v>
      </c>
      <c r="AK164">
        <v>4.6909324306259066</v>
      </c>
      <c r="AL164">
        <v>4.4807493588374854</v>
      </c>
      <c r="AM164">
        <v>5.6511047373604981</v>
      </c>
      <c r="AN164">
        <v>6.3424931833749696</v>
      </c>
      <c r="AO164">
        <v>3.7773357615833021</v>
      </c>
      <c r="AP164">
        <v>5.2569801449753157</v>
      </c>
      <c r="AQ164">
        <v>5.1256012305360059</v>
      </c>
      <c r="AR164">
        <v>4.7199748824220649</v>
      </c>
      <c r="AS164">
        <v>19.681270098747376</v>
      </c>
      <c r="AT164">
        <v>-1.1746973483586345</v>
      </c>
      <c r="AU164">
        <v>2.5652632530665187</v>
      </c>
      <c r="AV164">
        <v>4.0740688502600904</v>
      </c>
      <c r="AW164">
        <v>0.14026812660377175</v>
      </c>
      <c r="AX164">
        <v>3.3835935757445128</v>
      </c>
      <c r="AY164">
        <v>2.5101423447025724</v>
      </c>
      <c r="AZ164">
        <v>4.7747056000765298</v>
      </c>
      <c r="BA164">
        <v>3.8263594156458396</v>
      </c>
      <c r="BB164">
        <v>-1.1338734682064597</v>
      </c>
      <c r="BC164">
        <v>5.5436393852221784</v>
      </c>
      <c r="BD164">
        <v>0.46705085613230324</v>
      </c>
      <c r="BE164">
        <v>4.1177072993516646</v>
      </c>
      <c r="BF164">
        <v>5.4733556954527103</v>
      </c>
      <c r="BG164">
        <v>7.6335381123007267</v>
      </c>
      <c r="BH164">
        <v>9.6081328107997592</v>
      </c>
      <c r="BI164">
        <v>4.0909174288532597</v>
      </c>
      <c r="BJ164">
        <v>8.1194252892809402</v>
      </c>
      <c r="BK164">
        <v>5.17922479608157</v>
      </c>
      <c r="BL164">
        <v>5.5395663368322374</v>
      </c>
      <c r="BM164">
        <v>-7.0011296151414939</v>
      </c>
    </row>
    <row r="165" spans="1:65" hidden="1" x14ac:dyDescent="0.25">
      <c r="A165" t="s">
        <v>712</v>
      </c>
      <c r="B165" t="s">
        <v>713</v>
      </c>
      <c r="C165" t="s">
        <v>348</v>
      </c>
      <c r="D165" t="s">
        <v>347</v>
      </c>
      <c r="G165">
        <v>2.2834688802775531</v>
      </c>
      <c r="H165">
        <v>8.8108244787774765</v>
      </c>
      <c r="I165">
        <v>3.1256096393421871</v>
      </c>
      <c r="J165">
        <v>2.1474886394644841</v>
      </c>
      <c r="K165">
        <v>2.5259956275243525</v>
      </c>
      <c r="L165">
        <v>-5.375174351337435</v>
      </c>
      <c r="M165">
        <v>2.7924984696079775</v>
      </c>
      <c r="N165">
        <v>7.4262437817300508</v>
      </c>
      <c r="O165">
        <v>4.1491987545005458</v>
      </c>
      <c r="P165">
        <v>4.5443301518258039</v>
      </c>
      <c r="Q165">
        <v>3.2657641590005682</v>
      </c>
      <c r="R165">
        <v>0.71337894629184007</v>
      </c>
      <c r="S165">
        <v>2.1717778147093014</v>
      </c>
      <c r="T165">
        <v>4.7320667112880983</v>
      </c>
      <c r="U165">
        <v>5.1361584337553694</v>
      </c>
      <c r="V165">
        <v>6.0144514846006984</v>
      </c>
      <c r="W165">
        <v>6.2432240958789151</v>
      </c>
      <c r="X165">
        <v>5.8387718923027592</v>
      </c>
      <c r="Y165">
        <v>6.6045987244607289</v>
      </c>
      <c r="Z165">
        <v>7.1169331130160458</v>
      </c>
      <c r="AA165">
        <v>5.9682365898267875</v>
      </c>
      <c r="AB165">
        <v>4.9809569211477225</v>
      </c>
      <c r="AC165">
        <v>4.6677285395636829</v>
      </c>
      <c r="AD165">
        <v>3.8668105524134404</v>
      </c>
      <c r="AE165">
        <v>0.86936049811995986</v>
      </c>
      <c r="AF165">
        <v>-2.5236554422987183</v>
      </c>
      <c r="AG165">
        <v>-7.603960498720653</v>
      </c>
      <c r="AH165">
        <v>-4.2813426450561423</v>
      </c>
      <c r="AI165">
        <v>3.248148014378117</v>
      </c>
      <c r="AJ165">
        <v>1.0590777044122461</v>
      </c>
      <c r="AK165">
        <v>4.488335846005981</v>
      </c>
      <c r="AL165">
        <v>7.7667382558005045</v>
      </c>
      <c r="AM165">
        <v>6.7797675954762013</v>
      </c>
      <c r="AN165">
        <v>7.2034553964836618</v>
      </c>
      <c r="AO165">
        <v>6.6869003424732369</v>
      </c>
      <c r="AP165">
        <v>6.0348042277204712</v>
      </c>
      <c r="AQ165">
        <v>5.7618472212074323</v>
      </c>
      <c r="AR165">
        <v>8.4780341185939818</v>
      </c>
      <c r="AS165">
        <v>12.4181916439086</v>
      </c>
      <c r="AT165">
        <v>12.467730036759633</v>
      </c>
      <c r="AU165">
        <v>11.703045621276004</v>
      </c>
      <c r="AV165">
        <v>12.98632489279214</v>
      </c>
      <c r="AW165">
        <v>13.695287342604573</v>
      </c>
      <c r="AX165">
        <v>13.56694200887236</v>
      </c>
      <c r="AY165">
        <v>13.306869308260033</v>
      </c>
      <c r="AZ165">
        <v>12.500486293906789</v>
      </c>
      <c r="BA165">
        <v>11.074267652101327</v>
      </c>
      <c r="BB165">
        <v>10.409844403011206</v>
      </c>
      <c r="BC165">
        <v>10.069286093985525</v>
      </c>
      <c r="BD165">
        <v>7.5200572272424751</v>
      </c>
      <c r="BE165">
        <v>6.4857540044064024</v>
      </c>
      <c r="BF165">
        <v>7.8986694782381193</v>
      </c>
      <c r="BG165">
        <v>8.1996637504261827</v>
      </c>
      <c r="BH165">
        <v>3.2772794170018926</v>
      </c>
      <c r="BI165">
        <v>10.507780780710178</v>
      </c>
      <c r="BJ165">
        <v>5.7500645002950677</v>
      </c>
      <c r="BK165">
        <v>6.4049773251470015</v>
      </c>
      <c r="BL165">
        <v>6.7504601462238014</v>
      </c>
      <c r="BM165">
        <v>3.1737744004107782</v>
      </c>
    </row>
    <row r="166" spans="1:65" hidden="1" x14ac:dyDescent="0.25">
      <c r="A166" t="s">
        <v>714</v>
      </c>
      <c r="B166" t="s">
        <v>715</v>
      </c>
      <c r="C166" t="s">
        <v>348</v>
      </c>
      <c r="D166" t="s">
        <v>347</v>
      </c>
      <c r="K166">
        <v>6.6583266963431811</v>
      </c>
      <c r="L166">
        <v>8.899244334333801</v>
      </c>
      <c r="M166">
        <v>10.90553365230052</v>
      </c>
      <c r="N166">
        <v>12.291881120628759</v>
      </c>
      <c r="O166">
        <v>9.0490227648542714</v>
      </c>
      <c r="P166">
        <v>8.7034063653080409</v>
      </c>
      <c r="Q166">
        <v>13.544990814510214</v>
      </c>
      <c r="R166">
        <v>6.4817998706590458</v>
      </c>
      <c r="S166">
        <v>6.7884199647932491</v>
      </c>
      <c r="T166">
        <v>1.3183473246062931</v>
      </c>
      <c r="U166">
        <v>15.120701861888136</v>
      </c>
      <c r="V166">
        <v>-0.48590045832247597</v>
      </c>
      <c r="W166">
        <v>-4.8954751991496011</v>
      </c>
      <c r="X166">
        <v>-2.0388278584510005</v>
      </c>
      <c r="Y166">
        <v>-9.3524577470081169</v>
      </c>
      <c r="Z166">
        <v>0.30869038112125224</v>
      </c>
      <c r="AA166">
        <v>14.418657654230472</v>
      </c>
      <c r="AB166">
        <v>4.3608092381626591</v>
      </c>
      <c r="AC166">
        <v>-0.88395902251178882</v>
      </c>
      <c r="AD166">
        <v>3.465226711893294</v>
      </c>
      <c r="AE166">
        <v>-2.2268180135756666</v>
      </c>
      <c r="AF166">
        <v>2.0058228960470075</v>
      </c>
      <c r="AG166">
        <v>0.36291412042430693</v>
      </c>
      <c r="AH166">
        <v>1.9117138198883907</v>
      </c>
      <c r="AI166">
        <v>12.024359979008324</v>
      </c>
      <c r="AJ166">
        <v>-0.91841903834865946</v>
      </c>
      <c r="AK166">
        <v>5.120841741755072</v>
      </c>
      <c r="AL166">
        <v>3.0211832303129569</v>
      </c>
      <c r="AM166">
        <v>2.1112233927465383</v>
      </c>
      <c r="AN166">
        <v>2.9766947788771034</v>
      </c>
      <c r="AO166">
        <v>6.1222465938824939</v>
      </c>
      <c r="AP166">
        <v>3.6158503903937884</v>
      </c>
      <c r="AQ166">
        <v>6.772431633111637</v>
      </c>
      <c r="AR166">
        <v>4.2297969674815761</v>
      </c>
      <c r="AS166">
        <v>6.0979630421096971</v>
      </c>
      <c r="AT166">
        <v>2.3813373065785441</v>
      </c>
      <c r="AU166">
        <v>2.9240079479178576</v>
      </c>
      <c r="AV166">
        <v>1.9624125086883595</v>
      </c>
      <c r="AW166">
        <v>7.9283803015006669</v>
      </c>
      <c r="AX166">
        <v>4.3534752282609332</v>
      </c>
      <c r="AY166">
        <v>5.1084803147145976</v>
      </c>
      <c r="AZ166">
        <v>6.09865419612008</v>
      </c>
      <c r="BA166">
        <v>3.9924782384128434</v>
      </c>
      <c r="BB166">
        <v>2.9890503471058594</v>
      </c>
      <c r="BC166">
        <v>5.2887458444948834</v>
      </c>
      <c r="BD166">
        <v>-0.49247686683634129</v>
      </c>
      <c r="BE166">
        <v>1.8595544542564966</v>
      </c>
      <c r="BF166">
        <v>1.4482889487974688</v>
      </c>
      <c r="BG166">
        <v>1.9873012147651394</v>
      </c>
      <c r="BH166">
        <v>0.6598390687381368</v>
      </c>
      <c r="BI166">
        <v>6.7142205487239295</v>
      </c>
      <c r="BJ166">
        <v>2.8167205990292814</v>
      </c>
      <c r="BK166">
        <v>0.5991387593966806</v>
      </c>
      <c r="BL166">
        <v>0.55679243209296203</v>
      </c>
      <c r="BM166">
        <v>-3.4879147659417953</v>
      </c>
    </row>
    <row r="167" spans="1:65" hidden="1" x14ac:dyDescent="0.25">
      <c r="A167" t="s">
        <v>716</v>
      </c>
      <c r="B167" t="s">
        <v>717</v>
      </c>
      <c r="C167" t="s">
        <v>348</v>
      </c>
      <c r="D167" t="s">
        <v>347</v>
      </c>
      <c r="AQ167">
        <v>4.9000067133020906</v>
      </c>
      <c r="AR167">
        <v>-9.4000014066489115</v>
      </c>
      <c r="AS167">
        <v>3.1000001837035711</v>
      </c>
      <c r="AT167">
        <v>1.0998427186747648</v>
      </c>
      <c r="AU167">
        <v>1.9039339204874182</v>
      </c>
      <c r="AV167">
        <v>2.4826593607095901</v>
      </c>
      <c r="AW167">
        <v>4.4260529580521393</v>
      </c>
      <c r="AX167">
        <v>4.1806015272221515</v>
      </c>
      <c r="AY167">
        <v>8.5664195082281367</v>
      </c>
      <c r="AZ167">
        <v>6.8101501252699137</v>
      </c>
      <c r="BA167">
        <v>7.2227525921252607</v>
      </c>
      <c r="BB167">
        <v>-5.795096994772436</v>
      </c>
      <c r="BC167">
        <v>2.7343310823382865</v>
      </c>
      <c r="BD167">
        <v>3.2284510206106063</v>
      </c>
      <c r="BE167">
        <v>-2.723790771306227</v>
      </c>
      <c r="BF167">
        <v>3.5489799124505765</v>
      </c>
      <c r="BG167">
        <v>1.7836985810670143</v>
      </c>
      <c r="BH167">
        <v>3.3903813971207342</v>
      </c>
      <c r="BI167">
        <v>2.949280320975106</v>
      </c>
      <c r="BJ167">
        <v>4.7164652757203385</v>
      </c>
      <c r="BK167">
        <v>5.0778888113380987</v>
      </c>
      <c r="BL167">
        <v>4.0629449916719693</v>
      </c>
      <c r="BM167">
        <v>-15.306893757040655</v>
      </c>
    </row>
    <row r="168" spans="1:65" hidden="1" x14ac:dyDescent="0.25">
      <c r="A168" t="s">
        <v>718</v>
      </c>
      <c r="B168" t="s">
        <v>719</v>
      </c>
      <c r="C168" t="s">
        <v>348</v>
      </c>
      <c r="D168" t="s">
        <v>347</v>
      </c>
      <c r="AA168">
        <v>8.3421361152790041</v>
      </c>
      <c r="AB168">
        <v>5.8340379542967611</v>
      </c>
      <c r="AC168">
        <v>5.9334194528431539</v>
      </c>
      <c r="AD168">
        <v>5.7128722611418823</v>
      </c>
      <c r="AE168">
        <v>9.3749945126943288</v>
      </c>
      <c r="AF168">
        <v>3.4586484712748842</v>
      </c>
      <c r="AG168">
        <v>5.1079723119202782</v>
      </c>
      <c r="AH168">
        <v>4.1781957434766355</v>
      </c>
      <c r="AI168">
        <v>-3.1844601780253896</v>
      </c>
      <c r="AJ168">
        <v>-8.6935447314383083</v>
      </c>
      <c r="AK168">
        <v>-9.2564657047560956</v>
      </c>
      <c r="AL168">
        <v>-3.1687915490130791</v>
      </c>
      <c r="AM168">
        <v>2.1343826936372352</v>
      </c>
      <c r="AN168">
        <v>6.3764268873270851</v>
      </c>
      <c r="AO168">
        <v>2.2350938435935035</v>
      </c>
      <c r="AP168">
        <v>3.8967135834900688</v>
      </c>
      <c r="AQ168">
        <v>3.3399365998637194</v>
      </c>
      <c r="AR168">
        <v>3.0703690103923975</v>
      </c>
      <c r="AS168">
        <v>1.1460621368383954</v>
      </c>
      <c r="AT168">
        <v>2.9527105437067149</v>
      </c>
      <c r="AU168">
        <v>4.73297846536272</v>
      </c>
      <c r="AV168">
        <v>7.004634574508728</v>
      </c>
      <c r="AW168">
        <v>10.625405959917217</v>
      </c>
      <c r="AX168">
        <v>7.2536654404967322</v>
      </c>
      <c r="AY168">
        <v>8.5562348094275933</v>
      </c>
      <c r="AZ168">
        <v>10.248016359042737</v>
      </c>
      <c r="BA168">
        <v>8.9003679463923504</v>
      </c>
      <c r="BB168">
        <v>-1.2685989405187286</v>
      </c>
      <c r="BC168">
        <v>6.3651616848575259</v>
      </c>
      <c r="BD168">
        <v>17.290777583689135</v>
      </c>
      <c r="BE168">
        <v>12.319819848483732</v>
      </c>
      <c r="BF168">
        <v>11.648916189885952</v>
      </c>
      <c r="BG168">
        <v>7.8852254815193561</v>
      </c>
      <c r="BH168">
        <v>2.3798358068850405</v>
      </c>
      <c r="BI168">
        <v>1.489784485048645</v>
      </c>
      <c r="BJ168">
        <v>5.6368763896269485</v>
      </c>
      <c r="BK168">
        <v>7.7448806201856968</v>
      </c>
      <c r="BL168">
        <v>5.6022442187095862</v>
      </c>
      <c r="BM168">
        <v>-4.5577519733768526</v>
      </c>
    </row>
    <row r="169" spans="1:65" hidden="1" x14ac:dyDescent="0.25">
      <c r="A169" t="s">
        <v>720</v>
      </c>
      <c r="B169" t="s">
        <v>721</v>
      </c>
      <c r="C169" t="s">
        <v>348</v>
      </c>
      <c r="D169" t="s">
        <v>347</v>
      </c>
      <c r="AV169">
        <v>0.34317089910776133</v>
      </c>
      <c r="AW169">
        <v>-3.0779753761969886</v>
      </c>
      <c r="AX169">
        <v>-12.702893436838394</v>
      </c>
      <c r="AY169">
        <v>-6.8714632174616099</v>
      </c>
      <c r="AZ169">
        <v>-6.6840277777777857</v>
      </c>
      <c r="BA169">
        <v>-11.069767441860463</v>
      </c>
      <c r="BB169">
        <v>-17.573221757322173</v>
      </c>
      <c r="BC169">
        <v>1.3959390862944048</v>
      </c>
      <c r="BD169">
        <v>-7.3842302878598218</v>
      </c>
      <c r="BE169">
        <v>0.81081081081080697</v>
      </c>
      <c r="BF169">
        <v>2.6809651474530796</v>
      </c>
      <c r="BG169">
        <v>4.1775456919060048</v>
      </c>
      <c r="BH169">
        <v>3.383458646616532</v>
      </c>
      <c r="BI169">
        <v>29.212121212121218</v>
      </c>
      <c r="BJ169">
        <v>23.170731707317074</v>
      </c>
      <c r="BK169">
        <v>-19.345011424219351</v>
      </c>
      <c r="BL169">
        <v>-11.142587346553356</v>
      </c>
    </row>
    <row r="170" spans="1:65" hidden="1" x14ac:dyDescent="0.25">
      <c r="A170" t="s">
        <v>722</v>
      </c>
      <c r="B170" t="s">
        <v>723</v>
      </c>
      <c r="C170" t="s">
        <v>348</v>
      </c>
      <c r="D170" t="s">
        <v>347</v>
      </c>
      <c r="Z170">
        <v>5.0000029494091507</v>
      </c>
      <c r="AA170">
        <v>-6.8999994394120847</v>
      </c>
      <c r="AB170">
        <v>-15.700002038582952</v>
      </c>
      <c r="AC170">
        <v>-6.4999998798461149</v>
      </c>
      <c r="AD170">
        <v>0.99999672079462698</v>
      </c>
      <c r="AE170">
        <v>-2.2999960263100832</v>
      </c>
      <c r="AF170">
        <v>14.700000422831479</v>
      </c>
      <c r="AG170">
        <v>8.1999951794804957</v>
      </c>
      <c r="AH170">
        <v>6.5000045516444089</v>
      </c>
      <c r="AI170">
        <v>0.99999283313417209</v>
      </c>
      <c r="AJ170">
        <v>4.9254512574701721</v>
      </c>
      <c r="AK170">
        <v>-6.1247154506177992</v>
      </c>
      <c r="AL170">
        <v>10.598529673232136</v>
      </c>
      <c r="AM170">
        <v>6.5333964579059227</v>
      </c>
      <c r="AN170">
        <v>2.2597571775733911</v>
      </c>
      <c r="AO170">
        <v>11.202519603498004</v>
      </c>
      <c r="AP170">
        <v>11.301068648208897</v>
      </c>
      <c r="AQ170">
        <v>9.9312519493834941</v>
      </c>
      <c r="AR170">
        <v>11.698523715901189</v>
      </c>
      <c r="AS170">
        <v>1.1803007889161563</v>
      </c>
      <c r="AT170">
        <v>12.086874401640998</v>
      </c>
      <c r="AU170">
        <v>9.2910518852059596</v>
      </c>
      <c r="AV170">
        <v>6.8785328719577592</v>
      </c>
      <c r="AW170">
        <v>7.9164078363794204</v>
      </c>
      <c r="AX170">
        <v>6.6459082805728968</v>
      </c>
      <c r="AY170">
        <v>9.6943740917428585</v>
      </c>
      <c r="AZ170">
        <v>7.7297462424837988</v>
      </c>
      <c r="BA170">
        <v>7.3177553239303705</v>
      </c>
      <c r="BB170">
        <v>6.3181972324890268</v>
      </c>
      <c r="BC170">
        <v>6.5023531151979057</v>
      </c>
      <c r="BD170">
        <v>7.4173843155939068</v>
      </c>
      <c r="BE170">
        <v>7.2584392525877774</v>
      </c>
      <c r="BF170">
        <v>6.9636071348707134</v>
      </c>
      <c r="BG170">
        <v>7.3985127971386362</v>
      </c>
      <c r="BH170">
        <v>6.7232787803581857</v>
      </c>
      <c r="BI170">
        <v>3.824214319211876</v>
      </c>
      <c r="BJ170">
        <v>3.7413175931256433</v>
      </c>
      <c r="BK170">
        <v>3.4438138397146218</v>
      </c>
      <c r="BL170">
        <v>2.3146060102005066</v>
      </c>
      <c r="BM170">
        <v>-1.2339057107003413</v>
      </c>
    </row>
    <row r="171" spans="1:65" hidden="1" x14ac:dyDescent="0.25">
      <c r="A171" t="s">
        <v>724</v>
      </c>
      <c r="B171" t="s">
        <v>725</v>
      </c>
      <c r="C171" t="s">
        <v>348</v>
      </c>
      <c r="D171" t="s">
        <v>347</v>
      </c>
      <c r="G171">
        <v>0.72660837724249916</v>
      </c>
      <c r="H171">
        <v>-1.9837675747370724</v>
      </c>
      <c r="I171">
        <v>27.690886353130878</v>
      </c>
      <c r="J171">
        <v>16.138330502032943</v>
      </c>
      <c r="K171">
        <v>0.23096196514293865</v>
      </c>
      <c r="L171">
        <v>3.5671328966991211</v>
      </c>
      <c r="M171">
        <v>10.19644262595267</v>
      </c>
      <c r="N171">
        <v>1.2485320882916113</v>
      </c>
      <c r="O171">
        <v>11.985931151647762</v>
      </c>
      <c r="P171">
        <v>1.8428864371536662</v>
      </c>
      <c r="Q171">
        <v>-0.73290786815960018</v>
      </c>
      <c r="R171">
        <v>-4.5847569329271778</v>
      </c>
      <c r="S171">
        <v>12.162611059231125</v>
      </c>
      <c r="T171">
        <v>-5.1343744470715933</v>
      </c>
      <c r="U171">
        <v>8.546104930473561</v>
      </c>
      <c r="V171">
        <v>-1.8785936828918892</v>
      </c>
      <c r="W171">
        <v>-0.50471383243932166</v>
      </c>
      <c r="X171">
        <v>4.7900398369043842</v>
      </c>
      <c r="Y171">
        <v>3.3712102197476668</v>
      </c>
      <c r="Z171">
        <v>3.4502884195346155</v>
      </c>
      <c r="AA171">
        <v>-2.3399241223806655</v>
      </c>
      <c r="AB171">
        <v>3.7353420263936101</v>
      </c>
      <c r="AC171">
        <v>-3.2268644516626921</v>
      </c>
      <c r="AD171">
        <v>2.9947605045203431</v>
      </c>
      <c r="AE171">
        <v>5.7135793538988651</v>
      </c>
      <c r="AF171">
        <v>1.9003841516830562</v>
      </c>
      <c r="AG171">
        <v>1.7203979763658026</v>
      </c>
      <c r="AH171">
        <v>4.7775854206916222</v>
      </c>
      <c r="AI171">
        <v>-1.7713045336383004</v>
      </c>
      <c r="AJ171">
        <v>1.7880872818640796</v>
      </c>
      <c r="AK171">
        <v>1.8741257308372496</v>
      </c>
      <c r="AL171">
        <v>5.8736374324218872</v>
      </c>
      <c r="AM171">
        <v>-3.0607322246072499</v>
      </c>
      <c r="AN171">
        <v>9.819800418884256</v>
      </c>
      <c r="AO171">
        <v>5.8188266341195458</v>
      </c>
      <c r="AP171">
        <v>-4.0446965245441788</v>
      </c>
      <c r="AQ171">
        <v>2.777804784283731</v>
      </c>
      <c r="AR171">
        <v>3.6731783232240218</v>
      </c>
      <c r="AS171">
        <v>-3.9180258792329283</v>
      </c>
      <c r="AT171">
        <v>-0.7994938157893472</v>
      </c>
      <c r="AU171">
        <v>1.3814839619905825</v>
      </c>
      <c r="AV171">
        <v>6.9282695510630248</v>
      </c>
      <c r="AW171">
        <v>4.7327579245202998</v>
      </c>
      <c r="AX171">
        <v>8.5662872490666757</v>
      </c>
      <c r="AY171">
        <v>18.333198759771349</v>
      </c>
      <c r="AZ171">
        <v>-1.9694227516076097</v>
      </c>
      <c r="BA171">
        <v>-0.33107919527837737</v>
      </c>
      <c r="BB171">
        <v>9.7875871972803452E-2</v>
      </c>
      <c r="BC171">
        <v>2.620229520553778</v>
      </c>
      <c r="BD171">
        <v>4.1727832830441827</v>
      </c>
      <c r="BE171">
        <v>4.4700131823369276</v>
      </c>
      <c r="BF171">
        <v>4.150813186271705</v>
      </c>
      <c r="BG171">
        <v>4.2748232713028358</v>
      </c>
      <c r="BH171">
        <v>5.376339236949363</v>
      </c>
      <c r="BI171">
        <v>1.2609092244830293</v>
      </c>
      <c r="BJ171">
        <v>6.270545693865742</v>
      </c>
      <c r="BK171">
        <v>4.5267462250106547</v>
      </c>
      <c r="BL171">
        <v>5.7599305897370527</v>
      </c>
      <c r="BM171">
        <v>-1.7633217941727679</v>
      </c>
    </row>
    <row r="172" spans="1:65" hidden="1" x14ac:dyDescent="0.25">
      <c r="A172" t="s">
        <v>726</v>
      </c>
      <c r="B172" t="s">
        <v>727</v>
      </c>
      <c r="C172" t="s">
        <v>348</v>
      </c>
      <c r="D172" t="s">
        <v>347</v>
      </c>
      <c r="V172">
        <v>6.5476190528527525</v>
      </c>
      <c r="W172">
        <v>3.8308060854642889</v>
      </c>
      <c r="X172">
        <v>3.5165257472548745</v>
      </c>
      <c r="Y172">
        <v>-10.061258495579409</v>
      </c>
      <c r="Z172">
        <v>5.8823529010038982</v>
      </c>
      <c r="AA172">
        <v>5.4970759268314566</v>
      </c>
      <c r="AB172">
        <v>0.38379531060235195</v>
      </c>
      <c r="AC172">
        <v>4.698385726992413</v>
      </c>
      <c r="AD172">
        <v>6.9544754617385678</v>
      </c>
      <c r="AE172">
        <v>9.7420333212312755</v>
      </c>
      <c r="AF172">
        <v>8.8910398260755699</v>
      </c>
      <c r="AG172">
        <v>6.7913467486917085</v>
      </c>
      <c r="AH172">
        <v>4.4651486101155484</v>
      </c>
      <c r="AI172">
        <v>7.1867367713132069</v>
      </c>
      <c r="AJ172">
        <v>4.4354462615384165</v>
      </c>
      <c r="AK172">
        <v>6.5126985944167046</v>
      </c>
      <c r="AL172">
        <v>5.0820629282415553</v>
      </c>
      <c r="AM172">
        <v>4.1361428983281314</v>
      </c>
      <c r="AN172">
        <v>4.2877365712879794</v>
      </c>
      <c r="AO172">
        <v>5.5878438994915598</v>
      </c>
      <c r="AP172">
        <v>5.6874774442267721</v>
      </c>
      <c r="AQ172">
        <v>6.071940161388369</v>
      </c>
      <c r="AR172">
        <v>2.6109323187247355</v>
      </c>
      <c r="AS172">
        <v>8.2027917834951012</v>
      </c>
      <c r="AT172">
        <v>3.3475407107277562</v>
      </c>
      <c r="AU172">
        <v>1.6149186446193369</v>
      </c>
      <c r="AV172">
        <v>5.925445488646659</v>
      </c>
      <c r="AW172">
        <v>4.3300198720343843</v>
      </c>
      <c r="AX172">
        <v>1.7775430369347305</v>
      </c>
      <c r="AY172">
        <v>4.865544596930377</v>
      </c>
      <c r="AZ172">
        <v>5.727016147175263</v>
      </c>
      <c r="BA172">
        <v>5.3869625576185456</v>
      </c>
      <c r="BB172">
        <v>3.3150769896247141</v>
      </c>
      <c r="BC172">
        <v>4.3772032268125827</v>
      </c>
      <c r="BD172">
        <v>4.0775380761758129</v>
      </c>
      <c r="BE172">
        <v>3.4961183597929306</v>
      </c>
      <c r="BF172">
        <v>3.3604060981757868</v>
      </c>
      <c r="BG172">
        <v>3.744575777455438</v>
      </c>
      <c r="BH172">
        <v>3.5530717035885004</v>
      </c>
      <c r="BI172">
        <v>3.8379326540919294</v>
      </c>
      <c r="BJ172">
        <v>3.8141521084442616</v>
      </c>
      <c r="BK172">
        <v>3.7596772273033707</v>
      </c>
      <c r="BL172">
        <v>3.0123759026962773</v>
      </c>
      <c r="BM172">
        <v>-14.894687565182096</v>
      </c>
    </row>
    <row r="173" spans="1:65" hidden="1" x14ac:dyDescent="0.25">
      <c r="A173" t="s">
        <v>728</v>
      </c>
      <c r="B173" t="s">
        <v>729</v>
      </c>
      <c r="C173" t="s">
        <v>348</v>
      </c>
      <c r="D173" t="s">
        <v>347</v>
      </c>
      <c r="F173">
        <v>7.6395978554392343</v>
      </c>
      <c r="G173">
        <v>0.66836474301483406</v>
      </c>
      <c r="H173">
        <v>-1.3910785170258464</v>
      </c>
      <c r="I173">
        <v>2.6611032676288886</v>
      </c>
      <c r="J173">
        <v>13.616493419952988</v>
      </c>
      <c r="K173">
        <v>13.249036322575762</v>
      </c>
      <c r="L173">
        <v>7.2815499434996553</v>
      </c>
      <c r="M173">
        <v>-1.9230791684213813</v>
      </c>
      <c r="N173">
        <v>5.8823598926885978</v>
      </c>
      <c r="O173">
        <v>0.47929797784465222</v>
      </c>
      <c r="P173">
        <v>16.218563632656611</v>
      </c>
      <c r="Q173">
        <v>6.2313490084595458</v>
      </c>
      <c r="R173">
        <v>2.3006615711212532</v>
      </c>
      <c r="S173">
        <v>7.1759636183837756</v>
      </c>
      <c r="T173">
        <v>6.0868238098928913</v>
      </c>
      <c r="U173">
        <v>4.9977312425484683</v>
      </c>
      <c r="V173">
        <v>4.9180313685784967</v>
      </c>
      <c r="W173">
        <v>9.7450680272818175</v>
      </c>
      <c r="X173">
        <v>4.3961537403671969</v>
      </c>
      <c r="Y173">
        <v>0.40674641302022962</v>
      </c>
      <c r="Z173">
        <v>-5.2901192185902772</v>
      </c>
      <c r="AA173">
        <v>2.5034538136510918</v>
      </c>
      <c r="AB173">
        <v>3.7187090510675205</v>
      </c>
      <c r="AC173">
        <v>5.3603040939681676</v>
      </c>
      <c r="AD173">
        <v>4.5709823019014664</v>
      </c>
      <c r="AE173">
        <v>-0.2148025178735935</v>
      </c>
      <c r="AF173">
        <v>1.6252391823556707</v>
      </c>
      <c r="AG173">
        <v>3.1772912783485339</v>
      </c>
      <c r="AH173">
        <v>1.3446897069268715</v>
      </c>
      <c r="AI173">
        <v>5.6922944937573874</v>
      </c>
      <c r="AJ173">
        <v>8.7302318289879537</v>
      </c>
      <c r="AK173">
        <v>-7.3329781362016888</v>
      </c>
      <c r="AL173">
        <v>9.6918402702900437</v>
      </c>
      <c r="AM173">
        <v>-10.240181735914263</v>
      </c>
      <c r="AN173">
        <v>16.728817591413673</v>
      </c>
      <c r="AO173">
        <v>7.3166815115858839</v>
      </c>
      <c r="AP173">
        <v>3.7924190988298818</v>
      </c>
      <c r="AQ173">
        <v>3.8952536307753576</v>
      </c>
      <c r="AR173">
        <v>3.0422780917393766</v>
      </c>
      <c r="AS173">
        <v>1.5760778365016392</v>
      </c>
      <c r="AT173">
        <v>-4.9749638475183104</v>
      </c>
      <c r="AU173">
        <v>1.7000000144741705</v>
      </c>
      <c r="AV173">
        <v>5.7056394375490527</v>
      </c>
      <c r="AW173">
        <v>5.4204976932312547</v>
      </c>
      <c r="AX173">
        <v>3.2687258273080886</v>
      </c>
      <c r="AY173">
        <v>4.6999999916729678</v>
      </c>
      <c r="AZ173">
        <v>9.6000000043214584</v>
      </c>
      <c r="BA173">
        <v>7.6397367747570684</v>
      </c>
      <c r="BB173">
        <v>8.3281102764108255</v>
      </c>
      <c r="BC173">
        <v>6.8740656330618037</v>
      </c>
      <c r="BD173">
        <v>4.8540551108037278</v>
      </c>
      <c r="BE173">
        <v>1.8857995069530062</v>
      </c>
      <c r="BF173">
        <v>5.1999999970762758</v>
      </c>
      <c r="BG173">
        <v>5.7000000041038845</v>
      </c>
      <c r="BH173">
        <v>2.8000000000683087</v>
      </c>
      <c r="BI173">
        <v>2.4840406252381655</v>
      </c>
      <c r="BJ173">
        <v>4.0000305170754871</v>
      </c>
      <c r="BK173">
        <v>4.391688296098863</v>
      </c>
      <c r="BL173">
        <v>5.4481813361728655</v>
      </c>
      <c r="BM173">
        <v>0.79999833090272432</v>
      </c>
    </row>
    <row r="174" spans="1:65" hidden="1" x14ac:dyDescent="0.25">
      <c r="A174" t="s">
        <v>243</v>
      </c>
      <c r="B174" t="s">
        <v>730</v>
      </c>
      <c r="C174" t="s">
        <v>348</v>
      </c>
      <c r="D174" t="s">
        <v>347</v>
      </c>
      <c r="F174">
        <v>7.5979939991248671</v>
      </c>
      <c r="G174">
        <v>6.4210296093059895</v>
      </c>
      <c r="H174">
        <v>7.338803526922689</v>
      </c>
      <c r="I174">
        <v>5.3589629093933695</v>
      </c>
      <c r="J174">
        <v>7.6848634747729676</v>
      </c>
      <c r="K174">
        <v>7.816711026278341</v>
      </c>
      <c r="L174">
        <v>3.8571464922936229</v>
      </c>
      <c r="M174">
        <v>7.9779946415241341</v>
      </c>
      <c r="N174">
        <v>4.8885336526140151</v>
      </c>
      <c r="O174">
        <v>5.9865386299280203</v>
      </c>
      <c r="P174">
        <v>10.034660579930616</v>
      </c>
      <c r="Q174">
        <v>9.388444990780485</v>
      </c>
      <c r="R174">
        <v>11.701081612586094</v>
      </c>
      <c r="S174">
        <v>8.3186619718310624</v>
      </c>
      <c r="T174">
        <v>0.80106809078786512</v>
      </c>
      <c r="U174">
        <v>11.563489778289338</v>
      </c>
      <c r="V174">
        <v>7.7530583802194002</v>
      </c>
      <c r="W174">
        <v>6.6538922155700249</v>
      </c>
      <c r="X174">
        <v>9.3490999313721659</v>
      </c>
      <c r="Y174">
        <v>7.4418267838182004</v>
      </c>
      <c r="Z174">
        <v>6.9421041989621699</v>
      </c>
      <c r="AA174">
        <v>5.9431524547803605</v>
      </c>
      <c r="AB174">
        <v>6.2522308149912931</v>
      </c>
      <c r="AC174">
        <v>7.7617901200005548</v>
      </c>
      <c r="AD174">
        <v>-1.0252502511170576</v>
      </c>
      <c r="AE174">
        <v>1.2405949256339994</v>
      </c>
      <c r="AF174">
        <v>5.1919321108215115</v>
      </c>
      <c r="AG174">
        <v>9.9377196768823097</v>
      </c>
      <c r="AH174">
        <v>9.0596008660236862</v>
      </c>
      <c r="AI174">
        <v>9.0085271397569926</v>
      </c>
      <c r="AJ174">
        <v>9.5454674143613687</v>
      </c>
      <c r="AK174">
        <v>8.8851179783215599</v>
      </c>
      <c r="AL174">
        <v>9.8949433337706409</v>
      </c>
      <c r="AM174">
        <v>9.2120417933486749</v>
      </c>
      <c r="AN174">
        <v>9.8290851973081175</v>
      </c>
      <c r="AO174">
        <v>10.002700686184411</v>
      </c>
      <c r="AP174">
        <v>7.3227418503592361</v>
      </c>
      <c r="AQ174">
        <v>-7.3594151881755607</v>
      </c>
      <c r="AR174">
        <v>6.1376120105769161</v>
      </c>
      <c r="AS174">
        <v>8.8588681696938636</v>
      </c>
      <c r="AT174">
        <v>0.51767531919286114</v>
      </c>
      <c r="AU174">
        <v>5.3909883069279658</v>
      </c>
      <c r="AV174">
        <v>5.7884992858874966</v>
      </c>
      <c r="AW174">
        <v>6.7834377237030452</v>
      </c>
      <c r="AX174">
        <v>5.3321391614148581</v>
      </c>
      <c r="AY174">
        <v>5.5848470671515003</v>
      </c>
      <c r="AZ174">
        <v>6.2987859274094689</v>
      </c>
      <c r="BA174">
        <v>4.8317698891309675</v>
      </c>
      <c r="BB174">
        <v>-1.5135287159871353</v>
      </c>
      <c r="BC174">
        <v>7.4248473832609676</v>
      </c>
      <c r="BD174">
        <v>5.2939128341400306</v>
      </c>
      <c r="BE174">
        <v>5.4734541925385258</v>
      </c>
      <c r="BF174">
        <v>4.6937225255789343</v>
      </c>
      <c r="BG174">
        <v>6.0067219455820293</v>
      </c>
      <c r="BH174">
        <v>5.091532421550113</v>
      </c>
      <c r="BI174">
        <v>4.4497813976154106</v>
      </c>
      <c r="BJ174">
        <v>5.8127224098332846</v>
      </c>
      <c r="BK174">
        <v>4.8430566096969301</v>
      </c>
      <c r="BL174">
        <v>4.4394712875962483</v>
      </c>
      <c r="BM174">
        <v>-5.6469448364471191</v>
      </c>
    </row>
    <row r="175" spans="1:65" hidden="1" x14ac:dyDescent="0.25">
      <c r="A175" t="s">
        <v>17</v>
      </c>
      <c r="B175" t="s">
        <v>731</v>
      </c>
      <c r="C175" t="s">
        <v>348</v>
      </c>
      <c r="D175" t="s">
        <v>347</v>
      </c>
      <c r="F175">
        <v>2.3011589791631195</v>
      </c>
      <c r="G175">
        <v>6.0991877879367848</v>
      </c>
      <c r="H175">
        <v>4.3983661747632397</v>
      </c>
      <c r="I175">
        <v>5.8025222286313749</v>
      </c>
      <c r="J175">
        <v>6.3991819291743184</v>
      </c>
      <c r="K175">
        <v>6.5038621370428871</v>
      </c>
      <c r="L175">
        <v>2.50568258234469</v>
      </c>
      <c r="M175">
        <v>4.7984295305292903</v>
      </c>
      <c r="N175">
        <v>3.1001910276334428</v>
      </c>
      <c r="O175">
        <v>-0.34285535949760515</v>
      </c>
      <c r="P175">
        <v>3.2934392534709929</v>
      </c>
      <c r="Q175">
        <v>5.256810112597222</v>
      </c>
      <c r="R175">
        <v>5.643272610335174</v>
      </c>
      <c r="S175">
        <v>-0.53974997546092141</v>
      </c>
      <c r="T175">
        <v>-0.20317713186338437</v>
      </c>
      <c r="U175">
        <v>5.3902565612178535</v>
      </c>
      <c r="V175">
        <v>4.6249379448802301</v>
      </c>
      <c r="W175">
        <v>5.5327577936599823</v>
      </c>
      <c r="X175">
        <v>3.1655346112448086</v>
      </c>
      <c r="Y175">
        <v>-0.2518794375035327</v>
      </c>
      <c r="Z175">
        <v>2.5376185470121158</v>
      </c>
      <c r="AA175">
        <v>-1.8051221333405181</v>
      </c>
      <c r="AB175">
        <v>4.5823195675926343</v>
      </c>
      <c r="AC175">
        <v>7.2325548649045004</v>
      </c>
      <c r="AD175">
        <v>4.1661639812739821</v>
      </c>
      <c r="AE175">
        <v>3.4643511811093646</v>
      </c>
      <c r="AF175">
        <v>3.4594115125379687</v>
      </c>
      <c r="AG175">
        <v>4.1769947971046264</v>
      </c>
      <c r="AH175">
        <v>3.6708736629514078</v>
      </c>
      <c r="AI175">
        <v>1.8849709568330013</v>
      </c>
      <c r="AJ175">
        <v>-0.11005570406298659</v>
      </c>
      <c r="AK175">
        <v>3.5206322190545478</v>
      </c>
      <c r="AL175">
        <v>2.7519061858434384</v>
      </c>
      <c r="AM175">
        <v>4.0271178909304268</v>
      </c>
      <c r="AN175">
        <v>2.6850275219815387</v>
      </c>
      <c r="AO175">
        <v>3.7720024844474835</v>
      </c>
      <c r="AP175">
        <v>4.3818788158663864</v>
      </c>
      <c r="AQ175">
        <v>4.3600790625287829</v>
      </c>
      <c r="AR175">
        <v>4.6972285479523777</v>
      </c>
      <c r="AS175">
        <v>4.1852867137576908</v>
      </c>
      <c r="AT175">
        <v>1.0299993385962836</v>
      </c>
      <c r="AU175">
        <v>1.8595306511100489</v>
      </c>
      <c r="AV175">
        <v>2.9299898821953434</v>
      </c>
      <c r="AW175">
        <v>3.8065736327128405</v>
      </c>
      <c r="AX175">
        <v>3.6203439308116572</v>
      </c>
      <c r="AY175">
        <v>2.9529312200074145</v>
      </c>
      <c r="AZ175">
        <v>2.2496247526334372</v>
      </c>
      <c r="BA175">
        <v>-4.8101012813035027E-2</v>
      </c>
      <c r="BB175">
        <v>-2.569072239599862</v>
      </c>
      <c r="BC175">
        <v>2.6028055707651134</v>
      </c>
      <c r="BD175">
        <v>1.6745838968713826</v>
      </c>
      <c r="BE175">
        <v>2.20747288929077</v>
      </c>
      <c r="BF175">
        <v>1.8801257926418486</v>
      </c>
      <c r="BG175">
        <v>2.5512548414201177</v>
      </c>
      <c r="BH175">
        <v>2.8805958443393536</v>
      </c>
      <c r="BI175">
        <v>1.6548181412017016</v>
      </c>
      <c r="BJ175">
        <v>2.3883320813824866</v>
      </c>
      <c r="BK175">
        <v>2.9780785049045306</v>
      </c>
      <c r="BL175">
        <v>2.1385412109090396</v>
      </c>
      <c r="BM175">
        <v>-3.5485866054493158</v>
      </c>
    </row>
    <row r="176" spans="1:65" hidden="1" x14ac:dyDescent="0.25">
      <c r="A176" t="s">
        <v>732</v>
      </c>
      <c r="B176" t="s">
        <v>733</v>
      </c>
      <c r="C176" t="s">
        <v>348</v>
      </c>
      <c r="D176" t="s">
        <v>347</v>
      </c>
      <c r="Z176">
        <v>0.97144949851239915</v>
      </c>
      <c r="AA176">
        <v>-0.39809074436583103</v>
      </c>
      <c r="AB176">
        <v>-1.8234503751001654</v>
      </c>
      <c r="AC176">
        <v>-0.23689152404770653</v>
      </c>
      <c r="AD176">
        <v>0.46417126262781494</v>
      </c>
      <c r="AE176">
        <v>4.7672696658838589</v>
      </c>
      <c r="AF176">
        <v>3.5537691416913191</v>
      </c>
      <c r="AG176">
        <v>0.81314894293187479</v>
      </c>
      <c r="AH176">
        <v>1.8586749622582204</v>
      </c>
      <c r="AI176">
        <v>2.0474599395067941</v>
      </c>
      <c r="AJ176">
        <v>8.1656125021080328</v>
      </c>
      <c r="AK176">
        <v>7.1893425228052479</v>
      </c>
      <c r="AL176">
        <v>-1.5795391591690304</v>
      </c>
      <c r="AM176">
        <v>1.7298794884707434</v>
      </c>
      <c r="AN176">
        <v>3.8990142211042951</v>
      </c>
      <c r="AO176">
        <v>3.1913243011146903</v>
      </c>
      <c r="AP176">
        <v>4.2201003038447595</v>
      </c>
      <c r="AQ176">
        <v>3.2915856206481777</v>
      </c>
      <c r="AR176">
        <v>3.3692784244549756</v>
      </c>
      <c r="AS176">
        <v>3.4921833636517761</v>
      </c>
      <c r="AT176">
        <v>1.1779486946791735</v>
      </c>
      <c r="AU176">
        <v>4.7886612188211046</v>
      </c>
      <c r="AV176">
        <v>4.239794295821369</v>
      </c>
      <c r="AW176">
        <v>12.269548103676883</v>
      </c>
      <c r="AX176">
        <v>2.5292626581902198</v>
      </c>
      <c r="AY176">
        <v>7.0731753184582544</v>
      </c>
      <c r="AZ176">
        <v>5.374044151676344</v>
      </c>
      <c r="BA176">
        <v>2.6498120378026755</v>
      </c>
      <c r="BB176">
        <v>0.29597091400108866</v>
      </c>
      <c r="BC176">
        <v>6.0392494795585776</v>
      </c>
      <c r="BD176">
        <v>5.0913381386433798</v>
      </c>
      <c r="BE176">
        <v>5.0616820696264</v>
      </c>
      <c r="BF176">
        <v>5.6147196225448539</v>
      </c>
      <c r="BG176">
        <v>6.092519159779556</v>
      </c>
      <c r="BH176">
        <v>4.2641745376367481</v>
      </c>
      <c r="BI176">
        <v>3.3794450206329429E-2</v>
      </c>
      <c r="BJ176">
        <v>-1.0272508270177383</v>
      </c>
      <c r="BK176">
        <v>1.0599434707292801</v>
      </c>
      <c r="BL176">
        <v>-0.88809915955728513</v>
      </c>
      <c r="BM176">
        <v>-8.5001490376529318</v>
      </c>
    </row>
    <row r="177" spans="1:65" hidden="1" x14ac:dyDescent="0.25">
      <c r="A177" t="s">
        <v>734</v>
      </c>
      <c r="B177" t="s">
        <v>735</v>
      </c>
      <c r="C177" t="s">
        <v>348</v>
      </c>
      <c r="D177" t="s">
        <v>347</v>
      </c>
      <c r="K177">
        <v>-3.8485777011772768</v>
      </c>
      <c r="L177">
        <v>5.4007914425069856</v>
      </c>
      <c r="M177">
        <v>14.262554689016312</v>
      </c>
      <c r="N177">
        <v>15.716313383603222</v>
      </c>
      <c r="O177">
        <v>30.999289736459701</v>
      </c>
      <c r="P177">
        <v>6.9992156774571583</v>
      </c>
      <c r="Q177">
        <v>3.3984995447836468</v>
      </c>
      <c r="R177">
        <v>-11.1993086262232</v>
      </c>
      <c r="S177">
        <v>12.701115195813955</v>
      </c>
      <c r="T177">
        <v>6.4994718047942399</v>
      </c>
      <c r="U177">
        <v>2.2999982176099394</v>
      </c>
      <c r="V177">
        <v>1.8998242792455784</v>
      </c>
      <c r="W177">
        <v>9.8000071972039677</v>
      </c>
      <c r="X177">
        <v>-13.600005070034385</v>
      </c>
      <c r="Y177">
        <v>-0.39999455105400727</v>
      </c>
      <c r="Z177">
        <v>-6.999999368750494</v>
      </c>
      <c r="AA177">
        <v>2.3999924883572277</v>
      </c>
      <c r="AB177">
        <v>-1.9999975695337042</v>
      </c>
      <c r="AC177">
        <v>1.7999992334336525</v>
      </c>
      <c r="AD177">
        <v>4.5000004983168509</v>
      </c>
      <c r="AE177">
        <v>-1.0000034969603462</v>
      </c>
      <c r="AF177">
        <v>5.7000027508994151</v>
      </c>
      <c r="AG177">
        <v>34.600000648106771</v>
      </c>
      <c r="AH177">
        <v>10.999999473353057</v>
      </c>
      <c r="AI177">
        <v>3.600001274255149</v>
      </c>
      <c r="AJ177">
        <v>4.900028142166903</v>
      </c>
      <c r="AK177">
        <v>0.51999483839222194</v>
      </c>
      <c r="AL177">
        <v>0.52979465453711327</v>
      </c>
      <c r="AM177">
        <v>2.5901869056366849</v>
      </c>
      <c r="AN177">
        <v>5.9400311023841965</v>
      </c>
      <c r="AO177">
        <v>0.44987908350562122</v>
      </c>
      <c r="AP177">
        <v>2.0071523304286103</v>
      </c>
      <c r="AQ177">
        <v>-3.2002755272662142</v>
      </c>
      <c r="AR177">
        <v>0.90017251917349483</v>
      </c>
      <c r="AS177">
        <v>2.1001088268880466</v>
      </c>
    </row>
    <row r="178" spans="1:65" hidden="1" x14ac:dyDescent="0.25">
      <c r="A178" t="s">
        <v>736</v>
      </c>
      <c r="B178" t="s">
        <v>737</v>
      </c>
      <c r="C178" t="s">
        <v>348</v>
      </c>
      <c r="D178" t="s">
        <v>347</v>
      </c>
      <c r="F178">
        <v>4.5463930364995235</v>
      </c>
      <c r="G178">
        <v>10.278713494298501</v>
      </c>
      <c r="H178">
        <v>9.4282293210079047</v>
      </c>
      <c r="I178">
        <v>0.13103988960310176</v>
      </c>
      <c r="J178">
        <v>6.9197618187298389</v>
      </c>
      <c r="K178">
        <v>-0.38249719840612784</v>
      </c>
      <c r="L178">
        <v>0.12286867042654137</v>
      </c>
      <c r="M178">
        <v>0.38349466225950835</v>
      </c>
      <c r="N178">
        <v>-5.4859458120612885</v>
      </c>
      <c r="O178">
        <v>3.0557789221532232</v>
      </c>
      <c r="P178">
        <v>5.6793206435707049</v>
      </c>
      <c r="Q178">
        <v>-5.1662723061600815</v>
      </c>
      <c r="R178">
        <v>-17.047583570958395</v>
      </c>
      <c r="S178">
        <v>8.7752380504886816</v>
      </c>
      <c r="T178">
        <v>-2.7931934356381163</v>
      </c>
      <c r="U178">
        <v>0.67820340231976672</v>
      </c>
      <c r="V178">
        <v>7.7645811191129326</v>
      </c>
      <c r="W178">
        <v>13.472612331383544</v>
      </c>
      <c r="X178">
        <v>7.1469960659651122</v>
      </c>
      <c r="Y178">
        <v>-2.4550361251302348</v>
      </c>
      <c r="Z178">
        <v>-0.17766607066587881</v>
      </c>
      <c r="AA178">
        <v>2.1744602194520297</v>
      </c>
      <c r="AB178">
        <v>-3.8636279072157436</v>
      </c>
      <c r="AC178">
        <v>-16.819835113699625</v>
      </c>
      <c r="AD178">
        <v>7.7181274458263829</v>
      </c>
      <c r="AE178">
        <v>6.3521373055065453</v>
      </c>
      <c r="AF178">
        <v>8.8281361241342893E-2</v>
      </c>
      <c r="AG178">
        <v>6.8711501343810681</v>
      </c>
      <c r="AH178">
        <v>0.95704597163847893</v>
      </c>
      <c r="AI178">
        <v>-1.3084782838947433</v>
      </c>
      <c r="AJ178">
        <v>-0.43948910103841854</v>
      </c>
      <c r="AK178">
        <v>2.0007523610279065</v>
      </c>
      <c r="AL178">
        <v>0.32165547536808958</v>
      </c>
      <c r="AM178">
        <v>1.8547787921106647</v>
      </c>
      <c r="AN178">
        <v>2.4572441211458909</v>
      </c>
      <c r="AO178">
        <v>0.10053050441605649</v>
      </c>
      <c r="AP178">
        <v>1.527475711691423</v>
      </c>
      <c r="AQ178">
        <v>9.972614957381893</v>
      </c>
      <c r="AR178">
        <v>-0.21956251910029323</v>
      </c>
      <c r="AS178">
        <v>-1.2084777429137432</v>
      </c>
      <c r="AT178">
        <v>7.2681349034649116</v>
      </c>
      <c r="AU178">
        <v>4.9184705776940092</v>
      </c>
      <c r="AV178">
        <v>2.1706103813679221</v>
      </c>
      <c r="AW178">
        <v>0.36380158015960262</v>
      </c>
      <c r="AX178">
        <v>7.3318688412183235</v>
      </c>
      <c r="AY178">
        <v>5.9310499740956146</v>
      </c>
      <c r="AZ178">
        <v>3.1427240837200969</v>
      </c>
      <c r="BA178">
        <v>7.7314142293080579</v>
      </c>
      <c r="BB178">
        <v>1.9626009053266955</v>
      </c>
      <c r="BC178">
        <v>8.5781667429725559</v>
      </c>
      <c r="BD178">
        <v>2.3577569359863446</v>
      </c>
      <c r="BE178">
        <v>10.548944575889394</v>
      </c>
      <c r="BF178">
        <v>5.315130635756887</v>
      </c>
      <c r="BG178">
        <v>6.6421366540484428</v>
      </c>
      <c r="BH178">
        <v>4.3926488320190629</v>
      </c>
      <c r="BI178">
        <v>5.7408931505815701</v>
      </c>
      <c r="BJ178">
        <v>5.0013599450659143</v>
      </c>
      <c r="BK178">
        <v>7.2108030082462307</v>
      </c>
      <c r="BL178">
        <v>5.9413968629707057</v>
      </c>
      <c r="BM178">
        <v>3.5800064028186114</v>
      </c>
    </row>
    <row r="179" spans="1:65" hidden="1" x14ac:dyDescent="0.25">
      <c r="A179" t="s">
        <v>182</v>
      </c>
      <c r="B179" t="s">
        <v>738</v>
      </c>
      <c r="C179" t="s">
        <v>348</v>
      </c>
      <c r="D179" t="s">
        <v>347</v>
      </c>
      <c r="F179">
        <v>0.19179548947600722</v>
      </c>
      <c r="G179">
        <v>4.1029925891326968</v>
      </c>
      <c r="H179">
        <v>8.5786189204521719</v>
      </c>
      <c r="I179">
        <v>4.9504886591351891</v>
      </c>
      <c r="J179">
        <v>4.8849768376765752</v>
      </c>
      <c r="K179">
        <v>-4.2505141877903725</v>
      </c>
      <c r="L179">
        <v>-15.743628205930932</v>
      </c>
      <c r="M179">
        <v>-1.2483602460099377</v>
      </c>
      <c r="N179">
        <v>24.197383948973766</v>
      </c>
      <c r="O179">
        <v>25.007241925401786</v>
      </c>
      <c r="P179">
        <v>14.237531559701139</v>
      </c>
      <c r="Q179">
        <v>3.3642620302570378</v>
      </c>
      <c r="R179">
        <v>5.3927604839671517</v>
      </c>
      <c r="S179">
        <v>11.160674548764746</v>
      </c>
      <c r="T179">
        <v>-5.227747558575885</v>
      </c>
      <c r="U179">
        <v>9.0423517302657928</v>
      </c>
      <c r="V179">
        <v>6.0241178461947698</v>
      </c>
      <c r="W179">
        <v>-5.764158392498743</v>
      </c>
      <c r="X179">
        <v>6.7594309348435075</v>
      </c>
      <c r="Y179">
        <v>4.2048310468303214</v>
      </c>
      <c r="Z179">
        <v>-13.127880485069966</v>
      </c>
      <c r="AA179">
        <v>-6.8033888146931929</v>
      </c>
      <c r="AB179">
        <v>-10.924085037995056</v>
      </c>
      <c r="AC179">
        <v>-1.1156232179951644</v>
      </c>
      <c r="AD179">
        <v>5.9130274644103622</v>
      </c>
      <c r="AE179">
        <v>6.0945270405383667E-2</v>
      </c>
      <c r="AF179">
        <v>3.200125467143053</v>
      </c>
      <c r="AG179">
        <v>7.3340254884255671</v>
      </c>
      <c r="AH179">
        <v>1.9193812966454686</v>
      </c>
      <c r="AI179">
        <v>11.776885932349401</v>
      </c>
      <c r="AJ179">
        <v>0.35835260448379813</v>
      </c>
      <c r="AK179">
        <v>4.6311929469535613</v>
      </c>
      <c r="AL179">
        <v>-2.0351187757126468</v>
      </c>
      <c r="AM179">
        <v>-1.8149244834631872</v>
      </c>
      <c r="AN179">
        <v>-7.2664766676595605E-2</v>
      </c>
      <c r="AO179">
        <v>4.1959240452684128</v>
      </c>
      <c r="AP179">
        <v>2.9370994197520019</v>
      </c>
      <c r="AQ179">
        <v>2.5812541028255254</v>
      </c>
      <c r="AR179">
        <v>0.58412689458522493</v>
      </c>
      <c r="AS179">
        <v>5.0159347572053861</v>
      </c>
      <c r="AT179">
        <v>5.9176846516328681</v>
      </c>
      <c r="AU179">
        <v>15.329155738186401</v>
      </c>
      <c r="AV179">
        <v>7.3471949703428407</v>
      </c>
      <c r="AW179">
        <v>9.2505582284969421</v>
      </c>
      <c r="AX179">
        <v>6.4385165250910461</v>
      </c>
      <c r="AY179">
        <v>6.0594280312554787</v>
      </c>
      <c r="AZ179">
        <v>6.5911303607354199</v>
      </c>
      <c r="BA179">
        <v>6.7644727778479989</v>
      </c>
      <c r="BB179">
        <v>8.0369251018968413</v>
      </c>
      <c r="BC179">
        <v>8.0056559152817783</v>
      </c>
      <c r="BD179">
        <v>5.3079242036664169</v>
      </c>
      <c r="BE179">
        <v>4.2300611751055328</v>
      </c>
      <c r="BF179">
        <v>6.6713353928837762</v>
      </c>
      <c r="BG179">
        <v>6.3097186557238274</v>
      </c>
      <c r="BH179">
        <v>2.6526932954183451</v>
      </c>
      <c r="BI179">
        <v>-1.6168689499181568</v>
      </c>
      <c r="BJ179">
        <v>0.80588661954270435</v>
      </c>
      <c r="BK179">
        <v>1.9227573415730177</v>
      </c>
      <c r="BL179">
        <v>2.2084292771582028</v>
      </c>
      <c r="BM179">
        <v>-1.7942530823359135</v>
      </c>
    </row>
    <row r="180" spans="1:65" hidden="1" x14ac:dyDescent="0.25">
      <c r="A180" t="s">
        <v>739</v>
      </c>
      <c r="B180" t="s">
        <v>740</v>
      </c>
      <c r="C180" t="s">
        <v>348</v>
      </c>
      <c r="D180" t="s">
        <v>347</v>
      </c>
      <c r="F180">
        <v>7.4977433976184784</v>
      </c>
      <c r="G180">
        <v>10.890798331467437</v>
      </c>
      <c r="H180">
        <v>10.86547924570587</v>
      </c>
      <c r="I180">
        <v>11.698479028810979</v>
      </c>
      <c r="J180">
        <v>9.5251558267363663</v>
      </c>
      <c r="K180">
        <v>3.3011363977453243</v>
      </c>
      <c r="L180">
        <v>6.9695138251259152</v>
      </c>
      <c r="M180">
        <v>1.3429600534575599</v>
      </c>
      <c r="N180">
        <v>6.2377039074102072</v>
      </c>
      <c r="O180">
        <v>1.3538265911120106</v>
      </c>
      <c r="P180">
        <v>3.3047564994870697</v>
      </c>
      <c r="Q180">
        <v>2.2207228915662682</v>
      </c>
      <c r="R180">
        <v>6.4170139740132868</v>
      </c>
      <c r="S180">
        <v>14.192425094918917</v>
      </c>
      <c r="T180">
        <v>-0.15324689432549121</v>
      </c>
      <c r="U180">
        <v>5.2094544974138728</v>
      </c>
      <c r="V180">
        <v>8.3684805330065188</v>
      </c>
      <c r="W180">
        <v>-7.8388003748826662</v>
      </c>
      <c r="X180">
        <v>-26.478788864893758</v>
      </c>
      <c r="Y180">
        <v>4.6117322791079829</v>
      </c>
      <c r="Z180">
        <v>5.3632901898187129</v>
      </c>
      <c r="AA180">
        <v>-0.81636191892964405</v>
      </c>
      <c r="AB180">
        <v>4.6132116271151631</v>
      </c>
      <c r="AC180">
        <v>-1.566093912859813</v>
      </c>
      <c r="AD180">
        <v>-4.0818514878028225</v>
      </c>
      <c r="AE180">
        <v>-1.0173091613719265</v>
      </c>
      <c r="AF180">
        <v>-0.70635294117653302</v>
      </c>
      <c r="AG180">
        <v>-12.449822037071272</v>
      </c>
      <c r="AH180">
        <v>-1.7382163302989539</v>
      </c>
      <c r="AI180">
        <v>-5.2499720862670074E-2</v>
      </c>
      <c r="AJ180">
        <v>-0.18928149418670159</v>
      </c>
      <c r="AK180">
        <v>0.38634657841616615</v>
      </c>
      <c r="AL180">
        <v>-0.39293604666308113</v>
      </c>
      <c r="AM180">
        <v>3.3377261128253934</v>
      </c>
      <c r="AN180">
        <v>5.9119079365871414</v>
      </c>
      <c r="AO180">
        <v>6.3442683605154002</v>
      </c>
      <c r="AP180">
        <v>3.9666509276082138</v>
      </c>
      <c r="AQ180">
        <v>3.71168146396694</v>
      </c>
      <c r="AR180">
        <v>7.0359704635020108</v>
      </c>
      <c r="AS180">
        <v>4.1015902507343753</v>
      </c>
      <c r="AT180">
        <v>2.9608434905727279</v>
      </c>
      <c r="AU180">
        <v>0.75393887607957311</v>
      </c>
      <c r="AV180">
        <v>2.5207328955144703</v>
      </c>
      <c r="AW180">
        <v>5.3121705695073871</v>
      </c>
      <c r="AX180">
        <v>4.2823983377065389</v>
      </c>
      <c r="AY180">
        <v>4.1531995879039698</v>
      </c>
      <c r="AZ180">
        <v>5.0766589811339884</v>
      </c>
      <c r="BA180">
        <v>3.4347446564855062</v>
      </c>
      <c r="BB180">
        <v>-3.2928151130380883</v>
      </c>
      <c r="BC180">
        <v>4.4104813981602291</v>
      </c>
      <c r="BD180">
        <v>6.316709606183295</v>
      </c>
      <c r="BE180">
        <v>6.4960260793053237</v>
      </c>
      <c r="BF180">
        <v>4.9268256343922872</v>
      </c>
      <c r="BG180">
        <v>4.7858470594309921</v>
      </c>
      <c r="BH180">
        <v>4.7920862821910504</v>
      </c>
      <c r="BI180">
        <v>4.5629544292339403</v>
      </c>
      <c r="BJ180">
        <v>4.6325339809099688</v>
      </c>
      <c r="BK180">
        <v>-3.3636876460633403</v>
      </c>
      <c r="BL180">
        <v>-3.6747945784271252</v>
      </c>
      <c r="BM180">
        <v>-1.9773293932957756</v>
      </c>
    </row>
    <row r="181" spans="1:65" hidden="1" x14ac:dyDescent="0.25">
      <c r="A181" t="s">
        <v>116</v>
      </c>
      <c r="B181" t="s">
        <v>741</v>
      </c>
      <c r="C181" t="s">
        <v>348</v>
      </c>
      <c r="D181" t="s">
        <v>347</v>
      </c>
      <c r="F181">
        <v>0.29554667271661117</v>
      </c>
      <c r="G181">
        <v>6.8435073210287243</v>
      </c>
      <c r="H181">
        <v>3.6246215304735756</v>
      </c>
      <c r="I181">
        <v>8.2749039306045944</v>
      </c>
      <c r="J181">
        <v>8.6430949357500992</v>
      </c>
      <c r="K181">
        <v>2.7411043345546346</v>
      </c>
      <c r="L181">
        <v>5.2800147469768319</v>
      </c>
      <c r="M181">
        <v>6.4161340399009106</v>
      </c>
      <c r="N181">
        <v>6.4294490775908884</v>
      </c>
      <c r="O181">
        <v>6.1401816481438232</v>
      </c>
      <c r="P181">
        <v>4.316980365114361</v>
      </c>
      <c r="Q181">
        <v>3.5338744094053993</v>
      </c>
      <c r="R181">
        <v>5.444222984832578</v>
      </c>
      <c r="S181">
        <v>3.4387178607190378</v>
      </c>
      <c r="T181">
        <v>2.0288622837512094E-3</v>
      </c>
      <c r="U181">
        <v>4.4563096516099705</v>
      </c>
      <c r="V181">
        <v>2.5204402791895859</v>
      </c>
      <c r="W181">
        <v>2.6962469637160495</v>
      </c>
      <c r="X181">
        <v>2.0141661280197667</v>
      </c>
      <c r="Y181">
        <v>1.341914135954994</v>
      </c>
      <c r="Z181">
        <v>-0.78361170741607111</v>
      </c>
      <c r="AA181">
        <v>-1.2407565927083795</v>
      </c>
      <c r="AB181">
        <v>2.0699578879006282</v>
      </c>
      <c r="AC181">
        <v>3.061679182172611</v>
      </c>
      <c r="AD181">
        <v>2.5801797705026246</v>
      </c>
      <c r="AE181">
        <v>2.7869757369201977</v>
      </c>
      <c r="AF181">
        <v>1.9312486849542267</v>
      </c>
      <c r="AG181">
        <v>3.4412188612939616</v>
      </c>
      <c r="AH181">
        <v>4.4201178960851877</v>
      </c>
      <c r="AI181">
        <v>4.1832229863407235</v>
      </c>
      <c r="AJ181">
        <v>2.4391344083439179</v>
      </c>
      <c r="AK181">
        <v>1.706070897200533</v>
      </c>
      <c r="AL181">
        <v>1.2575521578357325</v>
      </c>
      <c r="AM181">
        <v>2.961092569146345</v>
      </c>
      <c r="AN181">
        <v>3.1160359856591526</v>
      </c>
      <c r="AO181">
        <v>3.4987421205792941</v>
      </c>
      <c r="AP181">
        <v>4.3290534045254958</v>
      </c>
      <c r="AQ181">
        <v>4.6639171601524652</v>
      </c>
      <c r="AR181">
        <v>5.0340481518183537</v>
      </c>
      <c r="AS181">
        <v>4.1956424978691018</v>
      </c>
      <c r="AT181">
        <v>2.3269550869925837</v>
      </c>
      <c r="AU181">
        <v>0.21727359494956033</v>
      </c>
      <c r="AV181">
        <v>0.15564589801701345</v>
      </c>
      <c r="AW181">
        <v>1.9849457142215243</v>
      </c>
      <c r="AX181">
        <v>2.0508761081388087</v>
      </c>
      <c r="AY181">
        <v>3.4609889541150238</v>
      </c>
      <c r="AZ181">
        <v>3.7728425207388199</v>
      </c>
      <c r="BA181">
        <v>2.1703248513360336</v>
      </c>
      <c r="BB181">
        <v>-3.66688393735825</v>
      </c>
      <c r="BC181">
        <v>1.3427393363655256</v>
      </c>
      <c r="BD181">
        <v>1.5511893124465104</v>
      </c>
      <c r="BE181">
        <v>-1.0303539914843611</v>
      </c>
      <c r="BF181">
        <v>-0.13017528844991944</v>
      </c>
      <c r="BG181">
        <v>1.4233953951008402</v>
      </c>
      <c r="BH181">
        <v>1.95916972105708</v>
      </c>
      <c r="BI181">
        <v>2.1917137192612302</v>
      </c>
      <c r="BJ181">
        <v>2.9109025131500488</v>
      </c>
      <c r="BK181">
        <v>2.3609150947851276</v>
      </c>
      <c r="BL181">
        <v>1.9555884157404648</v>
      </c>
      <c r="BM181">
        <v>-3.7986359926833444</v>
      </c>
    </row>
    <row r="182" spans="1:65" hidden="1" x14ac:dyDescent="0.25">
      <c r="A182" t="s">
        <v>201</v>
      </c>
      <c r="B182" t="s">
        <v>742</v>
      </c>
      <c r="C182" t="s">
        <v>348</v>
      </c>
      <c r="D182" t="s">
        <v>347</v>
      </c>
      <c r="F182">
        <v>6.2733355104072928</v>
      </c>
      <c r="G182">
        <v>2.813945138445419</v>
      </c>
      <c r="H182">
        <v>3.7850430836605256</v>
      </c>
      <c r="I182">
        <v>5.0096509866238961</v>
      </c>
      <c r="J182">
        <v>5.2856088005521826</v>
      </c>
      <c r="K182">
        <v>3.7865132548973435</v>
      </c>
      <c r="L182">
        <v>6.2560790063555629</v>
      </c>
      <c r="M182">
        <v>2.2598755281926231</v>
      </c>
      <c r="N182">
        <v>4.5046114555913732</v>
      </c>
      <c r="O182">
        <v>1.9433005054834638</v>
      </c>
      <c r="P182">
        <v>5.6724074752656719</v>
      </c>
      <c r="Q182">
        <v>5.3306259159419511</v>
      </c>
      <c r="R182">
        <v>4.5329188456951073</v>
      </c>
      <c r="S182">
        <v>3.9230102019743214</v>
      </c>
      <c r="T182">
        <v>4.9521477854440121</v>
      </c>
      <c r="U182">
        <v>5.8253934592604963</v>
      </c>
      <c r="V182">
        <v>4.1607473224286196</v>
      </c>
      <c r="W182">
        <v>3.8694062507246656</v>
      </c>
      <c r="X182">
        <v>4.3724599273172231</v>
      </c>
      <c r="Y182">
        <v>4.5646483564192124</v>
      </c>
      <c r="Z182">
        <v>1.5982743637398329</v>
      </c>
      <c r="AA182">
        <v>0.23535447844670898</v>
      </c>
      <c r="AB182">
        <v>3.9728088135512394</v>
      </c>
      <c r="AC182">
        <v>6.0524031653418149</v>
      </c>
      <c r="AD182">
        <v>5.5533589637364287</v>
      </c>
      <c r="AE182">
        <v>4.0422526208130876</v>
      </c>
      <c r="AF182">
        <v>1.7534007889965721</v>
      </c>
      <c r="AG182">
        <v>-0.25534725777937695</v>
      </c>
      <c r="AH182">
        <v>1.038289969351311</v>
      </c>
      <c r="AI182">
        <v>1.9324198265052104</v>
      </c>
      <c r="AJ182">
        <v>3.0847213952660155</v>
      </c>
      <c r="AK182">
        <v>3.5743955389190063</v>
      </c>
      <c r="AL182">
        <v>2.8453243667576231</v>
      </c>
      <c r="AM182">
        <v>5.0554273877133653</v>
      </c>
      <c r="AN182">
        <v>4.1554913341920354</v>
      </c>
      <c r="AO182">
        <v>5.0279471718714319</v>
      </c>
      <c r="AP182">
        <v>5.2845929848029556</v>
      </c>
      <c r="AQ182">
        <v>2.6244262219658339</v>
      </c>
      <c r="AR182">
        <v>2.0128632887601299</v>
      </c>
      <c r="AS182">
        <v>3.2049792222521774</v>
      </c>
      <c r="AT182">
        <v>2.074790393883859</v>
      </c>
      <c r="AU182">
        <v>1.446254139604136</v>
      </c>
      <c r="AV182">
        <v>0.9101056643075367</v>
      </c>
      <c r="AW182">
        <v>3.9694145601364141</v>
      </c>
      <c r="AX182">
        <v>2.6254199382972416</v>
      </c>
      <c r="AY182">
        <v>2.3998284262960254</v>
      </c>
      <c r="AZ182">
        <v>2.9942877144258944</v>
      </c>
      <c r="BA182">
        <v>0.47634501307163646</v>
      </c>
      <c r="BB182">
        <v>-1.7270203094871306</v>
      </c>
      <c r="BC182">
        <v>0.70183382386235849</v>
      </c>
      <c r="BD182">
        <v>0.98143447858535637</v>
      </c>
      <c r="BE182">
        <v>2.7031094705930911</v>
      </c>
      <c r="BF182">
        <v>1.0340729135363063</v>
      </c>
      <c r="BG182">
        <v>1.9695443007938991</v>
      </c>
      <c r="BH182">
        <v>1.9671284382140755</v>
      </c>
      <c r="BI182">
        <v>1.0715589772072747</v>
      </c>
      <c r="BJ182">
        <v>2.3232902083824882</v>
      </c>
      <c r="BK182">
        <v>1.1188284794512242</v>
      </c>
      <c r="BL182">
        <v>0.74579821924348266</v>
      </c>
      <c r="BM182">
        <v>-0.71718266924479224</v>
      </c>
    </row>
    <row r="183" spans="1:65" hidden="1" x14ac:dyDescent="0.25">
      <c r="A183" t="s">
        <v>743</v>
      </c>
      <c r="B183" t="s">
        <v>744</v>
      </c>
      <c r="C183" t="s">
        <v>348</v>
      </c>
      <c r="D183" t="s">
        <v>347</v>
      </c>
      <c r="F183">
        <v>1.9082659692721222</v>
      </c>
      <c r="G183">
        <v>1.9103200336738411</v>
      </c>
      <c r="H183">
        <v>1.8951116433664481</v>
      </c>
      <c r="I183">
        <v>7.5324485533172094</v>
      </c>
      <c r="J183">
        <v>-1.203189017061689</v>
      </c>
      <c r="K183">
        <v>7.0406431427478822</v>
      </c>
      <c r="L183">
        <v>-1.5714974981419658</v>
      </c>
      <c r="M183">
        <v>0.67548346391785685</v>
      </c>
      <c r="N183">
        <v>4.4634216007100775</v>
      </c>
      <c r="O183">
        <v>2.5759921262923768</v>
      </c>
      <c r="P183">
        <v>-1.1953833001198291</v>
      </c>
      <c r="Q183">
        <v>3.1178003634440898</v>
      </c>
      <c r="R183">
        <v>-0.47653626836194007</v>
      </c>
      <c r="S183">
        <v>6.3335903734868566</v>
      </c>
      <c r="T183">
        <v>1.4564707082334252</v>
      </c>
      <c r="U183">
        <v>4.3985361798314102</v>
      </c>
      <c r="V183">
        <v>3.0169734406464244</v>
      </c>
      <c r="W183">
        <v>4.4057413896138939</v>
      </c>
      <c r="X183">
        <v>2.3688777943634989</v>
      </c>
      <c r="Y183">
        <v>-2.3193942032405914</v>
      </c>
      <c r="Z183">
        <v>8.3419741344454792</v>
      </c>
      <c r="AA183">
        <v>3.7793746542903222</v>
      </c>
      <c r="AB183">
        <v>-2.9774058575497548</v>
      </c>
      <c r="AC183">
        <v>9.6811300152305932</v>
      </c>
      <c r="AD183">
        <v>6.1449052381673113</v>
      </c>
      <c r="AE183">
        <v>4.5656505452223257</v>
      </c>
      <c r="AF183">
        <v>1.6956182646383553</v>
      </c>
      <c r="AG183">
        <v>7.6968087114899504</v>
      </c>
      <c r="AH183">
        <v>4.3296479338952736</v>
      </c>
      <c r="AI183">
        <v>4.6350363470599234</v>
      </c>
      <c r="AJ183">
        <v>6.3681504032866201</v>
      </c>
      <c r="AK183">
        <v>4.1064066122876</v>
      </c>
      <c r="AL183">
        <v>3.849850021617172</v>
      </c>
      <c r="AM183">
        <v>8.2160027093266592</v>
      </c>
      <c r="AN183">
        <v>3.4684518834232421</v>
      </c>
      <c r="AO183">
        <v>5.3282841745095908</v>
      </c>
      <c r="AP183">
        <v>5.0486125359023362</v>
      </c>
      <c r="AQ183">
        <v>3.0163894816855503</v>
      </c>
      <c r="AR183">
        <v>4.412573270971663</v>
      </c>
      <c r="AS183">
        <v>6.199999987597991</v>
      </c>
      <c r="AT183">
        <v>4.7998921488013906</v>
      </c>
      <c r="AU183">
        <v>0.12014317524948126</v>
      </c>
      <c r="AV183">
        <v>3.9450377673068573</v>
      </c>
      <c r="AW183">
        <v>4.6826032453513875</v>
      </c>
      <c r="AX183">
        <v>3.4791810463114246</v>
      </c>
      <c r="AY183">
        <v>3.3646147880709236</v>
      </c>
      <c r="AZ183">
        <v>3.411560275692608</v>
      </c>
      <c r="BA183">
        <v>6.1046391423172537</v>
      </c>
      <c r="BB183">
        <v>4.533078720393064</v>
      </c>
      <c r="BC183">
        <v>4.8164146502240612</v>
      </c>
      <c r="BD183">
        <v>3.4218282408752003</v>
      </c>
      <c r="BE183">
        <v>4.4384935045082869</v>
      </c>
      <c r="BF183">
        <v>3.5251531712914925</v>
      </c>
      <c r="BG183">
        <v>6.0114828425044067</v>
      </c>
      <c r="BH183">
        <v>3.9760532716297092</v>
      </c>
      <c r="BI183">
        <v>0.43311371938152377</v>
      </c>
      <c r="BJ183">
        <v>8.9772793564346642</v>
      </c>
      <c r="BK183">
        <v>7.6223761053986436</v>
      </c>
      <c r="BL183">
        <v>6.6570554280283432</v>
      </c>
      <c r="BM183">
        <v>-2.0883786954388484</v>
      </c>
    </row>
    <row r="184" spans="1:65" hidden="1" x14ac:dyDescent="0.25">
      <c r="A184" t="s">
        <v>745</v>
      </c>
      <c r="B184" t="s">
        <v>746</v>
      </c>
      <c r="C184" t="s">
        <v>348</v>
      </c>
      <c r="D184" t="s">
        <v>347</v>
      </c>
      <c r="AX184">
        <v>-3.0303030303030312</v>
      </c>
      <c r="AY184">
        <v>9.375</v>
      </c>
      <c r="AZ184">
        <v>-22.857142857142847</v>
      </c>
      <c r="BA184">
        <v>22.222222222222229</v>
      </c>
      <c r="BB184">
        <v>9.0909090909090793</v>
      </c>
      <c r="BC184">
        <v>11.111111111111114</v>
      </c>
      <c r="BD184">
        <v>10</v>
      </c>
      <c r="BE184">
        <v>11.36363636363636</v>
      </c>
      <c r="BF184">
        <v>30.612244897959187</v>
      </c>
      <c r="BG184">
        <v>26.5625</v>
      </c>
      <c r="BH184">
        <v>3.7037037037036953</v>
      </c>
      <c r="BI184">
        <v>3.5714285714285836</v>
      </c>
      <c r="BJ184">
        <v>-5.7471264367816133</v>
      </c>
      <c r="BK184">
        <v>6.0975609756097668</v>
      </c>
      <c r="BL184">
        <v>0</v>
      </c>
      <c r="BM184">
        <v>1.1494252873563369</v>
      </c>
    </row>
    <row r="185" spans="1:65" hidden="1" x14ac:dyDescent="0.25">
      <c r="A185" t="s">
        <v>307</v>
      </c>
      <c r="B185" t="s">
        <v>747</v>
      </c>
      <c r="C185" t="s">
        <v>348</v>
      </c>
      <c r="D185" t="s">
        <v>347</v>
      </c>
      <c r="W185">
        <v>0.3182050508971912</v>
      </c>
      <c r="X185">
        <v>2.1926471837418831</v>
      </c>
      <c r="Y185">
        <v>1.283887467435747</v>
      </c>
      <c r="Z185">
        <v>4.6557728536256775</v>
      </c>
      <c r="AA185">
        <v>0.92966119761688049</v>
      </c>
      <c r="AB185">
        <v>3.4916515368555281</v>
      </c>
      <c r="AC185">
        <v>4.7931773833615097</v>
      </c>
      <c r="AD185">
        <v>1.6144424849847496</v>
      </c>
      <c r="AE185">
        <v>2.7062848428234929</v>
      </c>
      <c r="AF185">
        <v>0.97063893715194638</v>
      </c>
      <c r="AG185">
        <v>-0.35416568550449767</v>
      </c>
      <c r="AH185">
        <v>0.16123257775075217</v>
      </c>
      <c r="AI185">
        <v>0.15296926072645078</v>
      </c>
      <c r="AJ185">
        <v>-1.0904601590351177</v>
      </c>
      <c r="AK185">
        <v>1.09440183049729</v>
      </c>
      <c r="AL185">
        <v>6.3914251643098225</v>
      </c>
      <c r="AM185">
        <v>5.1184883401714814</v>
      </c>
      <c r="AN185">
        <v>4.7231462595825917</v>
      </c>
      <c r="AO185">
        <v>3.6168967757550092</v>
      </c>
      <c r="AP185">
        <v>2.0497474469767667</v>
      </c>
      <c r="AQ185">
        <v>0.79740703406972102</v>
      </c>
      <c r="AR185">
        <v>5.4508977959252292</v>
      </c>
      <c r="AS185">
        <v>2.905022987669696</v>
      </c>
      <c r="AT185">
        <v>3.4648466619968019</v>
      </c>
      <c r="AU185">
        <v>4.6744018326252217</v>
      </c>
      <c r="AV185">
        <v>4.5498020102625105</v>
      </c>
      <c r="AW185">
        <v>4.0281394351936939</v>
      </c>
      <c r="AX185">
        <v>3.3211441126068877</v>
      </c>
      <c r="AY185">
        <v>2.8809378435213659</v>
      </c>
      <c r="AZ185">
        <v>3.0275105553516823</v>
      </c>
      <c r="BA185">
        <v>-1.1150413236644425</v>
      </c>
      <c r="BB185">
        <v>-0.13516993104106234</v>
      </c>
      <c r="BC185">
        <v>1.5279941354558559</v>
      </c>
      <c r="BD185">
        <v>2.2567369214184794</v>
      </c>
      <c r="BE185">
        <v>2.2406408697913207</v>
      </c>
      <c r="BF185">
        <v>2.6957838588664345</v>
      </c>
      <c r="BG185">
        <v>3.8138310162592575</v>
      </c>
      <c r="BH185">
        <v>3.707375817707927</v>
      </c>
      <c r="BI185">
        <v>3.730079893475363</v>
      </c>
      <c r="BJ185">
        <v>3.613281553073719</v>
      </c>
      <c r="BK185">
        <v>3.2057478799272303</v>
      </c>
      <c r="BL185">
        <v>1.6339326134782226</v>
      </c>
      <c r="BM185">
        <v>1.8628515331498221</v>
      </c>
    </row>
    <row r="186" spans="1:65" hidden="1" x14ac:dyDescent="0.25">
      <c r="A186" t="s">
        <v>748</v>
      </c>
      <c r="B186" t="s">
        <v>749</v>
      </c>
      <c r="C186" t="s">
        <v>348</v>
      </c>
      <c r="D186" t="s">
        <v>347</v>
      </c>
      <c r="F186">
        <v>4.3292035620396518</v>
      </c>
      <c r="G186">
        <v>5.6307156454753908</v>
      </c>
      <c r="H186">
        <v>5.3465627500144137</v>
      </c>
      <c r="I186">
        <v>6.4448610749273598</v>
      </c>
      <c r="J186">
        <v>5.4529176280095868</v>
      </c>
      <c r="K186">
        <v>5.9465650750276211</v>
      </c>
      <c r="L186">
        <v>4.3677182040612337</v>
      </c>
      <c r="M186">
        <v>6.0479291010560701</v>
      </c>
      <c r="N186">
        <v>5.2548144902480232</v>
      </c>
      <c r="O186">
        <v>2.701797903950947</v>
      </c>
      <c r="P186">
        <v>3.7132178232979811</v>
      </c>
      <c r="Q186">
        <v>5.3989966354534857</v>
      </c>
      <c r="R186">
        <v>6.0740786654595667</v>
      </c>
      <c r="S186">
        <v>0.91962805805063397</v>
      </c>
      <c r="T186">
        <v>0.20451635499685494</v>
      </c>
      <c r="U186">
        <v>4.8611420181730693</v>
      </c>
      <c r="V186">
        <v>3.8099239199297301</v>
      </c>
      <c r="W186">
        <v>4.4859487145229053</v>
      </c>
      <c r="X186">
        <v>3.9328234708296179</v>
      </c>
      <c r="Y186">
        <v>1.148342751655008</v>
      </c>
      <c r="Z186">
        <v>2.0290990235161388</v>
      </c>
      <c r="AA186">
        <v>0.24952896899593213</v>
      </c>
      <c r="AB186">
        <v>2.930243754844426</v>
      </c>
      <c r="AC186">
        <v>4.7138661237373611</v>
      </c>
      <c r="AD186">
        <v>3.7045637281390782</v>
      </c>
      <c r="AE186">
        <v>3.0940247970319632</v>
      </c>
      <c r="AF186">
        <v>3.5100654296868328</v>
      </c>
      <c r="AG186">
        <v>4.5823646386304802</v>
      </c>
      <c r="AH186">
        <v>3.8563424093645864</v>
      </c>
      <c r="AI186">
        <v>3.0383159086088511</v>
      </c>
      <c r="AJ186">
        <v>1.3137622703575147</v>
      </c>
      <c r="AK186">
        <v>2.1746455230573218</v>
      </c>
      <c r="AL186">
        <v>1.3327298230536542</v>
      </c>
      <c r="AM186">
        <v>3.1685946891829531</v>
      </c>
      <c r="AN186">
        <v>2.654679787198063</v>
      </c>
      <c r="AO186">
        <v>3.148098312331399</v>
      </c>
      <c r="AP186">
        <v>3.5777826153818211</v>
      </c>
      <c r="AQ186">
        <v>2.9567844637600871</v>
      </c>
      <c r="AR186">
        <v>3.3705070561019994</v>
      </c>
      <c r="AS186">
        <v>4.05855631284102</v>
      </c>
      <c r="AT186">
        <v>1.3904963965158998</v>
      </c>
      <c r="AU186">
        <v>1.5932121941327466</v>
      </c>
      <c r="AV186">
        <v>2.1139975954774286</v>
      </c>
      <c r="AW186">
        <v>3.278374175123929</v>
      </c>
      <c r="AX186">
        <v>2.8814333394995515</v>
      </c>
      <c r="AY186">
        <v>3.1030725995324815</v>
      </c>
      <c r="AZ186">
        <v>2.6789544481635232</v>
      </c>
      <c r="BA186">
        <v>0.29331694258600294</v>
      </c>
      <c r="BB186">
        <v>-3.3284797836875839</v>
      </c>
      <c r="BC186">
        <v>2.9187988666677711</v>
      </c>
      <c r="BD186">
        <v>1.8942480706702725</v>
      </c>
      <c r="BE186">
        <v>1.3706783158119435</v>
      </c>
      <c r="BF186">
        <v>1.531523487378152</v>
      </c>
      <c r="BG186">
        <v>2.1679657650467021</v>
      </c>
      <c r="BH186">
        <v>2.5912625138647911</v>
      </c>
      <c r="BI186">
        <v>1.8516982129331581</v>
      </c>
      <c r="BJ186">
        <v>2.5089373363586418</v>
      </c>
      <c r="BK186">
        <v>2.372955321521502</v>
      </c>
      <c r="BL186">
        <v>1.7413721909781685</v>
      </c>
      <c r="BM186">
        <v>-4.4693313920777484</v>
      </c>
    </row>
    <row r="187" spans="1:65" hidden="1" x14ac:dyDescent="0.25">
      <c r="A187" t="s">
        <v>750</v>
      </c>
      <c r="B187" t="s">
        <v>751</v>
      </c>
      <c r="C187" t="s">
        <v>348</v>
      </c>
      <c r="D187" t="s">
        <v>347</v>
      </c>
      <c r="K187">
        <v>5.2044635990635868</v>
      </c>
      <c r="L187">
        <v>66.219083781403782</v>
      </c>
      <c r="M187">
        <v>81.8877967082868</v>
      </c>
      <c r="N187">
        <v>25.666168822454424</v>
      </c>
      <c r="O187">
        <v>13.895096438704485</v>
      </c>
      <c r="P187">
        <v>0.8982250863228245</v>
      </c>
      <c r="Q187">
        <v>9.8252241702058853</v>
      </c>
      <c r="R187">
        <v>-14.252057858973316</v>
      </c>
      <c r="S187">
        <v>11.498806479015755</v>
      </c>
      <c r="T187">
        <v>24.433502737329491</v>
      </c>
      <c r="U187">
        <v>20.540122916432765</v>
      </c>
      <c r="V187">
        <v>1.007218329505946</v>
      </c>
      <c r="W187">
        <v>-3.693531089724317</v>
      </c>
      <c r="X187">
        <v>4.331741540950901</v>
      </c>
      <c r="Y187">
        <v>6.0354441145695148</v>
      </c>
      <c r="Z187">
        <v>17.047078391246345</v>
      </c>
      <c r="AA187">
        <v>11.569837400007188</v>
      </c>
      <c r="AB187">
        <v>16.666670729860968</v>
      </c>
      <c r="AC187">
        <v>16.711593985757474</v>
      </c>
      <c r="AD187">
        <v>14.00719710534031</v>
      </c>
      <c r="AE187">
        <v>2.0021597808418221</v>
      </c>
      <c r="AF187">
        <v>-3.4407841582701337</v>
      </c>
      <c r="AG187">
        <v>5.9640276406764912</v>
      </c>
      <c r="AH187">
        <v>11.756861837949018</v>
      </c>
      <c r="AI187">
        <v>-0.13042574007236851</v>
      </c>
      <c r="AJ187">
        <v>6.0740780255761564</v>
      </c>
      <c r="AK187">
        <v>8.4138841637950463</v>
      </c>
      <c r="AL187">
        <v>6.0429603432929753</v>
      </c>
      <c r="AM187">
        <v>3.8757741504729495</v>
      </c>
      <c r="AN187">
        <v>4.9968196470848767</v>
      </c>
      <c r="AO187">
        <v>3.0459402097232839</v>
      </c>
      <c r="AP187">
        <v>6.0335124120019827</v>
      </c>
      <c r="AQ187">
        <v>2.6423377703312099</v>
      </c>
      <c r="AR187">
        <v>0.33149603547144579</v>
      </c>
      <c r="AS187">
        <v>6.5510666500919541</v>
      </c>
      <c r="AT187">
        <v>4.4828023052790229</v>
      </c>
      <c r="AU187">
        <v>-1.1009048517749846</v>
      </c>
      <c r="AV187">
        <v>-2.6685913922684819</v>
      </c>
      <c r="AW187">
        <v>1.2922055114551654</v>
      </c>
      <c r="AX187">
        <v>2.4902212845493921</v>
      </c>
      <c r="AY187">
        <v>5.3718889552986724</v>
      </c>
      <c r="AZ187">
        <v>4.4526837405702366</v>
      </c>
      <c r="BA187">
        <v>8.2000781835745613</v>
      </c>
      <c r="BB187">
        <v>6.1123954658834236</v>
      </c>
      <c r="BC187">
        <v>1.7139852632580812</v>
      </c>
      <c r="BD187">
        <v>2.8946097354119189</v>
      </c>
      <c r="BE187">
        <v>8.8631222555701754</v>
      </c>
      <c r="BF187">
        <v>5.2277040814594216</v>
      </c>
      <c r="BG187">
        <v>1.2922522941108099</v>
      </c>
      <c r="BH187">
        <v>5.0170579971904488</v>
      </c>
      <c r="BI187">
        <v>5.04642394571691</v>
      </c>
      <c r="BJ187">
        <v>0.3040575659224487</v>
      </c>
      <c r="BK187">
        <v>1.2871039154328798</v>
      </c>
      <c r="BL187">
        <v>-1.1292064574806631</v>
      </c>
      <c r="BM187">
        <v>-3.2009359899041954</v>
      </c>
    </row>
    <row r="188" spans="1:65" hidden="1" x14ac:dyDescent="0.25">
      <c r="A188" t="s">
        <v>752</v>
      </c>
      <c r="B188" t="s">
        <v>753</v>
      </c>
      <c r="C188" t="s">
        <v>348</v>
      </c>
      <c r="D188" t="s">
        <v>347</v>
      </c>
      <c r="AT188">
        <v>4.142155628192782</v>
      </c>
      <c r="AU188">
        <v>4.5264701625918917</v>
      </c>
      <c r="AV188">
        <v>4.4933497351837559</v>
      </c>
      <c r="AW188">
        <v>9.0721156637280131</v>
      </c>
      <c r="AX188">
        <v>5.7591981543635598</v>
      </c>
      <c r="AY188">
        <v>10.863673426081434</v>
      </c>
      <c r="AZ188">
        <v>9.9852973465596619</v>
      </c>
      <c r="BA188">
        <v>7.4622195882789271</v>
      </c>
      <c r="BB188">
        <v>1.8992712494179784</v>
      </c>
      <c r="BC188">
        <v>8.6446991052905275</v>
      </c>
      <c r="BD188">
        <v>7.5301244216144738</v>
      </c>
      <c r="BE188">
        <v>3.5735875146788203</v>
      </c>
      <c r="BF188">
        <v>3.7138317499235001</v>
      </c>
      <c r="BG188">
        <v>3.7891719900464409</v>
      </c>
      <c r="BH188">
        <v>3.0872025547450619</v>
      </c>
      <c r="BI188">
        <v>2.9850203549924004</v>
      </c>
      <c r="BJ188">
        <v>1.2379721219811728</v>
      </c>
      <c r="BK188">
        <v>2.209163710168724</v>
      </c>
      <c r="BL188">
        <v>2.0969511366604223</v>
      </c>
      <c r="BM188">
        <v>-5.1075217392262999</v>
      </c>
    </row>
    <row r="189" spans="1:65" hidden="1" x14ac:dyDescent="0.25">
      <c r="A189" t="s">
        <v>285</v>
      </c>
      <c r="B189" t="s">
        <v>754</v>
      </c>
      <c r="C189" t="s">
        <v>348</v>
      </c>
      <c r="D189" t="s">
        <v>347</v>
      </c>
      <c r="F189">
        <v>5.9873464192904891</v>
      </c>
      <c r="G189">
        <v>4.4828586274664417</v>
      </c>
      <c r="H189">
        <v>8.6888315182530818</v>
      </c>
      <c r="I189">
        <v>7.569757449057164</v>
      </c>
      <c r="J189">
        <v>10.419365822013219</v>
      </c>
      <c r="K189">
        <v>5.7899518014345119</v>
      </c>
      <c r="L189">
        <v>5.4006125972080525</v>
      </c>
      <c r="M189">
        <v>7.2332209250022856</v>
      </c>
      <c r="N189">
        <v>5.5078996342873268</v>
      </c>
      <c r="O189">
        <v>11.353461718188456</v>
      </c>
      <c r="P189">
        <v>0.46837254850413501</v>
      </c>
      <c r="Q189">
        <v>0.8134064045834748</v>
      </c>
      <c r="R189">
        <v>7.0642638569403715</v>
      </c>
      <c r="S189">
        <v>3.5401917127973377</v>
      </c>
      <c r="T189">
        <v>4.2114156314738693</v>
      </c>
      <c r="U189">
        <v>5.1561895898521328</v>
      </c>
      <c r="V189">
        <v>3.9476982874147097</v>
      </c>
      <c r="W189">
        <v>8.0485336193738277</v>
      </c>
      <c r="X189">
        <v>3.7584355685325477</v>
      </c>
      <c r="Y189">
        <v>10.215704037270896</v>
      </c>
      <c r="Z189">
        <v>7.9207635719975542</v>
      </c>
      <c r="AA189">
        <v>6.5374867999854445</v>
      </c>
      <c r="AB189">
        <v>6.7783783387064318</v>
      </c>
      <c r="AC189">
        <v>5.0652056047586882</v>
      </c>
      <c r="AD189">
        <v>7.5921146987560633</v>
      </c>
      <c r="AE189">
        <v>5.5016536638609068</v>
      </c>
      <c r="AF189">
        <v>6.4523430246764804</v>
      </c>
      <c r="AG189">
        <v>7.6252787795907437</v>
      </c>
      <c r="AH189">
        <v>4.9597688944085832</v>
      </c>
      <c r="AI189">
        <v>4.4585868150981014</v>
      </c>
      <c r="AJ189">
        <v>5.0615677546345381</v>
      </c>
      <c r="AK189">
        <v>7.7058978225001766</v>
      </c>
      <c r="AL189">
        <v>1.7577476982823441</v>
      </c>
      <c r="AM189">
        <v>3.737415553465425</v>
      </c>
      <c r="AN189">
        <v>4.9626091486551189</v>
      </c>
      <c r="AO189">
        <v>4.8465812842599263</v>
      </c>
      <c r="AP189">
        <v>1.0143960136155243</v>
      </c>
      <c r="AQ189">
        <v>2.5502342956259128</v>
      </c>
      <c r="AR189">
        <v>3.6601327433969431</v>
      </c>
      <c r="AS189">
        <v>4.2600880114509039</v>
      </c>
      <c r="AT189">
        <v>3.5544182160016646</v>
      </c>
      <c r="AU189">
        <v>2.508337724137121</v>
      </c>
      <c r="AV189">
        <v>5.7770339920158307</v>
      </c>
      <c r="AW189">
        <v>7.5468600153708394</v>
      </c>
      <c r="AX189">
        <v>6.5187780738887398</v>
      </c>
      <c r="AY189">
        <v>5.898984441298353</v>
      </c>
      <c r="AZ189">
        <v>4.8328172771708466</v>
      </c>
      <c r="BA189">
        <v>1.7014054654513018</v>
      </c>
      <c r="BB189">
        <v>2.8316585191999053</v>
      </c>
      <c r="BC189">
        <v>1.6066886290530675</v>
      </c>
      <c r="BD189">
        <v>2.748405917400504</v>
      </c>
      <c r="BE189">
        <v>3.5070334200968887</v>
      </c>
      <c r="BF189">
        <v>4.3964566334977206</v>
      </c>
      <c r="BG189">
        <v>4.6747079814372512</v>
      </c>
      <c r="BH189">
        <v>4.7311474753290099</v>
      </c>
      <c r="BI189">
        <v>5.5267358447444792</v>
      </c>
      <c r="BJ189">
        <v>5.5542774372940613</v>
      </c>
      <c r="BK189">
        <v>5.8364174975440051</v>
      </c>
      <c r="BL189">
        <v>1.1447496052502117</v>
      </c>
      <c r="BM189">
        <v>-0.93538953258980939</v>
      </c>
    </row>
    <row r="190" spans="1:65" hidden="1" x14ac:dyDescent="0.25">
      <c r="A190" t="s">
        <v>755</v>
      </c>
      <c r="B190" t="s">
        <v>756</v>
      </c>
      <c r="C190" t="s">
        <v>348</v>
      </c>
      <c r="D190" t="s">
        <v>347</v>
      </c>
      <c r="F190">
        <v>10.926594842509701</v>
      </c>
      <c r="G190">
        <v>8.2447368176929956</v>
      </c>
      <c r="H190">
        <v>8.5387888019545102</v>
      </c>
      <c r="I190">
        <v>4.4321303686158728</v>
      </c>
      <c r="J190">
        <v>9.160036259978412</v>
      </c>
      <c r="K190">
        <v>7.5814018844282884</v>
      </c>
      <c r="L190">
        <v>8.5529311771893219</v>
      </c>
      <c r="M190">
        <v>6.9773886260755091</v>
      </c>
      <c r="N190">
        <v>8.4413891688436422</v>
      </c>
      <c r="O190">
        <v>6.9592261070216495</v>
      </c>
      <c r="P190">
        <v>9.6161375786981864</v>
      </c>
      <c r="Q190">
        <v>4.5828125054441671</v>
      </c>
      <c r="R190">
        <v>5.3643102153499598</v>
      </c>
      <c r="S190">
        <v>2.4483195639699318</v>
      </c>
      <c r="T190">
        <v>1.7409194402847561</v>
      </c>
      <c r="U190">
        <v>1.6644613588784267</v>
      </c>
      <c r="V190">
        <v>1.0940258899491369</v>
      </c>
      <c r="W190">
        <v>9.7926439180968003</v>
      </c>
      <c r="X190">
        <v>4.5147510803485176</v>
      </c>
      <c r="Y190">
        <v>13.084481729847838</v>
      </c>
      <c r="Z190">
        <v>9.2068094527198099</v>
      </c>
      <c r="AA190">
        <v>5.3484564388666769</v>
      </c>
      <c r="AB190">
        <v>-4.4913643459445893</v>
      </c>
      <c r="AC190">
        <v>2.709473772703717</v>
      </c>
      <c r="AD190">
        <v>4.942233651453833</v>
      </c>
      <c r="AE190">
        <v>3.5677882281954822</v>
      </c>
      <c r="AF190">
        <v>-1.8090554811192874</v>
      </c>
      <c r="AG190">
        <v>-13.379843782664906</v>
      </c>
      <c r="AH190">
        <v>1.5622470053330062</v>
      </c>
      <c r="AI190">
        <v>8.0989930056327921</v>
      </c>
      <c r="AJ190">
        <v>9.4190055622128739</v>
      </c>
      <c r="AK190">
        <v>8.2016803339644611</v>
      </c>
      <c r="AL190">
        <v>5.4557444355758378</v>
      </c>
      <c r="AM190">
        <v>2.8501468139855035</v>
      </c>
      <c r="AN190">
        <v>1.7516787571154993</v>
      </c>
      <c r="AO190">
        <v>4.0797032057862594</v>
      </c>
      <c r="AP190">
        <v>6.4609904400289935</v>
      </c>
      <c r="AQ190">
        <v>7.341500702885881</v>
      </c>
      <c r="AR190">
        <v>3.9172065887284759</v>
      </c>
      <c r="AS190">
        <v>2.7153741548282113</v>
      </c>
      <c r="AT190">
        <v>0.57427279063453796</v>
      </c>
      <c r="AU190">
        <v>2.2291494166372843</v>
      </c>
      <c r="AV190">
        <v>4.2054959448157376</v>
      </c>
      <c r="AW190">
        <v>7.5220796578461915</v>
      </c>
      <c r="AX190">
        <v>7.1912794023353541</v>
      </c>
      <c r="AY190">
        <v>8.6524656105666935</v>
      </c>
      <c r="AZ190">
        <v>11.983985553888999</v>
      </c>
      <c r="BA190">
        <v>9.8556546532849723</v>
      </c>
      <c r="BB190">
        <v>1.2429925646859914</v>
      </c>
      <c r="BC190">
        <v>5.8279931270150058</v>
      </c>
      <c r="BD190">
        <v>11.313626251367154</v>
      </c>
      <c r="BE190">
        <v>9.7788275126733879</v>
      </c>
      <c r="BF190">
        <v>6.9034367691966878</v>
      </c>
      <c r="BG190">
        <v>5.0666131300886263</v>
      </c>
      <c r="BH190">
        <v>5.7326902602603127</v>
      </c>
      <c r="BI190">
        <v>4.9534349368777271</v>
      </c>
      <c r="BJ190">
        <v>5.5913282737830627</v>
      </c>
      <c r="BK190">
        <v>3.6853443486173632</v>
      </c>
      <c r="BL190">
        <v>2.9797154608207137</v>
      </c>
      <c r="BM190">
        <v>-17.94486399999991</v>
      </c>
    </row>
    <row r="191" spans="1:65" hidden="1" x14ac:dyDescent="0.25">
      <c r="A191" t="s">
        <v>757</v>
      </c>
      <c r="B191" t="s">
        <v>758</v>
      </c>
      <c r="C191" t="s">
        <v>348</v>
      </c>
      <c r="D191" t="s">
        <v>347</v>
      </c>
      <c r="F191">
        <v>7.3470963314556883</v>
      </c>
      <c r="G191">
        <v>10.035293334221222</v>
      </c>
      <c r="H191">
        <v>4.3282498184459115</v>
      </c>
      <c r="I191">
        <v>6.5478676504710194</v>
      </c>
      <c r="J191">
        <v>5.621733449477361</v>
      </c>
      <c r="K191">
        <v>8.2389204457594047</v>
      </c>
      <c r="L191">
        <v>3.8525644078289503</v>
      </c>
      <c r="M191">
        <v>0.15223771093175742</v>
      </c>
      <c r="N191">
        <v>3.5144589125139589</v>
      </c>
      <c r="O191">
        <v>3.3659460033261439</v>
      </c>
      <c r="P191">
        <v>4.5905399275988543</v>
      </c>
      <c r="Q191">
        <v>3.4775351231047296</v>
      </c>
      <c r="R191">
        <v>6.2769347556202177</v>
      </c>
      <c r="S191">
        <v>9.386834919383034</v>
      </c>
      <c r="T191">
        <v>4.3008631654842588</v>
      </c>
      <c r="U191">
        <v>1.4471109951741141</v>
      </c>
      <c r="V191">
        <v>0.34906369930381231</v>
      </c>
      <c r="W191">
        <v>-2.6425029788215397</v>
      </c>
      <c r="X191">
        <v>4.0907505741000278</v>
      </c>
      <c r="Y191">
        <v>5.9433353983084061</v>
      </c>
      <c r="Z191">
        <v>5.5520418148404644</v>
      </c>
      <c r="AA191">
        <v>-0.22272344418630041</v>
      </c>
      <c r="AB191">
        <v>-10.408085798296952</v>
      </c>
      <c r="AC191">
        <v>3.6082865381696649</v>
      </c>
      <c r="AD191">
        <v>2.0611320662589492</v>
      </c>
      <c r="AE191">
        <v>9.4259623607365199</v>
      </c>
      <c r="AF191">
        <v>9.726146430503718</v>
      </c>
      <c r="AG191">
        <v>-9.4412734462939198</v>
      </c>
      <c r="AH191">
        <v>-12.312041447129602</v>
      </c>
      <c r="AI191">
        <v>-4.9825635364660457</v>
      </c>
      <c r="AJ191">
        <v>2.2192591027909003</v>
      </c>
      <c r="AK191">
        <v>-0.54050912472392554</v>
      </c>
      <c r="AL191">
        <v>5.2435770077329096</v>
      </c>
      <c r="AM191">
        <v>12.308366184844502</v>
      </c>
      <c r="AN191">
        <v>7.411395047351192</v>
      </c>
      <c r="AO191">
        <v>2.7989730791260854</v>
      </c>
      <c r="AP191">
        <v>6.4768244207970866</v>
      </c>
      <c r="AQ191">
        <v>-0.39153755583382122</v>
      </c>
      <c r="AR191">
        <v>1.4949106430883319</v>
      </c>
      <c r="AS191">
        <v>2.6943713980691228</v>
      </c>
      <c r="AT191">
        <v>0.61789232562429675</v>
      </c>
      <c r="AU191">
        <v>5.4535289381876737</v>
      </c>
      <c r="AV191">
        <v>4.1650231366611195</v>
      </c>
      <c r="AW191">
        <v>4.9582032061174459</v>
      </c>
      <c r="AX191">
        <v>6.285060325096012</v>
      </c>
      <c r="AY191">
        <v>7.5288990440594006</v>
      </c>
      <c r="AZ191">
        <v>8.5183877690954972</v>
      </c>
      <c r="BA191">
        <v>9.1265683014642036</v>
      </c>
      <c r="BB191">
        <v>1.0958236592426971</v>
      </c>
      <c r="BC191">
        <v>8.3324591074957652</v>
      </c>
      <c r="BD191">
        <v>6.3271924016111711</v>
      </c>
      <c r="BE191">
        <v>6.1397247056043511</v>
      </c>
      <c r="BF191">
        <v>5.8525182108492828</v>
      </c>
      <c r="BG191">
        <v>2.3821573718054054</v>
      </c>
      <c r="BH191">
        <v>3.2522447721845111</v>
      </c>
      <c r="BI191">
        <v>3.9533187152076721</v>
      </c>
      <c r="BJ191">
        <v>2.5188354423313513</v>
      </c>
      <c r="BK191">
        <v>3.969156870180754</v>
      </c>
      <c r="BL191">
        <v>2.2039747486555967</v>
      </c>
      <c r="BM191">
        <v>-11.148811876839275</v>
      </c>
    </row>
    <row r="192" spans="1:65" hidden="1" x14ac:dyDescent="0.25">
      <c r="A192" t="s">
        <v>231</v>
      </c>
      <c r="B192" t="s">
        <v>759</v>
      </c>
      <c r="C192" t="s">
        <v>348</v>
      </c>
      <c r="D192" t="s">
        <v>347</v>
      </c>
      <c r="F192">
        <v>5.6954709527321938</v>
      </c>
      <c r="G192">
        <v>4.8462941881842738</v>
      </c>
      <c r="H192">
        <v>7.0162651845015347</v>
      </c>
      <c r="I192">
        <v>3.40249443839393</v>
      </c>
      <c r="J192">
        <v>5.3450893278392186</v>
      </c>
      <c r="K192">
        <v>4.4411585314213511</v>
      </c>
      <c r="L192">
        <v>5.2226875914638669</v>
      </c>
      <c r="M192">
        <v>5.0381593977662362</v>
      </c>
      <c r="N192">
        <v>4.6894734394834927</v>
      </c>
      <c r="O192">
        <v>3.6924874859588499</v>
      </c>
      <c r="P192">
        <v>5.3890084159841791</v>
      </c>
      <c r="Q192">
        <v>5.4303874944583725</v>
      </c>
      <c r="R192">
        <v>8.7820091231853183</v>
      </c>
      <c r="S192">
        <v>3.3946063767833721</v>
      </c>
      <c r="T192">
        <v>5.4511028715739513</v>
      </c>
      <c r="U192">
        <v>8.7784033290390795</v>
      </c>
      <c r="V192">
        <v>5.5629702520222821</v>
      </c>
      <c r="W192">
        <v>5.192384530019666</v>
      </c>
      <c r="X192">
        <v>5.5955710764099535</v>
      </c>
      <c r="Y192">
        <v>5.2007110798029288</v>
      </c>
      <c r="Z192">
        <v>3.4222087367076881</v>
      </c>
      <c r="AA192">
        <v>3.6984060988270357</v>
      </c>
      <c r="AB192">
        <v>1.8969517886842766</v>
      </c>
      <c r="AC192">
        <v>-7.0393782008168273</v>
      </c>
      <c r="AD192">
        <v>-6.8583772075403289</v>
      </c>
      <c r="AE192">
        <v>3.5106840287210588</v>
      </c>
      <c r="AF192">
        <v>4.3618096725714679</v>
      </c>
      <c r="AG192">
        <v>6.6969311056478205</v>
      </c>
      <c r="AH192">
        <v>6.1839182032714888</v>
      </c>
      <c r="AI192">
        <v>3.0826725282413321</v>
      </c>
      <c r="AJ192">
        <v>-0.43639008049723316</v>
      </c>
      <c r="AK192">
        <v>0.4176290653195025</v>
      </c>
      <c r="AL192">
        <v>2.1818899864071426</v>
      </c>
      <c r="AM192">
        <v>4.3736659168390304</v>
      </c>
      <c r="AN192">
        <v>4.6252251187378874</v>
      </c>
      <c r="AO192">
        <v>5.8603478717479902</v>
      </c>
      <c r="AP192">
        <v>5.1864116726037821</v>
      </c>
      <c r="AQ192">
        <v>-0.51409059813019553</v>
      </c>
      <c r="AR192">
        <v>3.3464511837679538</v>
      </c>
      <c r="AS192">
        <v>4.3825048335741172</v>
      </c>
      <c r="AT192">
        <v>3.0492315094160034</v>
      </c>
      <c r="AU192">
        <v>3.7162550018348526</v>
      </c>
      <c r="AV192">
        <v>5.0869111341206974</v>
      </c>
      <c r="AW192">
        <v>6.5692285128007768</v>
      </c>
      <c r="AX192">
        <v>4.9425051178358217</v>
      </c>
      <c r="AY192">
        <v>5.316416822174503</v>
      </c>
      <c r="AZ192">
        <v>6.5192915503706956</v>
      </c>
      <c r="BA192">
        <v>4.3444873048835433</v>
      </c>
      <c r="BB192">
        <v>1.4483230628293171</v>
      </c>
      <c r="BC192">
        <v>7.3344999604173893</v>
      </c>
      <c r="BD192">
        <v>3.858232827478389</v>
      </c>
      <c r="BE192">
        <v>6.896951710574811</v>
      </c>
      <c r="BF192">
        <v>6.7505313017782953</v>
      </c>
      <c r="BG192">
        <v>6.347987482502802</v>
      </c>
      <c r="BH192">
        <v>6.3483097167197968</v>
      </c>
      <c r="BI192">
        <v>7.1494567495986985</v>
      </c>
      <c r="BJ192">
        <v>6.9309883258637797</v>
      </c>
      <c r="BK192">
        <v>6.3414855714876097</v>
      </c>
      <c r="BL192">
        <v>6.118525662562547</v>
      </c>
      <c r="BM192">
        <v>-9.5730298746100573</v>
      </c>
    </row>
    <row r="193" spans="1:65" hidden="1" x14ac:dyDescent="0.25">
      <c r="A193" t="s">
        <v>760</v>
      </c>
      <c r="B193" t="s">
        <v>761</v>
      </c>
      <c r="C193" t="s">
        <v>348</v>
      </c>
      <c r="D193" t="s">
        <v>347</v>
      </c>
      <c r="AT193">
        <v>6.4401233004909528</v>
      </c>
      <c r="AU193">
        <v>3.5793914081392586</v>
      </c>
      <c r="AV193">
        <v>-3.2633698629803973</v>
      </c>
      <c r="AW193">
        <v>4.8560091459852259</v>
      </c>
      <c r="AX193">
        <v>3.9598688930598627</v>
      </c>
      <c r="AY193">
        <v>-0.4056531156781773</v>
      </c>
      <c r="AZ193">
        <v>2.0211538986285404</v>
      </c>
      <c r="BA193">
        <v>-5.7819178932623601</v>
      </c>
      <c r="BB193">
        <v>-6.59046237551415</v>
      </c>
      <c r="BC193">
        <v>0.21607267369800809</v>
      </c>
      <c r="BD193">
        <v>6.6836828615228825</v>
      </c>
      <c r="BE193">
        <v>1.6726025949401304</v>
      </c>
      <c r="BF193">
        <v>-3.3873163955043424</v>
      </c>
      <c r="BG193">
        <v>6.2938473771964709</v>
      </c>
      <c r="BH193">
        <v>7.5390697943721108</v>
      </c>
      <c r="BI193">
        <v>-8.3363730074140108E-2</v>
      </c>
      <c r="BJ193">
        <v>-3.2837884548911092</v>
      </c>
      <c r="BK193">
        <v>-0.10721944245889858</v>
      </c>
      <c r="BL193">
        <v>-1.8962432915921283</v>
      </c>
      <c r="BM193">
        <v>-9.7374179431072179</v>
      </c>
    </row>
    <row r="194" spans="1:65" hidden="1" x14ac:dyDescent="0.25">
      <c r="A194" t="s">
        <v>762</v>
      </c>
      <c r="B194" t="s">
        <v>763</v>
      </c>
      <c r="C194" t="s">
        <v>348</v>
      </c>
      <c r="D194" t="s">
        <v>347</v>
      </c>
      <c r="F194">
        <v>6.181111720324111</v>
      </c>
      <c r="G194">
        <v>6.3740993167206597</v>
      </c>
      <c r="H194">
        <v>4.0725217704391525</v>
      </c>
      <c r="I194">
        <v>8.5702815284097937</v>
      </c>
      <c r="J194">
        <v>10.268519808659974</v>
      </c>
      <c r="K194">
        <v>5.8137579851029244</v>
      </c>
      <c r="L194">
        <v>4.0704614743512195</v>
      </c>
      <c r="M194">
        <v>4.3595902495078462</v>
      </c>
      <c r="N194">
        <v>8.2734579470802601</v>
      </c>
      <c r="O194">
        <v>10.84280577203252</v>
      </c>
      <c r="P194">
        <v>6.2951925723230886</v>
      </c>
      <c r="Q194">
        <v>5.6435533687637474</v>
      </c>
      <c r="R194">
        <v>6.5292648312030366</v>
      </c>
      <c r="S194">
        <v>2.6105325988286125</v>
      </c>
      <c r="T194">
        <v>-0.8798841697081059</v>
      </c>
      <c r="U194">
        <v>-3.3884486097114603</v>
      </c>
      <c r="V194">
        <v>0.8348155968396469</v>
      </c>
      <c r="W194">
        <v>8.5498593364034861</v>
      </c>
      <c r="X194">
        <v>1.8323955126499527</v>
      </c>
      <c r="Y194">
        <v>-2.3034511991224065</v>
      </c>
      <c r="Z194">
        <v>-0.27482957110187556</v>
      </c>
      <c r="AA194">
        <v>0.35294428750192708</v>
      </c>
      <c r="AB194">
        <v>3.223163065428821</v>
      </c>
      <c r="AC194">
        <v>-0.35472645613661768</v>
      </c>
      <c r="AD194">
        <v>4.0001903476951384</v>
      </c>
      <c r="AE194">
        <v>4.6930570664886346</v>
      </c>
      <c r="AF194">
        <v>2.7704948353876944</v>
      </c>
      <c r="AG194">
        <v>2.9092404838430639</v>
      </c>
      <c r="AH194">
        <v>-1.4195798851755086</v>
      </c>
      <c r="AI194">
        <v>-3.0121692204917281</v>
      </c>
      <c r="AJ194">
        <v>9.5468977086124056</v>
      </c>
      <c r="AK194">
        <v>13.849085268948102</v>
      </c>
      <c r="AL194">
        <v>18.202285952729767</v>
      </c>
      <c r="AM194">
        <v>5.9421090596776907</v>
      </c>
      <c r="AN194">
        <v>-3.3124487782966554</v>
      </c>
      <c r="AO194">
        <v>7.7336957979639891</v>
      </c>
      <c r="AP194">
        <v>-3.9043896563935903</v>
      </c>
      <c r="AQ194">
        <v>-3.7691132178345725</v>
      </c>
      <c r="AR194">
        <v>1.8555539940881687</v>
      </c>
      <c r="AS194">
        <v>-2.4948419926002288</v>
      </c>
      <c r="AT194">
        <v>-0.1212886055647715</v>
      </c>
      <c r="AU194">
        <v>-0.15890053308265806</v>
      </c>
      <c r="AV194">
        <v>2.1641025022208282</v>
      </c>
      <c r="AW194">
        <v>2.7211757409823463</v>
      </c>
      <c r="AX194">
        <v>6.3447959230965409</v>
      </c>
      <c r="AY194">
        <v>5.4099440910730721</v>
      </c>
      <c r="AZ194">
        <v>7.8151892286238791</v>
      </c>
      <c r="BA194">
        <v>-0.29645784588058177</v>
      </c>
      <c r="BB194">
        <v>6.8004214832209584</v>
      </c>
      <c r="BC194">
        <v>10.12845407202316</v>
      </c>
      <c r="BD194">
        <v>1.1075436261961613</v>
      </c>
      <c r="BE194">
        <v>4.6571195968623869</v>
      </c>
      <c r="BF194">
        <v>3.8249463280067459</v>
      </c>
      <c r="BG194">
        <v>13.543770621654588</v>
      </c>
      <c r="BH194">
        <v>6.5783563230427546</v>
      </c>
      <c r="BI194">
        <v>5.4895731527818725</v>
      </c>
      <c r="BJ194">
        <v>3.5346108175045856</v>
      </c>
      <c r="BK194">
        <v>-0.27925228495995214</v>
      </c>
      <c r="BL194">
        <v>4.4804306082427416</v>
      </c>
      <c r="BM194">
        <v>-3.5000000000000853</v>
      </c>
    </row>
    <row r="195" spans="1:65" hidden="1" x14ac:dyDescent="0.25">
      <c r="A195" t="s">
        <v>146</v>
      </c>
      <c r="B195" t="s">
        <v>764</v>
      </c>
      <c r="C195" t="s">
        <v>348</v>
      </c>
      <c r="D195" t="s">
        <v>347</v>
      </c>
      <c r="AJ195">
        <v>-7.0155787962355021</v>
      </c>
      <c r="AK195">
        <v>2.5149786115192967</v>
      </c>
      <c r="AL195">
        <v>3.7383103082093214</v>
      </c>
      <c r="AM195">
        <v>5.29280205841998</v>
      </c>
      <c r="AN195">
        <v>7.1028655381030035</v>
      </c>
      <c r="AO195">
        <v>6.1153855062852074</v>
      </c>
      <c r="AP195">
        <v>6.4490631544964856</v>
      </c>
      <c r="AQ195">
        <v>4.6406311551931481</v>
      </c>
      <c r="AR195">
        <v>4.6548254711191674</v>
      </c>
      <c r="AS195">
        <v>4.5610258957468517</v>
      </c>
      <c r="AT195">
        <v>1.2584781387492825</v>
      </c>
      <c r="AU195">
        <v>2.0359000517538703</v>
      </c>
      <c r="AV195">
        <v>3.4983962604954684</v>
      </c>
      <c r="AW195">
        <v>4.9828255931714978</v>
      </c>
      <c r="AX195">
        <v>3.5068497291088789</v>
      </c>
      <c r="AY195">
        <v>6.1311380732910692</v>
      </c>
      <c r="AZ195">
        <v>7.061543458738555</v>
      </c>
      <c r="BA195">
        <v>4.1999685898259713</v>
      </c>
      <c r="BB195">
        <v>2.8321780367128042</v>
      </c>
      <c r="BC195">
        <v>3.7405212812309685</v>
      </c>
      <c r="BD195">
        <v>4.7576356381800196</v>
      </c>
      <c r="BE195">
        <v>1.3248963047335138</v>
      </c>
      <c r="BF195">
        <v>1.1257633857967448</v>
      </c>
      <c r="BG195">
        <v>3.378581714819731</v>
      </c>
      <c r="BH195">
        <v>4.2363268499784823</v>
      </c>
      <c r="BI195">
        <v>3.1417257782969727</v>
      </c>
      <c r="BJ195">
        <v>4.8306560054433021</v>
      </c>
      <c r="BK195">
        <v>5.3537033547169841</v>
      </c>
      <c r="BL195">
        <v>4.7449501558953386</v>
      </c>
      <c r="BM195">
        <v>-2.540658682049596</v>
      </c>
    </row>
    <row r="196" spans="1:65" hidden="1" x14ac:dyDescent="0.25">
      <c r="A196" t="s">
        <v>765</v>
      </c>
      <c r="B196" t="s">
        <v>766</v>
      </c>
      <c r="C196" t="s">
        <v>348</v>
      </c>
      <c r="D196" t="s">
        <v>347</v>
      </c>
      <c r="N196">
        <v>12.091709151628166</v>
      </c>
      <c r="O196">
        <v>12.506842679873188</v>
      </c>
      <c r="P196">
        <v>9.7396958213901996</v>
      </c>
      <c r="Q196">
        <v>3.2096042810074721</v>
      </c>
      <c r="R196">
        <v>4.2632383023935745</v>
      </c>
      <c r="S196">
        <v>8.7603549541765062</v>
      </c>
      <c r="T196">
        <v>-0.50601869963961121</v>
      </c>
      <c r="U196">
        <v>7.2045005794518744</v>
      </c>
      <c r="V196">
        <v>4.9357447472272469</v>
      </c>
      <c r="W196">
        <v>-0.42690472121206824</v>
      </c>
      <c r="X196">
        <v>5.9766019989777988</v>
      </c>
      <c r="Y196">
        <v>4.4331946392134398</v>
      </c>
      <c r="Z196">
        <v>-4.1416478187045129</v>
      </c>
      <c r="AA196">
        <v>-1.2122613544517549</v>
      </c>
      <c r="AB196">
        <v>-4.7833761031247093</v>
      </c>
      <c r="AC196">
        <v>0.57663268456673222</v>
      </c>
      <c r="AD196">
        <v>3.6999174126007688</v>
      </c>
      <c r="AE196">
        <v>2.6088208153887535</v>
      </c>
      <c r="AF196">
        <v>3.9562777722844658</v>
      </c>
      <c r="AG196">
        <v>3.7968346263407113</v>
      </c>
      <c r="AH196">
        <v>1.6645011943902546</v>
      </c>
      <c r="AI196">
        <v>8.5864879029242047</v>
      </c>
      <c r="AJ196">
        <v>-8.2257138052663663</v>
      </c>
      <c r="AK196">
        <v>2.4612370322284676</v>
      </c>
      <c r="AL196">
        <v>-0.79181316211823116</v>
      </c>
      <c r="AM196">
        <v>0.14115092517914718</v>
      </c>
      <c r="AN196">
        <v>3.2526461685969679</v>
      </c>
      <c r="AO196">
        <v>5.7257744913395925</v>
      </c>
      <c r="AP196">
        <v>5.80497711553123</v>
      </c>
      <c r="AQ196">
        <v>6.9205382637403687</v>
      </c>
      <c r="AR196">
        <v>4.2416323695952229</v>
      </c>
      <c r="AS196">
        <v>5.4398439536677472</v>
      </c>
      <c r="AT196">
        <v>4.4769128824995619</v>
      </c>
      <c r="AU196">
        <v>5.7857561579450305</v>
      </c>
      <c r="AV196">
        <v>-0.77155977148871102</v>
      </c>
      <c r="AW196">
        <v>12.027391753618375</v>
      </c>
      <c r="AX196">
        <v>6.1397288865756536</v>
      </c>
      <c r="AY196">
        <v>6.3256254105143626</v>
      </c>
      <c r="AZ196">
        <v>6.2121012578840009</v>
      </c>
      <c r="BA196">
        <v>6.4844096725335589</v>
      </c>
      <c r="BB196">
        <v>4.8121387669048943</v>
      </c>
      <c r="BC196">
        <v>6.5057231485815379</v>
      </c>
      <c r="BD196">
        <v>4.2652273783035923</v>
      </c>
      <c r="BE196">
        <v>4.3165401670393351</v>
      </c>
      <c r="BF196">
        <v>5.8869283515592201</v>
      </c>
      <c r="BG196">
        <v>5.0812440480895447</v>
      </c>
      <c r="BH196">
        <v>3.1948600056309431</v>
      </c>
      <c r="BI196">
        <v>2.2996672033156216</v>
      </c>
      <c r="BJ196">
        <v>1.5663076741041948</v>
      </c>
      <c r="BK196">
        <v>2.5321696774138474</v>
      </c>
      <c r="BL196">
        <v>3.2937999314308399</v>
      </c>
      <c r="BM196">
        <v>-3.071148477020941</v>
      </c>
    </row>
    <row r="197" spans="1:65" hidden="1" x14ac:dyDescent="0.25">
      <c r="A197" t="s">
        <v>767</v>
      </c>
      <c r="B197" t="s">
        <v>768</v>
      </c>
      <c r="C197" t="s">
        <v>348</v>
      </c>
      <c r="D197" t="s">
        <v>347</v>
      </c>
      <c r="F197">
        <v>7.0417384698717314</v>
      </c>
      <c r="G197">
        <v>8.3233125303139701</v>
      </c>
      <c r="H197">
        <v>8.6510470117775071</v>
      </c>
      <c r="I197">
        <v>7.0609237194136654</v>
      </c>
      <c r="J197">
        <v>9.2048424677642799</v>
      </c>
      <c r="K197">
        <v>7.4991483948436866</v>
      </c>
      <c r="L197">
        <v>6.223223354732113</v>
      </c>
      <c r="M197">
        <v>5.1804345979668227</v>
      </c>
      <c r="N197">
        <v>9.3752340360758097</v>
      </c>
      <c r="O197">
        <v>8.3979179464598133</v>
      </c>
      <c r="P197">
        <v>6.3654485740831035</v>
      </c>
      <c r="Q197">
        <v>7.1735749761500927</v>
      </c>
      <c r="R197">
        <v>6.3448958493385703</v>
      </c>
      <c r="S197">
        <v>2.9173784910371978</v>
      </c>
      <c r="T197">
        <v>-0.65456738628681421</v>
      </c>
      <c r="U197">
        <v>6.2430878135764516</v>
      </c>
      <c r="V197">
        <v>5.9506822347488537</v>
      </c>
      <c r="W197">
        <v>6.9319462254128723</v>
      </c>
      <c r="X197">
        <v>7.9068246876464059</v>
      </c>
      <c r="Y197">
        <v>4.2434653054678648</v>
      </c>
      <c r="Z197">
        <v>1.1479472252543701</v>
      </c>
      <c r="AA197">
        <v>-1.5566432078339716</v>
      </c>
      <c r="AB197">
        <v>-2.3419746327953987</v>
      </c>
      <c r="AC197">
        <v>5.9286865284107364</v>
      </c>
      <c r="AD197">
        <v>3.0974426445499006</v>
      </c>
      <c r="AE197">
        <v>4.9773674490755297</v>
      </c>
      <c r="AF197">
        <v>5.7689989036148006</v>
      </c>
      <c r="AG197">
        <v>5.8883727375965691</v>
      </c>
      <c r="AH197">
        <v>4.3349523970275072</v>
      </c>
      <c r="AI197">
        <v>-2.840540726202434</v>
      </c>
      <c r="AJ197">
        <v>2.3043911874036667</v>
      </c>
      <c r="AK197">
        <v>4.5640518145429354</v>
      </c>
      <c r="AL197">
        <v>4.6445270012571882</v>
      </c>
      <c r="AM197">
        <v>4.1859586128696975</v>
      </c>
      <c r="AN197">
        <v>4.5489881060350825</v>
      </c>
      <c r="AO197">
        <v>2.3137075087058321</v>
      </c>
      <c r="AP197">
        <v>4.8800872093023315</v>
      </c>
      <c r="AQ197">
        <v>5.5307256117982604</v>
      </c>
      <c r="AR197">
        <v>5.3896999277725399</v>
      </c>
      <c r="AS197">
        <v>3.2719645286232009</v>
      </c>
      <c r="AT197">
        <v>6.3134715546886042</v>
      </c>
      <c r="AU197">
        <v>0.91645938354156442</v>
      </c>
      <c r="AV197">
        <v>5.3419804689696093E-2</v>
      </c>
      <c r="AW197">
        <v>8.7486769265354667</v>
      </c>
      <c r="AX197">
        <v>-1.9869387333224182</v>
      </c>
      <c r="AY197">
        <v>-1.4094140244289548</v>
      </c>
      <c r="AZ197">
        <v>-1.1628066902935359</v>
      </c>
      <c r="BA197">
        <v>-1.8441342497794011</v>
      </c>
      <c r="BB197">
        <v>-1.9524251417230971</v>
      </c>
      <c r="BC197">
        <v>-0.41325411848491456</v>
      </c>
      <c r="BD197">
        <v>-0.35851062828751878</v>
      </c>
      <c r="BE197">
        <v>2.9275110489933809E-2</v>
      </c>
      <c r="BF197">
        <v>-0.30682665709996115</v>
      </c>
      <c r="BG197">
        <v>-1.1903634538532941</v>
      </c>
      <c r="BH197">
        <v>-1.0494436511055056</v>
      </c>
      <c r="BI197">
        <v>-1.2630029250527883</v>
      </c>
      <c r="BJ197">
        <v>-2.8859547585882126</v>
      </c>
      <c r="BK197">
        <v>-4.147474747474746</v>
      </c>
      <c r="BL197">
        <v>1.4848146352772602</v>
      </c>
      <c r="BM197">
        <v>-3.9033051929846465</v>
      </c>
    </row>
    <row r="198" spans="1:65" hidden="1" x14ac:dyDescent="0.25">
      <c r="A198" t="s">
        <v>769</v>
      </c>
      <c r="B198" t="s">
        <v>770</v>
      </c>
      <c r="C198" t="s">
        <v>348</v>
      </c>
      <c r="D198" t="s">
        <v>347</v>
      </c>
    </row>
    <row r="199" spans="1:65" hidden="1" x14ac:dyDescent="0.25">
      <c r="A199" t="s">
        <v>301</v>
      </c>
      <c r="B199" t="s">
        <v>771</v>
      </c>
      <c r="C199" t="s">
        <v>348</v>
      </c>
      <c r="D199" t="s">
        <v>347</v>
      </c>
      <c r="F199">
        <v>5.5349034756750228</v>
      </c>
      <c r="G199">
        <v>6.6144477687737719</v>
      </c>
      <c r="H199">
        <v>5.8737021161629599</v>
      </c>
      <c r="I199">
        <v>6.3107473825750731</v>
      </c>
      <c r="J199">
        <v>7.4689885299437293</v>
      </c>
      <c r="K199">
        <v>4.0779094339812048</v>
      </c>
      <c r="L199">
        <v>7.5444825289496578</v>
      </c>
      <c r="M199">
        <v>8.8755092337672039</v>
      </c>
      <c r="N199">
        <v>2.1207411616963157</v>
      </c>
      <c r="O199">
        <v>12.612605461891519</v>
      </c>
      <c r="P199">
        <v>6.6316529996385754</v>
      </c>
      <c r="Q199">
        <v>8.0156957015588688</v>
      </c>
      <c r="R199">
        <v>11.200672010790555</v>
      </c>
      <c r="S199">
        <v>1.1428593244949212</v>
      </c>
      <c r="T199">
        <v>-4.3476305450439412</v>
      </c>
      <c r="U199">
        <v>6.9002304138931123</v>
      </c>
      <c r="V199">
        <v>5.6025973129629989</v>
      </c>
      <c r="W199">
        <v>2.8159661528516722</v>
      </c>
      <c r="X199">
        <v>5.638937822701152</v>
      </c>
      <c r="Y199">
        <v>4.5893399236838235</v>
      </c>
      <c r="Z199">
        <v>1.6181042154184411</v>
      </c>
      <c r="AA199">
        <v>2.1353750775927409</v>
      </c>
      <c r="AB199">
        <v>-0.17311354825184821</v>
      </c>
      <c r="AC199">
        <v>-1.8799790893465342</v>
      </c>
      <c r="AD199">
        <v>2.8074388512947763</v>
      </c>
      <c r="AE199">
        <v>4.140955679719923</v>
      </c>
      <c r="AF199">
        <v>6.3813941349033456</v>
      </c>
      <c r="AG199">
        <v>7.489108289281404</v>
      </c>
      <c r="AH199">
        <v>6.4406392402760275</v>
      </c>
      <c r="AI199">
        <v>3.9505227632515414</v>
      </c>
      <c r="AJ199">
        <v>4.3682064626740242</v>
      </c>
      <c r="AK199">
        <v>1.0894764083122936</v>
      </c>
      <c r="AL199">
        <v>-2.0432765315769359</v>
      </c>
      <c r="AM199">
        <v>0.96483792534367296</v>
      </c>
      <c r="AN199">
        <v>4.2827804595035275</v>
      </c>
      <c r="AO199">
        <v>3.5042470691652738</v>
      </c>
      <c r="AP199">
        <v>4.4008677538124772</v>
      </c>
      <c r="AQ199">
        <v>4.8079629757332896</v>
      </c>
      <c r="AR199">
        <v>3.9065774400257851</v>
      </c>
      <c r="AS199">
        <v>3.8161780634697919</v>
      </c>
      <c r="AT199">
        <v>1.9436722958495949</v>
      </c>
      <c r="AU199">
        <v>0.77092402429121876</v>
      </c>
      <c r="AV199">
        <v>-0.93052119262306121</v>
      </c>
      <c r="AW199">
        <v>1.788735681571211</v>
      </c>
      <c r="AX199">
        <v>0.78184821592743958</v>
      </c>
      <c r="AY199">
        <v>1.6250341762967366</v>
      </c>
      <c r="AZ199">
        <v>2.506579645517732</v>
      </c>
      <c r="BA199">
        <v>0.31924792506308108</v>
      </c>
      <c r="BB199">
        <v>-3.1220794203332076</v>
      </c>
      <c r="BC199">
        <v>1.7376254759056593</v>
      </c>
      <c r="BD199">
        <v>-1.6961647806150353</v>
      </c>
      <c r="BE199">
        <v>-4.0572936076956125</v>
      </c>
      <c r="BF199">
        <v>-0.92264467452788779</v>
      </c>
      <c r="BG199">
        <v>0.79219030187536532</v>
      </c>
      <c r="BH199">
        <v>1.7920460455598288</v>
      </c>
      <c r="BI199">
        <v>2.0194853956131169</v>
      </c>
      <c r="BJ199">
        <v>3.5063452848123973</v>
      </c>
      <c r="BK199">
        <v>2.8493259343617865</v>
      </c>
      <c r="BL199">
        <v>2.6827599211807609</v>
      </c>
      <c r="BM199">
        <v>-8.4424564282473114</v>
      </c>
    </row>
    <row r="200" spans="1:65" hidden="1" x14ac:dyDescent="0.25">
      <c r="A200" t="s">
        <v>772</v>
      </c>
      <c r="B200" t="s">
        <v>773</v>
      </c>
      <c r="C200" t="s">
        <v>348</v>
      </c>
      <c r="D200" t="s">
        <v>347</v>
      </c>
      <c r="F200">
        <v>6.9002855141952608</v>
      </c>
      <c r="G200">
        <v>3.3002585177310522</v>
      </c>
      <c r="H200">
        <v>4.7102913374605464</v>
      </c>
      <c r="I200">
        <v>4.2124773584202586</v>
      </c>
      <c r="J200">
        <v>6.1679747592393568</v>
      </c>
      <c r="K200">
        <v>1.9915033331284349</v>
      </c>
      <c r="L200">
        <v>9.1503672042039454</v>
      </c>
      <c r="M200">
        <v>4.527073841332907</v>
      </c>
      <c r="N200">
        <v>4.701151408316079</v>
      </c>
      <c r="O200">
        <v>5.553425735876317</v>
      </c>
      <c r="P200">
        <v>5.5381519387891274</v>
      </c>
      <c r="Q200">
        <v>6.6312974759276102</v>
      </c>
      <c r="R200">
        <v>7.3028129073292547</v>
      </c>
      <c r="S200">
        <v>8.3815254380607485</v>
      </c>
      <c r="T200">
        <v>6.8524447148101046</v>
      </c>
      <c r="U200">
        <v>7.5259495306974031</v>
      </c>
      <c r="V200">
        <v>11.494081602257822</v>
      </c>
      <c r="W200">
        <v>12.028729945260494</v>
      </c>
      <c r="X200">
        <v>11.862146972516726</v>
      </c>
      <c r="Y200">
        <v>11.712145942928316</v>
      </c>
      <c r="Z200">
        <v>9.1704588496358781</v>
      </c>
      <c r="AA200">
        <v>-1.3976177174267264</v>
      </c>
      <c r="AB200">
        <v>-3.0426178854092996</v>
      </c>
      <c r="AC200">
        <v>2.8165994467004083</v>
      </c>
      <c r="AD200">
        <v>4.5231356784566827</v>
      </c>
      <c r="AE200">
        <v>4.964835664297425</v>
      </c>
      <c r="AF200">
        <v>7.5823043769046166</v>
      </c>
      <c r="AG200">
        <v>5.9153720660205806</v>
      </c>
      <c r="AH200">
        <v>6.9352039101233629</v>
      </c>
      <c r="AI200">
        <v>4.1232828795815664</v>
      </c>
      <c r="AJ200">
        <v>3.4936501550211432</v>
      </c>
      <c r="AK200">
        <v>1.6964280112470078</v>
      </c>
      <c r="AL200">
        <v>4.9363594147528147</v>
      </c>
      <c r="AM200">
        <v>5.3179176602394165</v>
      </c>
      <c r="AN200">
        <v>6.8228103035857828</v>
      </c>
      <c r="AO200">
        <v>1.5737851317500571</v>
      </c>
      <c r="AP200">
        <v>4.2425161026985876</v>
      </c>
      <c r="AQ200">
        <v>6.8037755808063594E-2</v>
      </c>
      <c r="AR200">
        <v>-1.36607971240079</v>
      </c>
      <c r="AS200">
        <v>-2.314140568190453</v>
      </c>
      <c r="AT200">
        <v>-0.83405471674609544</v>
      </c>
      <c r="AU200">
        <v>-2.1404394998569387E-2</v>
      </c>
      <c r="AV200">
        <v>4.3207454855159142</v>
      </c>
      <c r="AW200">
        <v>4.0574183636377086</v>
      </c>
      <c r="AX200">
        <v>2.1334906645960103</v>
      </c>
      <c r="AY200">
        <v>4.8071171926837621</v>
      </c>
      <c r="AZ200">
        <v>5.4216228721823541</v>
      </c>
      <c r="BA200">
        <v>6.4962921197090964</v>
      </c>
      <c r="BB200">
        <v>-0.26113732808028089</v>
      </c>
      <c r="BC200">
        <v>11.095231268552055</v>
      </c>
      <c r="BD200">
        <v>4.2863712070228246</v>
      </c>
      <c r="BE200">
        <v>-0.70804311231688644</v>
      </c>
      <c r="BF200">
        <v>8.2930764894047115</v>
      </c>
      <c r="BG200">
        <v>5.3012385923702539</v>
      </c>
      <c r="BH200">
        <v>2.9571517348710614</v>
      </c>
      <c r="BI200">
        <v>4.2680258331458276</v>
      </c>
      <c r="BJ200">
        <v>4.8100788555404108</v>
      </c>
      <c r="BK200">
        <v>3.2042503407663929</v>
      </c>
      <c r="BL200">
        <v>-0.40185510068000951</v>
      </c>
      <c r="BM200">
        <v>-0.56569544695193485</v>
      </c>
    </row>
    <row r="201" spans="1:65" hidden="1" x14ac:dyDescent="0.25">
      <c r="A201" t="s">
        <v>774</v>
      </c>
      <c r="B201" t="s">
        <v>775</v>
      </c>
      <c r="C201" t="s">
        <v>348</v>
      </c>
      <c r="D201" t="s">
        <v>347</v>
      </c>
      <c r="AN201">
        <v>7.1185120264302952</v>
      </c>
      <c r="AO201">
        <v>1.2151515151410592</v>
      </c>
      <c r="AP201">
        <v>14.667225532242327</v>
      </c>
      <c r="AQ201">
        <v>14.334203655328977</v>
      </c>
      <c r="AR201">
        <v>8.2804293217871674</v>
      </c>
      <c r="AS201">
        <v>-8.5561835667799357</v>
      </c>
      <c r="AT201">
        <v>-9.31063908299123</v>
      </c>
      <c r="AU201">
        <v>-12.489191800980819</v>
      </c>
      <c r="AV201">
        <v>14.015867019322073</v>
      </c>
      <c r="AW201">
        <v>21.925238835748416</v>
      </c>
      <c r="AX201">
        <v>11.290651182927135</v>
      </c>
      <c r="AY201">
        <v>-0.99655610347707579</v>
      </c>
      <c r="AZ201">
        <v>3.7882815208598117</v>
      </c>
      <c r="BA201">
        <v>7.4291822554783522</v>
      </c>
      <c r="BB201">
        <v>8.5934908789386384</v>
      </c>
      <c r="BC201">
        <v>5.7773620562941943</v>
      </c>
      <c r="BD201">
        <v>9.6008084891359431</v>
      </c>
      <c r="BE201">
        <v>6.0964565632615404</v>
      </c>
      <c r="BF201">
        <v>4.6985698655223445</v>
      </c>
      <c r="BG201">
        <v>-0.15786665085529705</v>
      </c>
      <c r="BH201">
        <v>3.7212996711478752</v>
      </c>
      <c r="BI201">
        <v>8.8646188199593468</v>
      </c>
      <c r="BJ201">
        <v>1.419367562947869</v>
      </c>
      <c r="BK201">
        <v>1.2270773778270296</v>
      </c>
      <c r="BL201">
        <v>1.3626874655806205</v>
      </c>
      <c r="BM201">
        <v>-11.457451513045683</v>
      </c>
    </row>
    <row r="202" spans="1:65" hidden="1" x14ac:dyDescent="0.25">
      <c r="A202" t="s">
        <v>776</v>
      </c>
      <c r="B202" t="s">
        <v>777</v>
      </c>
      <c r="C202" t="s">
        <v>348</v>
      </c>
      <c r="D202" t="s">
        <v>347</v>
      </c>
      <c r="Z202">
        <v>4.44638331309595</v>
      </c>
      <c r="AA202">
        <v>-3.4298469048249558</v>
      </c>
      <c r="AB202">
        <v>-1.0717571955392202</v>
      </c>
      <c r="AC202">
        <v>5.9889044789151598</v>
      </c>
      <c r="AD202">
        <v>-2.5588622495574214</v>
      </c>
      <c r="AE202">
        <v>5.5649491453007442</v>
      </c>
      <c r="AF202">
        <v>-2.5539823756004552</v>
      </c>
      <c r="AG202">
        <v>0.83532838517177765</v>
      </c>
      <c r="AH202">
        <v>5.0059228922343806</v>
      </c>
      <c r="AI202">
        <v>3.9404790759237898</v>
      </c>
      <c r="AJ202">
        <v>7.260573241659074E-2</v>
      </c>
      <c r="AK202">
        <v>5.5916543337480249</v>
      </c>
      <c r="AL202">
        <v>2.9540097428806718</v>
      </c>
      <c r="AM202">
        <v>4.8444651404984569</v>
      </c>
      <c r="AN202">
        <v>4.4454686874269953</v>
      </c>
      <c r="AO202">
        <v>3.12049324670744</v>
      </c>
      <c r="AP202">
        <v>-1.2082086585235459</v>
      </c>
      <c r="AQ202">
        <v>1.6149807730615748</v>
      </c>
      <c r="AR202">
        <v>4.911500112572071</v>
      </c>
      <c r="AS202">
        <v>-1.549818201227751</v>
      </c>
      <c r="AT202">
        <v>1.0599390702834768</v>
      </c>
      <c r="AU202">
        <v>1.9966302551707855</v>
      </c>
      <c r="AV202">
        <v>2.0529536352789819</v>
      </c>
      <c r="AW202">
        <v>4.1406276750690267</v>
      </c>
      <c r="AX202">
        <v>2.1598748415493532</v>
      </c>
      <c r="AY202">
        <v>2.3940918093237542</v>
      </c>
      <c r="AZ202">
        <v>0.99483113452943428</v>
      </c>
      <c r="BA202">
        <v>1.6899234946518078</v>
      </c>
      <c r="BB202">
        <v>-0.9545896365828952</v>
      </c>
      <c r="BC202">
        <v>3.1252603508711303</v>
      </c>
      <c r="BD202">
        <v>3.8378558317014608</v>
      </c>
      <c r="BE202">
        <v>0.7601709500153504</v>
      </c>
      <c r="BF202">
        <v>3.2997259148337861</v>
      </c>
      <c r="BG202">
        <v>3.6404328802794055</v>
      </c>
      <c r="BH202">
        <v>3.665581888324084</v>
      </c>
      <c r="BI202">
        <v>3.7294913288590266</v>
      </c>
      <c r="BJ202">
        <v>4.3481105469957981</v>
      </c>
      <c r="BK202">
        <v>2.9175472764864736</v>
      </c>
      <c r="BL202">
        <v>0.91132611409643971</v>
      </c>
      <c r="BM202">
        <v>-9.8953117207841217</v>
      </c>
    </row>
    <row r="203" spans="1:65" hidden="1" x14ac:dyDescent="0.25">
      <c r="A203" t="s">
        <v>778</v>
      </c>
      <c r="B203" t="s">
        <v>779</v>
      </c>
      <c r="C203" t="s">
        <v>348</v>
      </c>
      <c r="D203" t="s">
        <v>347</v>
      </c>
      <c r="F203">
        <v>4.3449040091004179</v>
      </c>
      <c r="G203">
        <v>5.674600889121578</v>
      </c>
      <c r="H203">
        <v>5.2854848665821521</v>
      </c>
      <c r="I203">
        <v>6.3558248991562465</v>
      </c>
      <c r="J203">
        <v>5.4868178544016217</v>
      </c>
      <c r="K203">
        <v>5.8710795396113724</v>
      </c>
      <c r="L203">
        <v>4.3355992510765873</v>
      </c>
      <c r="M203">
        <v>5.9748147084208938</v>
      </c>
      <c r="N203">
        <v>5.3315504898076398</v>
      </c>
      <c r="O203">
        <v>2.6222685125135712</v>
      </c>
      <c r="P203">
        <v>3.6931912338349804</v>
      </c>
      <c r="Q203">
        <v>5.3484766171914657</v>
      </c>
      <c r="R203">
        <v>6.1111841504753528</v>
      </c>
      <c r="S203">
        <v>0.74646446874811545</v>
      </c>
      <c r="T203">
        <v>4.6851690506514387E-2</v>
      </c>
      <c r="U203">
        <v>4.8613956736854931</v>
      </c>
      <c r="V203">
        <v>3.8264950771583557</v>
      </c>
      <c r="W203">
        <v>4.3964253337083363</v>
      </c>
      <c r="X203">
        <v>3.8461636935585233</v>
      </c>
      <c r="Y203">
        <v>0.96509097049823822</v>
      </c>
      <c r="Z203">
        <v>1.8846609682123159</v>
      </c>
      <c r="AA203">
        <v>0.31695333607540022</v>
      </c>
      <c r="AB203">
        <v>3.168793176570091</v>
      </c>
      <c r="AC203">
        <v>4.7719692396526341</v>
      </c>
      <c r="AD203">
        <v>3.7159247067026513</v>
      </c>
      <c r="AE203">
        <v>3.2339390889719795</v>
      </c>
      <c r="AF203">
        <v>3.5222429337821808</v>
      </c>
      <c r="AG203">
        <v>4.7128246102549696</v>
      </c>
      <c r="AH203">
        <v>3.8571633006710471</v>
      </c>
      <c r="AI203">
        <v>2.8224138545845676</v>
      </c>
      <c r="AJ203">
        <v>1.2206338111454045</v>
      </c>
      <c r="AK203">
        <v>1.9803294919225465</v>
      </c>
      <c r="AL203">
        <v>1.125423395665436</v>
      </c>
      <c r="AM203">
        <v>3.0850370912754528</v>
      </c>
      <c r="AN203">
        <v>2.6918403753872582</v>
      </c>
      <c r="AO203">
        <v>2.9550228875187372</v>
      </c>
      <c r="AP203">
        <v>3.3735852285300183</v>
      </c>
      <c r="AQ203">
        <v>2.7872138121967538</v>
      </c>
      <c r="AR203">
        <v>3.4692567250375674</v>
      </c>
      <c r="AS203">
        <v>4.0028965502153682</v>
      </c>
      <c r="AT203">
        <v>1.501710678475348</v>
      </c>
      <c r="AU203">
        <v>1.57765115246562</v>
      </c>
      <c r="AV203">
        <v>2.0980677783276889</v>
      </c>
      <c r="AW203">
        <v>3.2107477584223005</v>
      </c>
      <c r="AX203">
        <v>2.8260829906382412</v>
      </c>
      <c r="AY203">
        <v>3.0092515964227857</v>
      </c>
      <c r="AZ203">
        <v>2.624450242259897</v>
      </c>
      <c r="BA203">
        <v>0.25494269707438377</v>
      </c>
      <c r="BB203">
        <v>-3.3478125043212543</v>
      </c>
      <c r="BC203">
        <v>2.848686932143039</v>
      </c>
      <c r="BD203">
        <v>1.6848554044841961</v>
      </c>
      <c r="BE203">
        <v>1.2379839684375895</v>
      </c>
      <c r="BF203">
        <v>1.4040048646424026</v>
      </c>
      <c r="BG203">
        <v>1.9980937877641907</v>
      </c>
      <c r="BH203">
        <v>2.3023643811490757</v>
      </c>
      <c r="BI203">
        <v>1.770860323664067</v>
      </c>
      <c r="BJ203">
        <v>2.3814790315482384</v>
      </c>
      <c r="BK203">
        <v>2.2804224448908599</v>
      </c>
      <c r="BL203">
        <v>1.7001976777784478</v>
      </c>
      <c r="BM203">
        <v>-4.6798321042242605</v>
      </c>
    </row>
    <row r="204" spans="1:65" hidden="1" x14ac:dyDescent="0.25">
      <c r="A204" t="s">
        <v>780</v>
      </c>
      <c r="B204" t="s">
        <v>781</v>
      </c>
      <c r="C204" t="s">
        <v>348</v>
      </c>
      <c r="D204" t="s">
        <v>347</v>
      </c>
      <c r="K204">
        <v>9.5765782332139793</v>
      </c>
      <c r="L204">
        <v>-4.7391666150806628</v>
      </c>
      <c r="M204">
        <v>14.930802138105335</v>
      </c>
      <c r="N204">
        <v>-2.685941012867616</v>
      </c>
      <c r="O204">
        <v>1.626711344243077</v>
      </c>
      <c r="P204">
        <v>12.002408643543447</v>
      </c>
      <c r="Q204">
        <v>-4.6950787289710121</v>
      </c>
      <c r="R204">
        <v>7.8025611188126049</v>
      </c>
      <c r="S204">
        <v>18.001048904882879</v>
      </c>
      <c r="T204">
        <v>-4.9027023951031481</v>
      </c>
      <c r="U204">
        <v>8.2036163227422492</v>
      </c>
      <c r="V204">
        <v>2.078992708229336</v>
      </c>
      <c r="W204">
        <v>9.8925592987575186</v>
      </c>
      <c r="X204">
        <v>3.9259241738979824</v>
      </c>
      <c r="Y204">
        <v>0.48490126484537655</v>
      </c>
      <c r="Z204">
        <v>8.5047293774438657</v>
      </c>
      <c r="AA204">
        <v>9.9716384638496152</v>
      </c>
      <c r="AB204">
        <v>5.4063199498228869</v>
      </c>
      <c r="AC204">
        <v>5.4056860828067101</v>
      </c>
      <c r="AD204">
        <v>5.4065430419501865</v>
      </c>
      <c r="AE204">
        <v>8.4000031243836446</v>
      </c>
      <c r="AF204">
        <v>7.1000043534326949</v>
      </c>
      <c r="AG204">
        <v>2.399998744107819</v>
      </c>
      <c r="AH204">
        <v>3.0000019710919617</v>
      </c>
      <c r="AI204">
        <v>2.2000001275787753</v>
      </c>
      <c r="AJ204">
        <v>4.8999962068225074</v>
      </c>
      <c r="AK204">
        <v>0.89999756816698095</v>
      </c>
      <c r="AL204">
        <v>0.10000323352818441</v>
      </c>
      <c r="AM204">
        <v>0.80000228635100257</v>
      </c>
      <c r="AN204">
        <v>0.49999390975699498</v>
      </c>
      <c r="AO204">
        <v>0.30000030897194563</v>
      </c>
      <c r="AP204">
        <v>1.9000041361152569</v>
      </c>
      <c r="AQ204">
        <v>6.199995779493392</v>
      </c>
      <c r="AR204">
        <v>4.0000046390707524</v>
      </c>
      <c r="AS204">
        <v>4.0000003594927449</v>
      </c>
      <c r="BI204">
        <v>2.3021982367043847</v>
      </c>
      <c r="BJ204">
        <v>4.2926336310348745</v>
      </c>
      <c r="BK204">
        <v>3.267741089909876</v>
      </c>
      <c r="BL204">
        <v>2.9700249106769263</v>
      </c>
      <c r="BM204">
        <v>-7.5998755540141474</v>
      </c>
    </row>
    <row r="205" spans="1:65" hidden="1" x14ac:dyDescent="0.25">
      <c r="A205" t="s">
        <v>782</v>
      </c>
      <c r="B205" t="s">
        <v>783</v>
      </c>
      <c r="C205" t="s">
        <v>348</v>
      </c>
      <c r="D205" t="s">
        <v>347</v>
      </c>
      <c r="AT205">
        <v>3.8981866623390715</v>
      </c>
      <c r="AU205">
        <v>7.182151680215128</v>
      </c>
      <c r="AV205">
        <v>3.7199586765490551</v>
      </c>
      <c r="AW205">
        <v>19.218915339789348</v>
      </c>
      <c r="AX205">
        <v>7.492758482790677</v>
      </c>
      <c r="AY205">
        <v>26.170245670303188</v>
      </c>
      <c r="AZ205">
        <v>17.985656816026349</v>
      </c>
      <c r="BA205">
        <v>17.663556362608944</v>
      </c>
      <c r="BB205">
        <v>11.956561128908589</v>
      </c>
      <c r="BC205">
        <v>19.592331533785895</v>
      </c>
      <c r="BD205">
        <v>13.375176410792861</v>
      </c>
      <c r="BE205">
        <v>4.7300118436078407</v>
      </c>
      <c r="BF205">
        <v>5.5560406430660692</v>
      </c>
      <c r="BG205">
        <v>5.3343232919645942</v>
      </c>
      <c r="BH205">
        <v>4.7533457243873727</v>
      </c>
      <c r="BI205">
        <v>3.0641918843015645</v>
      </c>
      <c r="BJ205">
        <v>-1.4976047022783803</v>
      </c>
      <c r="BK205">
        <v>1.2348722019106475</v>
      </c>
      <c r="BL205">
        <v>0.68824095958160569</v>
      </c>
      <c r="BM205">
        <v>-3.55760399909461</v>
      </c>
    </row>
    <row r="206" spans="1:65" hidden="1" x14ac:dyDescent="0.25">
      <c r="A206" t="s">
        <v>290</v>
      </c>
      <c r="B206" t="s">
        <v>784</v>
      </c>
      <c r="C206" t="s">
        <v>348</v>
      </c>
      <c r="D206" t="s">
        <v>347</v>
      </c>
      <c r="AJ206">
        <v>-12.918210730450625</v>
      </c>
      <c r="AK206">
        <v>-8.7672284522823958</v>
      </c>
      <c r="AL206">
        <v>1.5288344966407692</v>
      </c>
      <c r="AM206">
        <v>3.9319427296250637</v>
      </c>
      <c r="AN206">
        <v>6.2335114837135137</v>
      </c>
      <c r="AO206">
        <v>3.9077020881615852</v>
      </c>
      <c r="AP206">
        <v>-4.8490627379703</v>
      </c>
      <c r="AQ206">
        <v>-2.0298129057172076</v>
      </c>
      <c r="AR206">
        <v>-0.37666070575899369</v>
      </c>
      <c r="AS206">
        <v>2.4612634592268989</v>
      </c>
      <c r="AT206">
        <v>5.2181362567370826</v>
      </c>
      <c r="AU206">
        <v>5.7029916504377098</v>
      </c>
      <c r="AV206">
        <v>2.3411473291952092</v>
      </c>
      <c r="AW206">
        <v>10.428113018097648</v>
      </c>
      <c r="AX206">
        <v>4.6681480508486999</v>
      </c>
      <c r="AY206">
        <v>8.0288110759916265</v>
      </c>
      <c r="AZ206">
        <v>7.2338077436280486</v>
      </c>
      <c r="BA206">
        <v>9.3074671707733785</v>
      </c>
      <c r="BB206">
        <v>-5.5173944080543862</v>
      </c>
      <c r="BC206">
        <v>-3.901236280186211</v>
      </c>
      <c r="BD206">
        <v>1.9060677074884609</v>
      </c>
      <c r="BE206">
        <v>2.040665130797322</v>
      </c>
      <c r="BF206">
        <v>3.7709623043729721</v>
      </c>
      <c r="BG206">
        <v>3.608723653198382</v>
      </c>
      <c r="BH206">
        <v>2.9536740373595336</v>
      </c>
      <c r="BI206">
        <v>4.7029977474944076</v>
      </c>
      <c r="BJ206">
        <v>7.3194485292545295</v>
      </c>
      <c r="BK206">
        <v>4.4745237749734343</v>
      </c>
      <c r="BL206">
        <v>4.1882603411785624</v>
      </c>
      <c r="BM206">
        <v>-3.9304540571553588</v>
      </c>
    </row>
    <row r="207" spans="1:65" hidden="1" x14ac:dyDescent="0.25">
      <c r="A207" t="s">
        <v>785</v>
      </c>
      <c r="B207" t="s">
        <v>786</v>
      </c>
      <c r="C207" t="s">
        <v>348</v>
      </c>
      <c r="D207" t="s">
        <v>347</v>
      </c>
      <c r="AI207">
        <v>-2.999995642235902</v>
      </c>
      <c r="AJ207">
        <v>-5.046939451267292</v>
      </c>
      <c r="AK207">
        <v>-14.531073773773429</v>
      </c>
      <c r="AL207">
        <v>-8.6685403414926299</v>
      </c>
      <c r="AM207">
        <v>-12.569755979797819</v>
      </c>
      <c r="AN207">
        <v>-4.1435284056490502</v>
      </c>
      <c r="AO207">
        <v>-3.7550694390062489</v>
      </c>
      <c r="AP207">
        <v>1.3999158046101599</v>
      </c>
      <c r="AQ207">
        <v>-5.2999616253122639</v>
      </c>
      <c r="AR207">
        <v>6.3999146897353114</v>
      </c>
      <c r="AS207">
        <v>10.000066815788045</v>
      </c>
      <c r="AT207">
        <v>5.1000512252750525</v>
      </c>
      <c r="AU207">
        <v>4.6999919087352424</v>
      </c>
      <c r="AV207">
        <v>7.2999523445386814</v>
      </c>
      <c r="AW207">
        <v>7.1999478699447508</v>
      </c>
      <c r="AX207">
        <v>6.3999654478538162</v>
      </c>
      <c r="AY207">
        <v>8.2000682550559958</v>
      </c>
      <c r="AZ207">
        <v>8.499977768463566</v>
      </c>
      <c r="BA207">
        <v>5.1999692649884253</v>
      </c>
      <c r="BB207">
        <v>-7.7999939134311091</v>
      </c>
      <c r="BC207">
        <v>4.5000000000306528</v>
      </c>
      <c r="BD207">
        <v>4.3000291857941022</v>
      </c>
      <c r="BE207">
        <v>4.0240861572097941</v>
      </c>
      <c r="BF207">
        <v>1.7554221490936754</v>
      </c>
      <c r="BG207">
        <v>0.73626722141557366</v>
      </c>
      <c r="BH207">
        <v>-1.9727192263754176</v>
      </c>
      <c r="BI207">
        <v>0.19369007172953445</v>
      </c>
      <c r="BJ207">
        <v>1.8257900635511248</v>
      </c>
      <c r="BK207">
        <v>2.8072454104941755</v>
      </c>
      <c r="BL207">
        <v>2.0329827391967825</v>
      </c>
      <c r="BM207">
        <v>-2.9512738991489158</v>
      </c>
    </row>
    <row r="208" spans="1:65" hidden="1" x14ac:dyDescent="0.25">
      <c r="A208" t="s">
        <v>787</v>
      </c>
      <c r="B208" t="s">
        <v>788</v>
      </c>
      <c r="C208" t="s">
        <v>348</v>
      </c>
      <c r="D208" t="s">
        <v>347</v>
      </c>
      <c r="F208">
        <v>-4.2975260477929282</v>
      </c>
      <c r="G208">
        <v>11.333798369386997</v>
      </c>
      <c r="H208">
        <v>-9.8204444136560483</v>
      </c>
      <c r="I208">
        <v>-12.46499268302243</v>
      </c>
      <c r="J208">
        <v>7.0095292548944457</v>
      </c>
      <c r="K208">
        <v>7.0089108232055821</v>
      </c>
      <c r="L208">
        <v>6.9160175098965055</v>
      </c>
      <c r="M208">
        <v>7.0137809277851062</v>
      </c>
      <c r="N208">
        <v>11.007370149601243</v>
      </c>
      <c r="O208">
        <v>6.0014252449960281</v>
      </c>
      <c r="P208">
        <v>1.2066407022431918</v>
      </c>
      <c r="Q208">
        <v>0.26306827157300461</v>
      </c>
      <c r="R208">
        <v>3.4380881358623014</v>
      </c>
      <c r="S208">
        <v>1.4098235708499942</v>
      </c>
      <c r="T208">
        <v>-2.1138254230272651</v>
      </c>
      <c r="U208">
        <v>19.504577171159227</v>
      </c>
      <c r="V208">
        <v>1.9941094802710779</v>
      </c>
      <c r="W208">
        <v>9.1508408175138527</v>
      </c>
      <c r="X208">
        <v>11.869908038505031</v>
      </c>
      <c r="Y208">
        <v>8.9516123307595024</v>
      </c>
      <c r="Z208">
        <v>5.4361994803547873</v>
      </c>
      <c r="AA208">
        <v>1.8108464459143789</v>
      </c>
      <c r="AB208">
        <v>5.9803499364994508</v>
      </c>
      <c r="AC208">
        <v>-4.2407732807182725</v>
      </c>
      <c r="AD208">
        <v>4.4027483364007765</v>
      </c>
      <c r="AE208">
        <v>5.4721374858559813</v>
      </c>
      <c r="AF208">
        <v>-2.403610750056373E-2</v>
      </c>
      <c r="AG208">
        <v>4.4988249932747806</v>
      </c>
      <c r="AH208">
        <v>-3.6534273655078664E-2</v>
      </c>
      <c r="AI208">
        <v>-2.3992910969101331</v>
      </c>
      <c r="AJ208">
        <v>-2.5143796546227435</v>
      </c>
      <c r="AK208">
        <v>5.8727252375905437</v>
      </c>
      <c r="AL208">
        <v>-8.1086918769396163</v>
      </c>
      <c r="AM208">
        <v>-50.24806710451773</v>
      </c>
      <c r="AN208">
        <v>35.224078305263646</v>
      </c>
      <c r="AO208">
        <v>12.745695762903495</v>
      </c>
      <c r="AP208">
        <v>13.849752486415241</v>
      </c>
      <c r="AQ208">
        <v>8.8586694907104118</v>
      </c>
      <c r="AR208">
        <v>4.3518883256393792</v>
      </c>
      <c r="AS208">
        <v>8.370918240358094</v>
      </c>
      <c r="AT208">
        <v>8.4845641362484798</v>
      </c>
      <c r="AU208">
        <v>13.192072663407828</v>
      </c>
      <c r="AV208">
        <v>2.2023655306724379</v>
      </c>
      <c r="AW208">
        <v>7.4476796764293169</v>
      </c>
      <c r="AX208">
        <v>9.3778994247541334</v>
      </c>
      <c r="AY208">
        <v>9.2270778738809724</v>
      </c>
      <c r="AZ208">
        <v>7.6332812081359833</v>
      </c>
      <c r="BA208">
        <v>11.161243240150981</v>
      </c>
      <c r="BB208">
        <v>6.248259929096676</v>
      </c>
      <c r="BC208">
        <v>7.33465610774428</v>
      </c>
      <c r="BD208">
        <v>7.9584060461859139</v>
      </c>
      <c r="BE208">
        <v>8.6415001687072106</v>
      </c>
      <c r="BF208">
        <v>4.7198541956531699</v>
      </c>
      <c r="BG208">
        <v>6.1671667006495596</v>
      </c>
      <c r="BH208">
        <v>8.8568443552907894</v>
      </c>
      <c r="BI208">
        <v>5.9707442980852647</v>
      </c>
      <c r="BJ208">
        <v>3.9762896944846915</v>
      </c>
      <c r="BK208">
        <v>8.5794245405065794</v>
      </c>
      <c r="BL208">
        <v>9.4606824823699753</v>
      </c>
      <c r="BM208">
        <v>-3.3554721219884556</v>
      </c>
    </row>
    <row r="209" spans="1:65" hidden="1" x14ac:dyDescent="0.25">
      <c r="A209" t="s">
        <v>789</v>
      </c>
      <c r="B209" t="s">
        <v>790</v>
      </c>
      <c r="C209" t="s">
        <v>348</v>
      </c>
      <c r="D209" t="s">
        <v>347</v>
      </c>
      <c r="F209">
        <v>4.1951235189856959</v>
      </c>
      <c r="G209">
        <v>3.3961776655947489</v>
      </c>
      <c r="H209">
        <v>5.2602935746461696</v>
      </c>
      <c r="I209">
        <v>7.7666087301456344</v>
      </c>
      <c r="J209">
        <v>-0.66316644170612449</v>
      </c>
      <c r="K209">
        <v>1.1833183834121002</v>
      </c>
      <c r="L209">
        <v>6.117235664297894</v>
      </c>
      <c r="M209">
        <v>4.5675301064674727</v>
      </c>
      <c r="N209">
        <v>5.7778237520691249</v>
      </c>
      <c r="O209">
        <v>5.8414108109692506</v>
      </c>
      <c r="P209">
        <v>0.61663476420442009</v>
      </c>
      <c r="Q209">
        <v>-1.7979801388064942</v>
      </c>
      <c r="R209">
        <v>3.836106537515434</v>
      </c>
      <c r="S209">
        <v>2.4589153705181275</v>
      </c>
      <c r="T209">
        <v>6.9331115065780011</v>
      </c>
      <c r="U209">
        <v>2.5690141160788329</v>
      </c>
      <c r="V209">
        <v>6.2551664395853095</v>
      </c>
      <c r="W209">
        <v>6.1115455245263774</v>
      </c>
      <c r="X209">
        <v>-2.6407697833444956</v>
      </c>
      <c r="Y209">
        <v>6.4593378321990684</v>
      </c>
      <c r="Z209">
        <v>6.4178437409658784</v>
      </c>
      <c r="AA209">
        <v>3.8199608852924172</v>
      </c>
      <c r="AB209">
        <v>6.6618056293481942</v>
      </c>
      <c r="AC209">
        <v>4.2160603785238067</v>
      </c>
      <c r="AD209">
        <v>5.4313200925576837</v>
      </c>
      <c r="AE209">
        <v>4.8179434490415787</v>
      </c>
      <c r="AF209">
        <v>4.2290756387082524</v>
      </c>
      <c r="AG209">
        <v>8.3904718781642202</v>
      </c>
      <c r="AH209">
        <v>5.3893642650146205</v>
      </c>
      <c r="AI209">
        <v>5.394304976833908</v>
      </c>
      <c r="AJ209">
        <v>2.0555616429804218</v>
      </c>
      <c r="AK209">
        <v>5.7746511726908523</v>
      </c>
      <c r="AL209">
        <v>4.3250046896696546</v>
      </c>
      <c r="AM209">
        <v>5.9535393753729977</v>
      </c>
      <c r="AN209">
        <v>6.8471051173571595</v>
      </c>
      <c r="AO209">
        <v>6.7435810947795005</v>
      </c>
      <c r="AP209">
        <v>3.7336979446705811</v>
      </c>
      <c r="AQ209">
        <v>5.4919511275946036</v>
      </c>
      <c r="AR209">
        <v>7.5768915162325072</v>
      </c>
      <c r="AS209">
        <v>4.1075162273514536</v>
      </c>
      <c r="AT209">
        <v>4.4452820729894142</v>
      </c>
      <c r="AU209">
        <v>3.6017735748257138</v>
      </c>
      <c r="AV209">
        <v>7.2532956312895323</v>
      </c>
      <c r="AW209">
        <v>7.5119652640572809</v>
      </c>
      <c r="AX209">
        <v>7.5182479105015148</v>
      </c>
      <c r="AY209">
        <v>7.626385498996882</v>
      </c>
      <c r="AZ209">
        <v>7.2317740225235241</v>
      </c>
      <c r="BA209">
        <v>3.2602832943500033</v>
      </c>
      <c r="BB209">
        <v>6.9288297680817976</v>
      </c>
      <c r="BC209">
        <v>7.465722474063611</v>
      </c>
      <c r="BD209">
        <v>5.099033382112637</v>
      </c>
      <c r="BE209">
        <v>5.4743544351346003</v>
      </c>
      <c r="BF209">
        <v>6.0157793886112643</v>
      </c>
      <c r="BG209">
        <v>6.8969130850884142</v>
      </c>
      <c r="BH209">
        <v>7.3686983477046795</v>
      </c>
      <c r="BI209">
        <v>7.6714635957418267</v>
      </c>
      <c r="BJ209">
        <v>6.6048510419313118</v>
      </c>
      <c r="BK209">
        <v>6.4443059213798506</v>
      </c>
      <c r="BL209">
        <v>4.0415595993380293</v>
      </c>
      <c r="BM209">
        <v>-5.706189649381102</v>
      </c>
    </row>
    <row r="210" spans="1:65" hidden="1" x14ac:dyDescent="0.25">
      <c r="A210" t="s">
        <v>122</v>
      </c>
      <c r="B210" t="s">
        <v>791</v>
      </c>
      <c r="C210" t="s">
        <v>348</v>
      </c>
      <c r="D210" t="s">
        <v>347</v>
      </c>
      <c r="N210">
        <v>6.0378865487125069</v>
      </c>
      <c r="O210">
        <v>58.64733064979859</v>
      </c>
      <c r="P210">
        <v>20.512216747463114</v>
      </c>
      <c r="Q210">
        <v>22.930640249018253</v>
      </c>
      <c r="R210">
        <v>24.17052853742274</v>
      </c>
      <c r="S210">
        <v>16.228065271726294</v>
      </c>
      <c r="T210">
        <v>-8.9286143142451806</v>
      </c>
      <c r="U210">
        <v>17.820974197223592</v>
      </c>
      <c r="V210">
        <v>7.0933598994336506</v>
      </c>
      <c r="W210">
        <v>-5.2197260665725622</v>
      </c>
      <c r="X210">
        <v>11.919431556684046</v>
      </c>
      <c r="Y210">
        <v>5.652457601403853</v>
      </c>
      <c r="Z210">
        <v>1.9430044581393275</v>
      </c>
      <c r="AA210">
        <v>-20.729888310514866</v>
      </c>
      <c r="AB210">
        <v>-16.051386213488144</v>
      </c>
      <c r="AC210">
        <v>-4.6614519255281124</v>
      </c>
      <c r="AD210">
        <v>-9.7945022647133015</v>
      </c>
      <c r="AE210">
        <v>17.012746259163535</v>
      </c>
      <c r="AF210">
        <v>-6.6324960149632375</v>
      </c>
      <c r="AG210">
        <v>13.109312939398194</v>
      </c>
      <c r="AH210">
        <v>-0.50301588139072351</v>
      </c>
      <c r="AI210">
        <v>15.193425890109395</v>
      </c>
      <c r="AJ210">
        <v>15.007880247588119</v>
      </c>
      <c r="AK210">
        <v>3.9875401685496996</v>
      </c>
      <c r="AL210">
        <v>-1.3637414292428218</v>
      </c>
      <c r="AM210">
        <v>0.558720185389177</v>
      </c>
      <c r="AN210">
        <v>0.21209134750625935</v>
      </c>
      <c r="AO210">
        <v>2.6374242169505635</v>
      </c>
      <c r="AP210">
        <v>1.1037820485482257</v>
      </c>
      <c r="AQ210">
        <v>2.8933625194487007</v>
      </c>
      <c r="AR210">
        <v>-3.763285215631484</v>
      </c>
      <c r="AS210">
        <v>5.6254161425834326</v>
      </c>
      <c r="AT210">
        <v>-1.2107438628424632</v>
      </c>
      <c r="AU210">
        <v>-2.8191744042884039</v>
      </c>
      <c r="AV210">
        <v>11.242061385560049</v>
      </c>
      <c r="AW210">
        <v>7.9584416636785988</v>
      </c>
      <c r="AX210">
        <v>5.5738501214288334</v>
      </c>
      <c r="AY210">
        <v>2.7884022277423668</v>
      </c>
      <c r="AZ210">
        <v>1.8471302516113184</v>
      </c>
      <c r="BA210">
        <v>6.2497727547929856</v>
      </c>
      <c r="BB210">
        <v>-2.0592491899383276</v>
      </c>
      <c r="BC210">
        <v>5.0394840267654359</v>
      </c>
      <c r="BD210">
        <v>9.996846553972631</v>
      </c>
      <c r="BE210">
        <v>5.411444902164348</v>
      </c>
      <c r="BF210">
        <v>2.6992547225567165</v>
      </c>
      <c r="BG210">
        <v>3.6524816975789918</v>
      </c>
      <c r="BH210">
        <v>4.106408870136562</v>
      </c>
      <c r="BI210">
        <v>1.6706247576587145</v>
      </c>
      <c r="BJ210">
        <v>-0.74150265286426986</v>
      </c>
      <c r="BK210">
        <v>2.4341107806422428</v>
      </c>
      <c r="BL210">
        <v>0.33143572859711412</v>
      </c>
      <c r="BM210">
        <v>-4.1065834132522525</v>
      </c>
    </row>
    <row r="211" spans="1:65" hidden="1" x14ac:dyDescent="0.25">
      <c r="A211" t="s">
        <v>792</v>
      </c>
      <c r="B211" t="s">
        <v>793</v>
      </c>
      <c r="C211" t="s">
        <v>348</v>
      </c>
      <c r="D211" t="s">
        <v>347</v>
      </c>
      <c r="F211">
        <v>2.2391334033855514E-2</v>
      </c>
      <c r="G211">
        <v>6.9158421541832382</v>
      </c>
      <c r="H211">
        <v>-2.846971679914148</v>
      </c>
      <c r="I211">
        <v>-1.1204491183342924</v>
      </c>
      <c r="J211">
        <v>6.777074072774198</v>
      </c>
      <c r="K211">
        <v>-3.5751474858072214</v>
      </c>
      <c r="L211">
        <v>1.4240812824031934</v>
      </c>
      <c r="M211">
        <v>1.9632208236681947</v>
      </c>
      <c r="N211">
        <v>1.3893504919088713</v>
      </c>
      <c r="O211">
        <v>5.9250747144728848</v>
      </c>
      <c r="P211">
        <v>2.247314100643294</v>
      </c>
      <c r="Q211">
        <v>-5.0709864803088891</v>
      </c>
      <c r="R211">
        <v>0.63219525071140481</v>
      </c>
      <c r="S211">
        <v>11.445289142866315</v>
      </c>
      <c r="T211">
        <v>15.713466449609385</v>
      </c>
      <c r="U211">
        <v>16.665219736883813</v>
      </c>
      <c r="V211">
        <v>6.2238537818869304</v>
      </c>
      <c r="W211">
        <v>-5.9309867222662547</v>
      </c>
      <c r="X211">
        <v>-5.0185993290549789</v>
      </c>
      <c r="Y211">
        <v>1.524310148254429</v>
      </c>
      <c r="Z211">
        <v>7.4375636549793853</v>
      </c>
      <c r="AA211">
        <v>5.958666433535484</v>
      </c>
      <c r="AB211">
        <v>2.0625016939773531</v>
      </c>
      <c r="AC211">
        <v>-5.0089067688753062</v>
      </c>
      <c r="AD211">
        <v>-6.281043579595277</v>
      </c>
      <c r="AE211">
        <v>5.4138110118287841</v>
      </c>
      <c r="AF211">
        <v>14.220884597781634</v>
      </c>
      <c r="AG211">
        <v>-0.3310918183454703</v>
      </c>
      <c r="AH211">
        <v>8.9313936869601491</v>
      </c>
      <c r="AI211">
        <v>-5.4700537761546997</v>
      </c>
      <c r="AJ211">
        <v>7.5109106258897071</v>
      </c>
      <c r="AK211">
        <v>6.5778613849965666</v>
      </c>
      <c r="AL211">
        <v>4.5687491895462387</v>
      </c>
      <c r="AM211">
        <v>1.0062282425583788</v>
      </c>
      <c r="AN211">
        <v>5.997092320201773</v>
      </c>
      <c r="AO211">
        <v>5.9191247578964266</v>
      </c>
      <c r="AP211">
        <v>10.566736309578758</v>
      </c>
      <c r="AQ211">
        <v>4.3085041036332541</v>
      </c>
      <c r="AR211">
        <v>3.1040956799638195</v>
      </c>
      <c r="AS211">
        <v>6.3458677686992502</v>
      </c>
      <c r="AT211">
        <v>6.5003604206976604</v>
      </c>
      <c r="AU211">
        <v>6.0064715363131995</v>
      </c>
      <c r="AV211">
        <v>6.2888081614651554</v>
      </c>
      <c r="AW211">
        <v>5.1408885176267489</v>
      </c>
      <c r="AX211">
        <v>5.6435155134363129</v>
      </c>
      <c r="AY211">
        <v>6.5314117467791988</v>
      </c>
      <c r="AZ211">
        <v>5.735274236644841</v>
      </c>
      <c r="BA211">
        <v>3.8467447312105776</v>
      </c>
      <c r="BB211">
        <v>-2.7677043659913778</v>
      </c>
      <c r="BC211">
        <v>3.8582419523010714</v>
      </c>
      <c r="BD211">
        <v>-3.2135320925337112</v>
      </c>
      <c r="BE211">
        <v>-17.004688404894466</v>
      </c>
      <c r="BF211">
        <v>1.9551446330242186</v>
      </c>
      <c r="BG211">
        <v>4.6613795422987323</v>
      </c>
      <c r="BH211">
        <v>1.9101768905275094</v>
      </c>
      <c r="BI211">
        <v>3.4676421840928811</v>
      </c>
      <c r="BJ211">
        <v>0.70925628476643965</v>
      </c>
      <c r="BK211">
        <v>-2.6809305497998963</v>
      </c>
      <c r="BL211">
        <v>-2.178251045300911</v>
      </c>
      <c r="BM211">
        <v>-3.6298056261567524</v>
      </c>
    </row>
    <row r="212" spans="1:65" hidden="1" x14ac:dyDescent="0.25">
      <c r="A212" t="s">
        <v>794</v>
      </c>
      <c r="B212" t="s">
        <v>795</v>
      </c>
      <c r="C212" t="s">
        <v>348</v>
      </c>
      <c r="D212" t="s">
        <v>347</v>
      </c>
      <c r="F212">
        <v>2.993448254999322</v>
      </c>
      <c r="G212">
        <v>-0.13623536124738678</v>
      </c>
      <c r="H212">
        <v>1.8644785677279572</v>
      </c>
      <c r="I212">
        <v>3.8839271039895067</v>
      </c>
      <c r="J212">
        <v>1.3321894904171074</v>
      </c>
      <c r="K212">
        <v>2.8767609748937844</v>
      </c>
      <c r="L212">
        <v>-1.2197928652181531</v>
      </c>
      <c r="M212">
        <v>6.2907735329452663</v>
      </c>
      <c r="N212">
        <v>-6.5541429211203592</v>
      </c>
      <c r="O212">
        <v>8.5620455105254223</v>
      </c>
      <c r="P212">
        <v>-0.14044943878062099</v>
      </c>
      <c r="Q212">
        <v>6.3832089162884529</v>
      </c>
      <c r="R212">
        <v>-5.5832401080111822</v>
      </c>
      <c r="S212">
        <v>4.2007755260264048</v>
      </c>
      <c r="T212">
        <v>7.5356625991019683</v>
      </c>
      <c r="U212">
        <v>8.9205037042521269</v>
      </c>
      <c r="V212">
        <v>-2.6829053050604017</v>
      </c>
      <c r="W212">
        <v>-3.9539312615406601</v>
      </c>
      <c r="X212">
        <v>7.0016856151470677</v>
      </c>
      <c r="Y212">
        <v>3.987761970322822</v>
      </c>
      <c r="Z212">
        <v>5.1802296691572565</v>
      </c>
      <c r="AA212">
        <v>8.0103843728797131</v>
      </c>
      <c r="AB212">
        <v>-5.6474602804172207</v>
      </c>
      <c r="AC212">
        <v>3.9358424430091503</v>
      </c>
      <c r="AD212">
        <v>3.4630844644519811</v>
      </c>
      <c r="AE212">
        <v>3.1269855475067487</v>
      </c>
      <c r="AF212">
        <v>6.2558634077433766</v>
      </c>
      <c r="AG212">
        <v>-0.81657548880768616</v>
      </c>
      <c r="AH212">
        <v>3.9737833144104684</v>
      </c>
      <c r="AI212">
        <v>-0.74628222290388635</v>
      </c>
      <c r="AJ212">
        <v>2.659962657036786</v>
      </c>
      <c r="AK212">
        <v>1.3202330366135726</v>
      </c>
      <c r="AL212">
        <v>1.3602130065134617</v>
      </c>
      <c r="AM212">
        <v>-4.7520948661741613E-2</v>
      </c>
      <c r="AN212">
        <v>5.4685848581962802</v>
      </c>
      <c r="AO212">
        <v>2.0199772085413059</v>
      </c>
      <c r="AP212">
        <v>3.0456010348542293</v>
      </c>
      <c r="AQ212">
        <v>5.8984793176920505</v>
      </c>
      <c r="AR212">
        <v>6.2833082503098723</v>
      </c>
      <c r="AS212">
        <v>3.8872109581679268</v>
      </c>
      <c r="AT212">
        <v>4.3108514661836921</v>
      </c>
      <c r="AU212">
        <v>6.8696574741906602E-2</v>
      </c>
      <c r="AV212">
        <v>5.5939509445614277</v>
      </c>
      <c r="AW212">
        <v>4.6432939368331176</v>
      </c>
      <c r="AX212">
        <v>4.3102385263963328</v>
      </c>
      <c r="AY212">
        <v>2.3307709833023864</v>
      </c>
      <c r="AZ212">
        <v>2.8271192013337441</v>
      </c>
      <c r="BA212">
        <v>3.7031690639138617</v>
      </c>
      <c r="BB212">
        <v>2.7521044845505287</v>
      </c>
      <c r="BC212">
        <v>3.39088925336209</v>
      </c>
      <c r="BD212">
        <v>1.3340910796125769</v>
      </c>
      <c r="BE212">
        <v>4.002995550904572</v>
      </c>
      <c r="BF212">
        <v>2.4123852760557867</v>
      </c>
      <c r="BG212">
        <v>6.2240744379098629</v>
      </c>
      <c r="BH212">
        <v>6.367043650669828</v>
      </c>
      <c r="BI212">
        <v>6.3560685718187813</v>
      </c>
      <c r="BJ212">
        <v>7.4074861863012984</v>
      </c>
      <c r="BK212">
        <v>6.2092410338908621</v>
      </c>
      <c r="BL212">
        <v>4.4024068363835056</v>
      </c>
      <c r="BM212">
        <v>1.4997634272734501</v>
      </c>
    </row>
    <row r="213" spans="1:65" hidden="1" x14ac:dyDescent="0.25">
      <c r="A213" t="s">
        <v>237</v>
      </c>
      <c r="B213" t="s">
        <v>796</v>
      </c>
      <c r="C213" t="s">
        <v>348</v>
      </c>
      <c r="D213" t="s">
        <v>347</v>
      </c>
      <c r="F213">
        <v>8.1368877138870488</v>
      </c>
      <c r="G213">
        <v>7.5540464063384292</v>
      </c>
      <c r="H213">
        <v>10.040621316719992</v>
      </c>
      <c r="I213">
        <v>-3.1033328551618524</v>
      </c>
      <c r="J213">
        <v>7.8345834978286604</v>
      </c>
      <c r="K213">
        <v>10.179574951033345</v>
      </c>
      <c r="L213">
        <v>12.508722379132735</v>
      </c>
      <c r="M213">
        <v>13.527222788286892</v>
      </c>
      <c r="N213">
        <v>13.833336585175488</v>
      </c>
      <c r="O213">
        <v>13.942260996749113</v>
      </c>
      <c r="P213">
        <v>12.413755064382855</v>
      </c>
      <c r="Q213">
        <v>13.315550718367092</v>
      </c>
      <c r="R213">
        <v>10.602619262245057</v>
      </c>
      <c r="S213">
        <v>6.117604350549513</v>
      </c>
      <c r="T213">
        <v>3.9816879915482986</v>
      </c>
      <c r="U213">
        <v>7.4371768530852762</v>
      </c>
      <c r="V213">
        <v>6.8526996802713995</v>
      </c>
      <c r="W213">
        <v>7.7772876565305182</v>
      </c>
      <c r="X213">
        <v>9.5541733359054462</v>
      </c>
      <c r="Y213">
        <v>10.113217783615539</v>
      </c>
      <c r="Z213">
        <v>10.81613733460398</v>
      </c>
      <c r="AA213">
        <v>7.1021148389738755</v>
      </c>
      <c r="AB213">
        <v>8.5545996631617243</v>
      </c>
      <c r="AC213">
        <v>8.7923865624302948</v>
      </c>
      <c r="AD213">
        <v>-0.62285124030648831</v>
      </c>
      <c r="AE213">
        <v>1.342869110597448</v>
      </c>
      <c r="AF213">
        <v>10.797769905977233</v>
      </c>
      <c r="AG213">
        <v>11.263750687361679</v>
      </c>
      <c r="AH213">
        <v>10.158610318797685</v>
      </c>
      <c r="AI213">
        <v>9.8210491311723871</v>
      </c>
      <c r="AJ213">
        <v>6.6885025132436624</v>
      </c>
      <c r="AK213">
        <v>6.6396895904468067</v>
      </c>
      <c r="AL213">
        <v>11.46277473940242</v>
      </c>
      <c r="AM213">
        <v>11.097647937746729</v>
      </c>
      <c r="AN213">
        <v>7.2009074900715859</v>
      </c>
      <c r="AO213">
        <v>7.4713795903942781</v>
      </c>
      <c r="AP213">
        <v>8.3199165270180515</v>
      </c>
      <c r="AQ213">
        <v>-2.1953778262461014</v>
      </c>
      <c r="AR213">
        <v>5.7240084235055946</v>
      </c>
      <c r="AS213">
        <v>9.0391467513396293</v>
      </c>
      <c r="AT213">
        <v>-1.0690158850810434</v>
      </c>
      <c r="AU213">
        <v>3.9146097454129745</v>
      </c>
      <c r="AV213">
        <v>4.5357796538632442</v>
      </c>
      <c r="AW213">
        <v>9.8195916770496439</v>
      </c>
      <c r="AX213">
        <v>7.3590336771345477</v>
      </c>
      <c r="AY213">
        <v>9.0051437297945967</v>
      </c>
      <c r="AZ213">
        <v>9.0221330140232965</v>
      </c>
      <c r="BA213">
        <v>1.8682455341607351</v>
      </c>
      <c r="BB213">
        <v>0.1209827417308702</v>
      </c>
      <c r="BC213">
        <v>14.525638994062689</v>
      </c>
      <c r="BD213">
        <v>6.3378708138408228</v>
      </c>
      <c r="BE213">
        <v>4.4616089510133321</v>
      </c>
      <c r="BF213">
        <v>4.837298645760967</v>
      </c>
      <c r="BG213">
        <v>3.9380027286605639</v>
      </c>
      <c r="BH213">
        <v>2.988520675577135</v>
      </c>
      <c r="BI213">
        <v>3.3290344581492519</v>
      </c>
      <c r="BJ213">
        <v>4.5203794755550746</v>
      </c>
      <c r="BK213">
        <v>3.4974696011013719</v>
      </c>
      <c r="BL213">
        <v>1.345217485735688</v>
      </c>
      <c r="BM213">
        <v>-5.3910214061055939</v>
      </c>
    </row>
    <row r="214" spans="1:65" hidden="1" x14ac:dyDescent="0.25">
      <c r="A214" t="s">
        <v>797</v>
      </c>
      <c r="B214" t="s">
        <v>798</v>
      </c>
      <c r="C214" t="s">
        <v>348</v>
      </c>
      <c r="D214" t="s">
        <v>347</v>
      </c>
      <c r="Z214">
        <v>-1.792929292929287</v>
      </c>
      <c r="AA214">
        <v>-1.6713808176909311</v>
      </c>
      <c r="AB214">
        <v>3.8964435146443606</v>
      </c>
      <c r="AC214">
        <v>0.17618927762397618</v>
      </c>
      <c r="AD214">
        <v>-3.1407035175879372</v>
      </c>
      <c r="AE214">
        <v>-0.2075226977950706</v>
      </c>
      <c r="AF214">
        <v>8.4221471276319164</v>
      </c>
      <c r="AG214">
        <v>1.2467034284344294</v>
      </c>
      <c r="AH214">
        <v>4.2623727208145823</v>
      </c>
      <c r="AI214">
        <v>2.2030433795139572</v>
      </c>
      <c r="AJ214">
        <v>6</v>
      </c>
      <c r="AK214">
        <v>12.704402515723274</v>
      </c>
      <c r="AL214">
        <v>3.999255952380949</v>
      </c>
      <c r="AM214">
        <v>8.1023072795564275</v>
      </c>
      <c r="AN214">
        <v>10.092653871608206</v>
      </c>
      <c r="AO214">
        <v>1.6080553050796595</v>
      </c>
      <c r="AP214">
        <v>-0.91702410885963559</v>
      </c>
      <c r="AQ214">
        <v>1.2987012987012889</v>
      </c>
      <c r="AR214">
        <v>-0.48629531388152714</v>
      </c>
      <c r="AS214">
        <v>-14.275136976158748</v>
      </c>
      <c r="AT214">
        <v>-7.9633788219036035</v>
      </c>
      <c r="AU214">
        <v>-2.7965465465465371</v>
      </c>
      <c r="AV214">
        <v>6.5263564394670794</v>
      </c>
      <c r="AW214">
        <v>6.6521660322639065</v>
      </c>
      <c r="AX214">
        <v>5.5404486743711772</v>
      </c>
      <c r="AY214">
        <v>4.8631239935587729</v>
      </c>
      <c r="AZ214">
        <v>4.4533169533169428</v>
      </c>
      <c r="BA214">
        <v>5.8071155542487531</v>
      </c>
      <c r="BB214">
        <v>2.5566208142281539</v>
      </c>
      <c r="BC214">
        <v>8.616718601815478</v>
      </c>
      <c r="BD214">
        <v>7.2720469003367754</v>
      </c>
      <c r="BE214">
        <v>1.8604651162790589</v>
      </c>
      <c r="BF214">
        <v>5.3310502283105023</v>
      </c>
      <c r="BG214">
        <v>1.0512625988945388</v>
      </c>
      <c r="BH214">
        <v>1.4157014157014203</v>
      </c>
      <c r="BI214">
        <v>5.8798646362098168</v>
      </c>
      <c r="BJ214">
        <v>5.3435876947662848</v>
      </c>
      <c r="BK214">
        <v>3.944249549634975</v>
      </c>
      <c r="BL214">
        <v>1.2040499863176279</v>
      </c>
      <c r="BM214">
        <v>-4.317260027039211</v>
      </c>
    </row>
    <row r="215" spans="1:65" hidden="1" x14ac:dyDescent="0.25">
      <c r="A215" t="s">
        <v>799</v>
      </c>
      <c r="B215" t="s">
        <v>800</v>
      </c>
      <c r="C215" t="s">
        <v>348</v>
      </c>
      <c r="D215" t="s">
        <v>347</v>
      </c>
      <c r="F215">
        <v>1.8090435500572255</v>
      </c>
      <c r="G215">
        <v>4.5409670642764439</v>
      </c>
      <c r="H215">
        <v>1.6997151729227795</v>
      </c>
      <c r="I215">
        <v>6.6852387905255881</v>
      </c>
      <c r="J215">
        <v>7.1801557915249816</v>
      </c>
      <c r="K215">
        <v>1.6999999980082237</v>
      </c>
      <c r="L215">
        <v>3.6281553320876014E-2</v>
      </c>
      <c r="M215">
        <v>2.0199238329879421</v>
      </c>
      <c r="N215">
        <v>8.5254468016975977</v>
      </c>
      <c r="O215">
        <v>8.620493239716879</v>
      </c>
      <c r="P215">
        <v>3.465916492276861</v>
      </c>
      <c r="Q215">
        <v>0.90023465027167049</v>
      </c>
      <c r="R215">
        <v>2.2566182498725738</v>
      </c>
      <c r="S215">
        <v>3.4998283200315541</v>
      </c>
      <c r="T215">
        <v>1.6692165238664245</v>
      </c>
      <c r="U215">
        <v>-0.44917634153227937</v>
      </c>
      <c r="V215">
        <v>4.6675809840749594E-2</v>
      </c>
      <c r="W215">
        <v>2.4063321661992774</v>
      </c>
      <c r="X215">
        <v>4.5112656074807234</v>
      </c>
      <c r="Y215">
        <v>4.8435037562916108</v>
      </c>
      <c r="Z215">
        <v>2.881428565017103</v>
      </c>
      <c r="AA215">
        <v>4.7817555346547351</v>
      </c>
      <c r="AB215">
        <v>-2.1028016174281703</v>
      </c>
      <c r="AC215">
        <v>4.0930342669799984</v>
      </c>
      <c r="AD215">
        <v>-5.311340498476568</v>
      </c>
      <c r="AE215">
        <v>1.2360469106910301</v>
      </c>
      <c r="AF215">
        <v>7.2312687313393695</v>
      </c>
      <c r="AG215">
        <v>-7.0799999995221583</v>
      </c>
      <c r="AH215">
        <v>0.72999999869576015</v>
      </c>
      <c r="AI215">
        <v>3.3499979838772447</v>
      </c>
      <c r="AJ215">
        <v>2.3519606446944721</v>
      </c>
      <c r="AK215">
        <v>-19.012909633684927</v>
      </c>
      <c r="AL215">
        <v>1.3745493787097729</v>
      </c>
      <c r="AM215">
        <v>-1.9473843345680137</v>
      </c>
      <c r="AN215">
        <v>-7.9997532856654487</v>
      </c>
      <c r="AO215">
        <v>1.7538213991709739</v>
      </c>
      <c r="AP215">
        <v>-5.8770820148606191</v>
      </c>
      <c r="AQ215">
        <v>1.7850142812972223</v>
      </c>
      <c r="AR215">
        <v>-1.979285588314454</v>
      </c>
      <c r="AS215">
        <v>6.6527278847047882</v>
      </c>
      <c r="AT215">
        <v>-6.3454551533225043</v>
      </c>
      <c r="AU215">
        <v>26.417316600136871</v>
      </c>
      <c r="AV215">
        <v>9.3131209689808685</v>
      </c>
      <c r="AW215">
        <v>6.5979448602823112</v>
      </c>
      <c r="AX215">
        <v>4.5050956716019499</v>
      </c>
      <c r="AY215">
        <v>4.2239142791538313</v>
      </c>
      <c r="AZ215">
        <v>8.0581451522880627</v>
      </c>
      <c r="BA215">
        <v>5.3982852096073941</v>
      </c>
      <c r="BB215">
        <v>3.1880512155610319</v>
      </c>
      <c r="BC215">
        <v>5.3464660523753196</v>
      </c>
      <c r="BD215">
        <v>6.3150450363764605</v>
      </c>
      <c r="BE215">
        <v>15.18176908302253</v>
      </c>
      <c r="BF215">
        <v>20.715768285872755</v>
      </c>
      <c r="BG215">
        <v>4.5567723661529271</v>
      </c>
      <c r="BH215">
        <v>-20.598770715403163</v>
      </c>
      <c r="BI215">
        <v>6.0554740287726219</v>
      </c>
      <c r="BJ215">
        <v>4.1926100742920767</v>
      </c>
      <c r="BK215">
        <v>3.4646021399665727</v>
      </c>
      <c r="BL215">
        <v>5.2542412025153595</v>
      </c>
      <c r="BM215">
        <v>-1.9689478204583679</v>
      </c>
    </row>
    <row r="216" spans="1:65" hidden="1" x14ac:dyDescent="0.25">
      <c r="A216" t="s">
        <v>801</v>
      </c>
      <c r="B216" t="s">
        <v>802</v>
      </c>
      <c r="C216" t="s">
        <v>348</v>
      </c>
      <c r="D216" t="s">
        <v>347</v>
      </c>
      <c r="K216">
        <v>7.1611377395999654</v>
      </c>
      <c r="L216">
        <v>5.4368488513233189</v>
      </c>
      <c r="M216">
        <v>3.236692384166588</v>
      </c>
      <c r="N216">
        <v>3.4854188187090926</v>
      </c>
      <c r="O216">
        <v>2.9772950912029188</v>
      </c>
      <c r="P216">
        <v>3.8582575147096918</v>
      </c>
      <c r="Q216">
        <v>6.1175336861255687</v>
      </c>
      <c r="R216">
        <v>4.8616735061874863</v>
      </c>
      <c r="S216">
        <v>5.3360011006412265</v>
      </c>
      <c r="T216">
        <v>2.9235318878657637</v>
      </c>
      <c r="U216">
        <v>5.0492601767628003</v>
      </c>
      <c r="V216">
        <v>6.7800617299962624</v>
      </c>
      <c r="W216">
        <v>5.3227658365974548</v>
      </c>
      <c r="X216">
        <v>-4.1802654369742669</v>
      </c>
      <c r="Y216">
        <v>-15.836864293951663</v>
      </c>
      <c r="Z216">
        <v>-5.7209904515293744</v>
      </c>
      <c r="AA216">
        <v>-6.3084713758475743</v>
      </c>
      <c r="AB216">
        <v>1.5390252839868168</v>
      </c>
      <c r="AC216">
        <v>1.3352580295921967</v>
      </c>
      <c r="AD216">
        <v>0.61431623931625268</v>
      </c>
      <c r="AE216">
        <v>0.19467303778426981</v>
      </c>
      <c r="AF216">
        <v>2.5081692131060578</v>
      </c>
      <c r="AG216">
        <v>1.8781769621780029</v>
      </c>
      <c r="AH216">
        <v>0.96405919661732753</v>
      </c>
      <c r="AI216">
        <v>4.8329005779378633</v>
      </c>
      <c r="AJ216">
        <v>1.4940875679130698</v>
      </c>
      <c r="AK216">
        <v>7.0219633157521741</v>
      </c>
      <c r="AL216">
        <v>5.8183155571901466</v>
      </c>
      <c r="AM216">
        <v>4.6920617266787019</v>
      </c>
      <c r="AN216">
        <v>4.7340814022973206</v>
      </c>
      <c r="AO216">
        <v>0.81146189932800894</v>
      </c>
      <c r="AP216">
        <v>3.1379700666582835</v>
      </c>
      <c r="AQ216">
        <v>2.6522773001646129</v>
      </c>
      <c r="AR216">
        <v>2.1620337372297342</v>
      </c>
      <c r="AS216">
        <v>1.1279069767441854</v>
      </c>
      <c r="AT216">
        <v>0.87961365988272178</v>
      </c>
      <c r="AU216">
        <v>1.5729184475978855</v>
      </c>
      <c r="AV216">
        <v>1.5653930314761766</v>
      </c>
      <c r="AW216">
        <v>0.88940448569219654</v>
      </c>
      <c r="AX216">
        <v>2.7103980726058268</v>
      </c>
      <c r="AY216">
        <v>4.3448128798379457</v>
      </c>
      <c r="AZ216">
        <v>1.8597046952434653</v>
      </c>
      <c r="BA216">
        <v>2.1266991021718411</v>
      </c>
      <c r="BB216">
        <v>-2.0873238053140852</v>
      </c>
      <c r="BC216">
        <v>2.1067415730337018</v>
      </c>
      <c r="BD216">
        <v>3.8170563961485584</v>
      </c>
      <c r="BE216">
        <v>2.8155018217952801</v>
      </c>
      <c r="BF216">
        <v>2.2321428571428612</v>
      </c>
      <c r="BG216">
        <v>1.7107099446270269</v>
      </c>
      <c r="BH216">
        <v>2.3989731332713689</v>
      </c>
      <c r="BI216">
        <v>2.5459260860168484</v>
      </c>
      <c r="BJ216">
        <v>2.2466700387792997</v>
      </c>
      <c r="BK216">
        <v>2.4322875870882683</v>
      </c>
      <c r="BL216">
        <v>2.3825813981567308</v>
      </c>
      <c r="BM216">
        <v>-8.5813121584968002</v>
      </c>
    </row>
    <row r="217" spans="1:65" hidden="1" x14ac:dyDescent="0.25">
      <c r="A217" t="s">
        <v>803</v>
      </c>
      <c r="B217" t="s">
        <v>804</v>
      </c>
      <c r="C217" t="s">
        <v>348</v>
      </c>
      <c r="D217" t="s">
        <v>347</v>
      </c>
      <c r="AQ217">
        <v>7.4656188605108014</v>
      </c>
      <c r="AR217">
        <v>9.0493601462522832</v>
      </c>
      <c r="AS217">
        <v>2.1793797150041883</v>
      </c>
      <c r="AT217">
        <v>5.5783429040196779</v>
      </c>
      <c r="AU217">
        <v>0.31080031080030324</v>
      </c>
      <c r="AV217">
        <v>3.8729666924864432</v>
      </c>
      <c r="AW217">
        <v>4.5488441461595954</v>
      </c>
      <c r="AX217">
        <v>2.4251069900142568</v>
      </c>
      <c r="AY217">
        <v>3.830083565459617</v>
      </c>
      <c r="AZ217">
        <v>7.1093226022803435</v>
      </c>
      <c r="BA217">
        <v>-0.50093926111458131</v>
      </c>
      <c r="BB217">
        <v>-10.320956576463175</v>
      </c>
      <c r="BC217">
        <v>-5.473684210526315</v>
      </c>
      <c r="BD217">
        <v>-8.3147735708982964</v>
      </c>
      <c r="BE217">
        <v>-7.044534412955457</v>
      </c>
      <c r="BF217">
        <v>-0.78397212543553962</v>
      </c>
      <c r="BG217">
        <v>-0.70237050043898819</v>
      </c>
      <c r="BH217">
        <v>2.2915055612926665</v>
      </c>
      <c r="BI217">
        <v>2.3444058605542466</v>
      </c>
      <c r="BJ217">
        <v>0.25826546632805503</v>
      </c>
      <c r="BK217">
        <v>1.5447611285366065</v>
      </c>
      <c r="BL217">
        <v>2.3747015649251466</v>
      </c>
    </row>
    <row r="218" spans="1:65" hidden="1" x14ac:dyDescent="0.25">
      <c r="A218" t="s">
        <v>805</v>
      </c>
      <c r="B218" t="s">
        <v>806</v>
      </c>
      <c r="C218" t="s">
        <v>348</v>
      </c>
      <c r="D218" t="s">
        <v>347</v>
      </c>
      <c r="F218">
        <v>-3.2619812023409622</v>
      </c>
      <c r="G218">
        <v>7.0766554341688419</v>
      </c>
      <c r="H218">
        <v>2.8088025700939312</v>
      </c>
      <c r="I218">
        <v>-6.1106233303426762</v>
      </c>
      <c r="J218">
        <v>-5.9436814925390422</v>
      </c>
      <c r="K218">
        <v>9.0986547077214368</v>
      </c>
      <c r="L218">
        <v>5.9409436166139074</v>
      </c>
      <c r="M218">
        <v>2.029977324836139</v>
      </c>
      <c r="N218">
        <v>-1.6995697173317126</v>
      </c>
      <c r="O218">
        <v>4.5814079214509604</v>
      </c>
      <c r="P218">
        <v>2.6290223397552381</v>
      </c>
      <c r="Q218">
        <v>10.100846049171054</v>
      </c>
      <c r="R218">
        <v>-1.9512984775573301</v>
      </c>
      <c r="S218">
        <v>-18.266378741832654</v>
      </c>
      <c r="T218">
        <v>30.073698584818743</v>
      </c>
      <c r="U218">
        <v>-1.0167167010779821</v>
      </c>
      <c r="V218">
        <v>23.307490511749606</v>
      </c>
      <c r="W218">
        <v>3.7274890874143409</v>
      </c>
      <c r="X218">
        <v>-2.7084658486775197</v>
      </c>
      <c r="Y218">
        <v>-3.9013900443195979</v>
      </c>
      <c r="Z218">
        <v>5.6626996605128426</v>
      </c>
      <c r="AA218">
        <v>4.0722945781459998</v>
      </c>
      <c r="AB218">
        <v>-8.7536692749918927</v>
      </c>
      <c r="AC218">
        <v>3.5549461490183916</v>
      </c>
      <c r="AD218">
        <v>8.1524367140727918</v>
      </c>
      <c r="AE218">
        <v>3.3527550394146317</v>
      </c>
      <c r="AF218">
        <v>5.0969044874901215</v>
      </c>
      <c r="AG218">
        <v>-0.55326992818058329</v>
      </c>
      <c r="AH218">
        <v>-0.17591181769063269</v>
      </c>
      <c r="AI218">
        <v>-1.4840756842422422</v>
      </c>
      <c r="BG218">
        <v>7.5071000388701634</v>
      </c>
      <c r="BH218">
        <v>14.895301418611993</v>
      </c>
      <c r="BI218">
        <v>8.3993457809181393</v>
      </c>
      <c r="BJ218">
        <v>2.5925602234118941</v>
      </c>
      <c r="BK218">
        <v>7.6788798020499343</v>
      </c>
      <c r="BL218">
        <v>8.0814400218927744</v>
      </c>
      <c r="BM218">
        <v>2.4402109726580363</v>
      </c>
    </row>
    <row r="219" spans="1:65" hidden="1" x14ac:dyDescent="0.25">
      <c r="A219" t="s">
        <v>807</v>
      </c>
      <c r="B219" t="s">
        <v>808</v>
      </c>
      <c r="C219" t="s">
        <v>348</v>
      </c>
      <c r="D219" t="s">
        <v>347</v>
      </c>
      <c r="AO219">
        <v>6.2640826429298642</v>
      </c>
      <c r="AP219">
        <v>7.207379839417797</v>
      </c>
      <c r="AQ219">
        <v>3.3408773579261037</v>
      </c>
      <c r="AR219">
        <v>-9.4241616060843967</v>
      </c>
      <c r="AS219">
        <v>6.1318130895325424</v>
      </c>
      <c r="AT219">
        <v>6.8787747650663817</v>
      </c>
      <c r="AU219">
        <v>6.3804053040045261</v>
      </c>
      <c r="AV219">
        <v>4.3877570229959417</v>
      </c>
      <c r="AW219">
        <v>9.0281969282915355</v>
      </c>
      <c r="AX219">
        <v>5.5303471214543265</v>
      </c>
      <c r="AY219">
        <v>5.1077901412298417</v>
      </c>
      <c r="AZ219">
        <v>6.4395255541621168</v>
      </c>
      <c r="BA219">
        <v>5.655576621591905</v>
      </c>
      <c r="BB219">
        <v>-2.7317519891772832</v>
      </c>
      <c r="BC219">
        <v>0.73104455254213008</v>
      </c>
      <c r="BD219">
        <v>2.0362766886402994</v>
      </c>
      <c r="BE219">
        <v>-0.68154236933474976</v>
      </c>
      <c r="BF219">
        <v>2.8926367335580778</v>
      </c>
      <c r="BG219">
        <v>-1.5895103199025726</v>
      </c>
      <c r="BH219">
        <v>1.8060592650968204</v>
      </c>
      <c r="BI219">
        <v>3.3385867654298806</v>
      </c>
      <c r="BJ219">
        <v>2.1011638474124084</v>
      </c>
      <c r="BK219">
        <v>4.495121292762704</v>
      </c>
      <c r="BL219">
        <v>4.3317349060828292</v>
      </c>
      <c r="BM219">
        <v>-0.94459651550702972</v>
      </c>
    </row>
    <row r="220" spans="1:65" hidden="1" x14ac:dyDescent="0.25">
      <c r="A220" t="s">
        <v>809</v>
      </c>
      <c r="B220" t="s">
        <v>810</v>
      </c>
      <c r="C220" t="s">
        <v>348</v>
      </c>
      <c r="D220" t="s">
        <v>347</v>
      </c>
      <c r="F220">
        <v>0.98921757873560523</v>
      </c>
      <c r="G220">
        <v>6.0412389731466334</v>
      </c>
      <c r="H220">
        <v>6.3281437287728437</v>
      </c>
      <c r="I220">
        <v>5.0878473078528259</v>
      </c>
      <c r="J220">
        <v>4.7091908960742046</v>
      </c>
      <c r="K220">
        <v>1.4544645043889517</v>
      </c>
      <c r="L220">
        <v>-1.250517888955784</v>
      </c>
      <c r="M220">
        <v>3.0114610125904164</v>
      </c>
      <c r="N220">
        <v>9.5127650076469905</v>
      </c>
      <c r="O220">
        <v>10.329357344721288</v>
      </c>
      <c r="P220">
        <v>7.9117008338349422</v>
      </c>
      <c r="Q220">
        <v>2.7448477557932165</v>
      </c>
      <c r="R220">
        <v>4.3914878176208418</v>
      </c>
      <c r="S220">
        <v>7.8570075187829929</v>
      </c>
      <c r="T220">
        <v>-0.3762974707020561</v>
      </c>
      <c r="U220">
        <v>5.2817483385665867</v>
      </c>
      <c r="V220">
        <v>2.8270276340006859</v>
      </c>
      <c r="W220">
        <v>-0.42375056548161183</v>
      </c>
      <c r="X220">
        <v>4.1276615737880036</v>
      </c>
      <c r="Y220">
        <v>3.8223553655880806</v>
      </c>
      <c r="Z220">
        <v>-0.89708004786241702</v>
      </c>
      <c r="AA220">
        <v>-1.1923014356545423</v>
      </c>
      <c r="AB220">
        <v>-2.5097075467801773</v>
      </c>
      <c r="AC220">
        <v>2.2693080870553501</v>
      </c>
      <c r="AD220">
        <v>1.9780460897303129</v>
      </c>
      <c r="AE220">
        <v>1.9025241767089796</v>
      </c>
      <c r="AF220">
        <v>2.9597939659722101</v>
      </c>
      <c r="AG220">
        <v>4.4416346255207912</v>
      </c>
      <c r="AH220">
        <v>2.4985291499828151</v>
      </c>
      <c r="AI220">
        <v>2.5164401879732736</v>
      </c>
      <c r="AJ220">
        <v>0.38193258883198666</v>
      </c>
      <c r="AK220">
        <v>-0.35007261729704453</v>
      </c>
      <c r="AL220">
        <v>-1.1257094114593258</v>
      </c>
      <c r="AM220">
        <v>1.0938781246771896</v>
      </c>
      <c r="AN220">
        <v>3.4146692428260081</v>
      </c>
      <c r="AO220">
        <v>5.1968636087093216</v>
      </c>
      <c r="AP220">
        <v>3.7366254292115997</v>
      </c>
      <c r="AQ220">
        <v>2.4640408740094415</v>
      </c>
      <c r="AR220">
        <v>2.1303235061880059</v>
      </c>
      <c r="AS220">
        <v>3.4131330556783155</v>
      </c>
      <c r="AT220">
        <v>4.2094378578780152</v>
      </c>
      <c r="AU220">
        <v>6.3876605299086293</v>
      </c>
      <c r="AV220">
        <v>4.0088400441218823</v>
      </c>
      <c r="AW220">
        <v>6.6645442736251539</v>
      </c>
      <c r="AX220">
        <v>6.138962371912001</v>
      </c>
      <c r="AY220">
        <v>6.1231581297731594</v>
      </c>
      <c r="AZ220">
        <v>6.2897561960866284</v>
      </c>
      <c r="BA220">
        <v>5.2997480075926688</v>
      </c>
      <c r="BB220">
        <v>3.1839730075259922</v>
      </c>
      <c r="BC220">
        <v>5.9316166970103694</v>
      </c>
      <c r="BD220">
        <v>4.3751032497017235</v>
      </c>
      <c r="BE220">
        <v>3.3628651563814884</v>
      </c>
      <c r="BF220">
        <v>5.1077325199873087</v>
      </c>
      <c r="BG220">
        <v>4.8573815880979794</v>
      </c>
      <c r="BH220">
        <v>2.8425120677578519</v>
      </c>
      <c r="BI220">
        <v>1.1603042320112564</v>
      </c>
      <c r="BJ220">
        <v>2.4398829061693021</v>
      </c>
      <c r="BK220">
        <v>2.6894884523751728</v>
      </c>
      <c r="BL220">
        <v>2.5781412075648973</v>
      </c>
      <c r="BM220">
        <v>-2.0047120683983763</v>
      </c>
    </row>
    <row r="221" spans="1:65" hidden="1" x14ac:dyDescent="0.25">
      <c r="A221" t="s">
        <v>811</v>
      </c>
      <c r="B221" t="s">
        <v>812</v>
      </c>
      <c r="C221" t="s">
        <v>348</v>
      </c>
      <c r="D221" t="s">
        <v>347</v>
      </c>
      <c r="BB221">
        <v>5.0416418798334206</v>
      </c>
      <c r="BC221">
        <v>5.4934163952994481</v>
      </c>
      <c r="BD221">
        <v>-4.640316736008586</v>
      </c>
      <c r="BE221">
        <v>-46.082122374300695</v>
      </c>
      <c r="BF221">
        <v>13.129731140694332</v>
      </c>
      <c r="BG221">
        <v>3.37364847715736</v>
      </c>
      <c r="BH221">
        <v>-10.793364627114315</v>
      </c>
    </row>
    <row r="222" spans="1:65" hidden="1" x14ac:dyDescent="0.25">
      <c r="A222" t="s">
        <v>813</v>
      </c>
      <c r="B222" t="s">
        <v>814</v>
      </c>
      <c r="C222" t="s">
        <v>348</v>
      </c>
      <c r="D222" t="s">
        <v>347</v>
      </c>
      <c r="F222">
        <v>0.98562740502239876</v>
      </c>
      <c r="G222">
        <v>6.0425957637290253</v>
      </c>
      <c r="H222">
        <v>6.3303745785937338</v>
      </c>
      <c r="I222">
        <v>5.0883518704327031</v>
      </c>
      <c r="J222">
        <v>4.7056616359982826</v>
      </c>
      <c r="K222">
        <v>1.4616559582550082</v>
      </c>
      <c r="L222">
        <v>-1.2493800651543268</v>
      </c>
      <c r="M222">
        <v>3.0144355822279607</v>
      </c>
      <c r="N222">
        <v>9.5062602559601714</v>
      </c>
      <c r="O222">
        <v>10.328447243202874</v>
      </c>
      <c r="P222">
        <v>7.9165822144160529</v>
      </c>
      <c r="Q222">
        <v>2.7471995780480825</v>
      </c>
      <c r="R222">
        <v>4.3946717741325756</v>
      </c>
      <c r="S222">
        <v>7.8523322057013161</v>
      </c>
      <c r="T222">
        <v>-0.37391642902623801</v>
      </c>
      <c r="U222">
        <v>5.2893784033331457</v>
      </c>
      <c r="V222">
        <v>2.8201502277565282</v>
      </c>
      <c r="W222">
        <v>-0.40873713528020517</v>
      </c>
      <c r="X222">
        <v>4.1375374514740315</v>
      </c>
      <c r="Y222">
        <v>3.8147585906102961</v>
      </c>
      <c r="Z222">
        <v>-0.90299875986093525</v>
      </c>
      <c r="AA222">
        <v>-1.1922466595942467</v>
      </c>
      <c r="AB222">
        <v>-2.5091249995720943</v>
      </c>
      <c r="AC222">
        <v>2.2709529914665296</v>
      </c>
      <c r="AD222">
        <v>1.9849050906566532</v>
      </c>
      <c r="AE222">
        <v>1.9008253441354555</v>
      </c>
      <c r="AF222">
        <v>2.9609438405107369</v>
      </c>
      <c r="AG222">
        <v>4.4424056854780076</v>
      </c>
      <c r="AH222">
        <v>2.5054750149575682</v>
      </c>
      <c r="AI222">
        <v>2.5203193394185348</v>
      </c>
      <c r="AJ222">
        <v>0.38408241455294956</v>
      </c>
      <c r="AK222">
        <v>-0.34312251377440361</v>
      </c>
      <c r="AL222">
        <v>-1.1184371024727824</v>
      </c>
      <c r="AM222">
        <v>1.0918594333554807</v>
      </c>
      <c r="AN222">
        <v>3.4102309520378924</v>
      </c>
      <c r="AO222">
        <v>5.1965832046523701</v>
      </c>
      <c r="AP222">
        <v>3.7448598396952804</v>
      </c>
      <c r="AQ222">
        <v>2.4704580224893959</v>
      </c>
      <c r="AR222">
        <v>2.1300282495418656</v>
      </c>
      <c r="AS222">
        <v>3.4109682139781654</v>
      </c>
      <c r="AT222">
        <v>4.2022048942973527</v>
      </c>
      <c r="AU222">
        <v>6.3822447515353673</v>
      </c>
      <c r="AV222">
        <v>3.9989865662534783</v>
      </c>
      <c r="AW222">
        <v>6.6559707390826333</v>
      </c>
      <c r="AX222">
        <v>6.1413152751132998</v>
      </c>
      <c r="AY222">
        <v>6.1259253178435102</v>
      </c>
      <c r="AZ222">
        <v>6.2933463959195706</v>
      </c>
      <c r="BA222">
        <v>5.2930259897314471</v>
      </c>
      <c r="BB222">
        <v>3.1804326715282514</v>
      </c>
      <c r="BC222">
        <v>5.9316351663099169</v>
      </c>
      <c r="BD222">
        <v>4.3778824134130616</v>
      </c>
      <c r="BE222">
        <v>3.3611459033714652</v>
      </c>
      <c r="BF222">
        <v>5.1084619597256449</v>
      </c>
      <c r="BG222">
        <v>4.8570974043345814</v>
      </c>
      <c r="BH222">
        <v>2.8441948100698795</v>
      </c>
      <c r="BI222">
        <v>1.1630928260558449</v>
      </c>
      <c r="BJ222">
        <v>2.4418300811407647</v>
      </c>
      <c r="BK222">
        <v>2.6886930625744583</v>
      </c>
      <c r="BL222">
        <v>2.576950475219661</v>
      </c>
      <c r="BM222">
        <v>-2.0121354065442745</v>
      </c>
    </row>
    <row r="223" spans="1:65" hidden="1" x14ac:dyDescent="0.25">
      <c r="A223" t="s">
        <v>815</v>
      </c>
      <c r="B223" t="s">
        <v>816</v>
      </c>
      <c r="C223" t="s">
        <v>348</v>
      </c>
      <c r="D223" t="s">
        <v>347</v>
      </c>
      <c r="AT223">
        <v>3.5300324497800801</v>
      </c>
      <c r="AU223">
        <v>4.2259898250957946</v>
      </c>
      <c r="AV223">
        <v>4.6914776512207936</v>
      </c>
      <c r="AW223">
        <v>7.6896076151988524</v>
      </c>
      <c r="AX223">
        <v>5.1615746350080371</v>
      </c>
      <c r="AY223">
        <v>9.7041970624984089</v>
      </c>
      <c r="AZ223">
        <v>8.2634301027796937</v>
      </c>
      <c r="BA223">
        <v>6.0024776017791481</v>
      </c>
      <c r="BB223">
        <v>0.71740097028352068</v>
      </c>
      <c r="BC223">
        <v>7.0936114917151656</v>
      </c>
      <c r="BD223">
        <v>6.2647958333126752</v>
      </c>
      <c r="BE223">
        <v>3.1206328004197417</v>
      </c>
      <c r="BF223">
        <v>3.1679687076793215</v>
      </c>
      <c r="BG223">
        <v>3.2647171437780571</v>
      </c>
      <c r="BH223">
        <v>2.7662888845140259</v>
      </c>
      <c r="BI223">
        <v>2.3314300001786563</v>
      </c>
      <c r="BJ223">
        <v>1.1211326681024332</v>
      </c>
      <c r="BK223">
        <v>2.1717543138223334</v>
      </c>
      <c r="BL223">
        <v>1.8434112619814016</v>
      </c>
      <c r="BM223">
        <v>-5.6748539647218621</v>
      </c>
    </row>
    <row r="224" spans="1:65" hidden="1" x14ac:dyDescent="0.25">
      <c r="A224" t="s">
        <v>817</v>
      </c>
      <c r="B224" t="s">
        <v>818</v>
      </c>
      <c r="C224" t="s">
        <v>348</v>
      </c>
      <c r="D224" t="s">
        <v>347</v>
      </c>
      <c r="AU224">
        <v>2.3768782402311643</v>
      </c>
      <c r="AV224">
        <v>6.5734769221182034</v>
      </c>
      <c r="AW224">
        <v>3.8322239023903535</v>
      </c>
      <c r="AX224">
        <v>7.093773747451479</v>
      </c>
      <c r="AY224">
        <v>9.1156421051350094</v>
      </c>
      <c r="AZ224">
        <v>3.2536051487987123</v>
      </c>
      <c r="BA224">
        <v>8.1861740555990536</v>
      </c>
      <c r="BB224">
        <v>2.426282361005704</v>
      </c>
      <c r="BC224">
        <v>6.6719836565281412</v>
      </c>
      <c r="BD224">
        <v>4.3982020146162739</v>
      </c>
      <c r="BE224">
        <v>3.1419764595209898</v>
      </c>
      <c r="BF224">
        <v>4.8147926541241191</v>
      </c>
      <c r="BG224">
        <v>6.5499349550144075</v>
      </c>
      <c r="BH224">
        <v>3.9113379886256183</v>
      </c>
      <c r="BI224">
        <v>4.1647689737284566</v>
      </c>
      <c r="BJ224">
        <v>3.8489809179806684</v>
      </c>
      <c r="BK224">
        <v>2.9452689087182904</v>
      </c>
      <c r="BL224">
        <v>2.2108558328609149</v>
      </c>
      <c r="BM224">
        <v>3.0897255552243337</v>
      </c>
    </row>
    <row r="225" spans="1:65" hidden="1" x14ac:dyDescent="0.25">
      <c r="A225" t="s">
        <v>819</v>
      </c>
      <c r="B225" t="s">
        <v>820</v>
      </c>
      <c r="C225" t="s">
        <v>348</v>
      </c>
      <c r="D225" t="s">
        <v>347</v>
      </c>
      <c r="F225">
        <v>4.8000000000000682</v>
      </c>
      <c r="G225">
        <v>3.900000000000432</v>
      </c>
      <c r="H225">
        <v>5.5999999999996248</v>
      </c>
      <c r="I225">
        <v>6.5000000000000995</v>
      </c>
      <c r="J225">
        <v>12</v>
      </c>
      <c r="K225">
        <v>19.199999999999775</v>
      </c>
      <c r="L225">
        <v>12.100000000000151</v>
      </c>
      <c r="M225">
        <v>7.6000000000001648</v>
      </c>
      <c r="N225">
        <v>4.4999999999998153</v>
      </c>
      <c r="O225">
        <v>2.7000000000001734</v>
      </c>
      <c r="P225">
        <v>3.8999999999998352</v>
      </c>
      <c r="Q225">
        <v>-0.59999999999999432</v>
      </c>
      <c r="R225">
        <v>-1.7999999999999261</v>
      </c>
      <c r="S225">
        <v>0.40000000000000568</v>
      </c>
      <c r="T225">
        <v>2.7999999999999403</v>
      </c>
      <c r="U225">
        <v>8.8000000000000114</v>
      </c>
      <c r="V225">
        <v>10.199999999999946</v>
      </c>
      <c r="W225">
        <v>6.5999999999999801</v>
      </c>
      <c r="X225">
        <v>-0.59999999999992326</v>
      </c>
      <c r="Y225">
        <v>-8.7999999999998693</v>
      </c>
      <c r="Z225">
        <v>7.0999999999997527</v>
      </c>
      <c r="AA225">
        <v>-4.1999999999998892</v>
      </c>
      <c r="AB225">
        <v>-3.8999999999998636</v>
      </c>
      <c r="AC225">
        <v>-1.9000000000000625</v>
      </c>
      <c r="AD225">
        <v>1.9999999999999574</v>
      </c>
      <c r="AE225">
        <v>0.79999999999999716</v>
      </c>
      <c r="AF225">
        <v>-6.1999999999999886</v>
      </c>
      <c r="AG225">
        <v>7.8000000000000682</v>
      </c>
      <c r="AH225">
        <v>4.1999999999998323</v>
      </c>
      <c r="AI225">
        <v>-4.4999999999997726</v>
      </c>
      <c r="AJ225">
        <v>2.6999991337150107</v>
      </c>
      <c r="AK225">
        <v>0.40000000853616768</v>
      </c>
      <c r="AL225">
        <v>-6.6999981497151992</v>
      </c>
      <c r="AM225">
        <v>3.3999988973605753</v>
      </c>
      <c r="AN225">
        <v>0</v>
      </c>
      <c r="AO225">
        <v>1.0000012228145607</v>
      </c>
      <c r="AP225">
        <v>5.699997683294896</v>
      </c>
      <c r="AQ225">
        <v>2.3000016510538899</v>
      </c>
      <c r="AR225">
        <v>-1.400000470058103</v>
      </c>
      <c r="AS225">
        <v>2.099998867504894</v>
      </c>
      <c r="AT225">
        <v>4.2000004208353943</v>
      </c>
      <c r="AU225">
        <v>2.80000068850687</v>
      </c>
      <c r="AV225">
        <v>6.299999433141366</v>
      </c>
      <c r="AW225">
        <v>8.500000184794132</v>
      </c>
      <c r="AX225">
        <v>4.5000002108688761</v>
      </c>
      <c r="AY225">
        <v>5.7935435846330421</v>
      </c>
      <c r="AZ225">
        <v>5.1114877777345811</v>
      </c>
      <c r="BA225">
        <v>4.1434068116562628</v>
      </c>
      <c r="BB225">
        <v>3.0136989826621061</v>
      </c>
      <c r="BC225">
        <v>5.1688251522581368</v>
      </c>
      <c r="BD225">
        <v>5.8493676717300929</v>
      </c>
      <c r="BE225">
        <v>2.6903497466884687</v>
      </c>
      <c r="BF225">
        <v>2.9334416518612016</v>
      </c>
      <c r="BG225">
        <v>0.25550303164547472</v>
      </c>
      <c r="BH225">
        <v>-3.4110960130708889</v>
      </c>
      <c r="BI225">
        <v>-4.9157864687410751</v>
      </c>
      <c r="BJ225">
        <v>1.5671910652095562</v>
      </c>
      <c r="BK225">
        <v>4.9482707655926816</v>
      </c>
      <c r="BL225">
        <v>1.0984677782785184</v>
      </c>
      <c r="BM225">
        <v>-15.907951189613868</v>
      </c>
    </row>
    <row r="226" spans="1:65" hidden="1" x14ac:dyDescent="0.25">
      <c r="A226" t="s">
        <v>821</v>
      </c>
      <c r="B226" t="s">
        <v>822</v>
      </c>
      <c r="C226" t="s">
        <v>348</v>
      </c>
      <c r="D226" t="s">
        <v>347</v>
      </c>
      <c r="AL226">
        <v>1.9013284223295699</v>
      </c>
      <c r="AM226">
        <v>6.205529075568549</v>
      </c>
      <c r="AN226">
        <v>5.8434952517829544</v>
      </c>
      <c r="AO226">
        <v>6.6198964666788385</v>
      </c>
      <c r="AP226">
        <v>5.9258381510178424</v>
      </c>
      <c r="AQ226">
        <v>4.0760981720095799</v>
      </c>
      <c r="AR226">
        <v>-0.10591731353845546</v>
      </c>
      <c r="AS226">
        <v>1.1665290728827102</v>
      </c>
      <c r="AT226">
        <v>3.2537845071454683</v>
      </c>
      <c r="AU226">
        <v>4.5094426070991744</v>
      </c>
      <c r="AV226">
        <v>5.4990840185857195</v>
      </c>
      <c r="AW226">
        <v>5.2788795457969115</v>
      </c>
      <c r="AX226">
        <v>6.623462407243494</v>
      </c>
      <c r="AY226">
        <v>8.4931763195027941</v>
      </c>
      <c r="AZ226">
        <v>10.832028951569583</v>
      </c>
      <c r="BA226">
        <v>5.5748872668388145</v>
      </c>
      <c r="BB226">
        <v>-5.4555337215224995</v>
      </c>
      <c r="BC226">
        <v>6.2932859667082113</v>
      </c>
      <c r="BD226">
        <v>2.6373984278865237</v>
      </c>
      <c r="BE226">
        <v>1.3582268058557361</v>
      </c>
      <c r="BF226">
        <v>0.65476529380212867</v>
      </c>
      <c r="BG226">
        <v>2.7243738174312284</v>
      </c>
      <c r="BH226">
        <v>5.2156498034295851</v>
      </c>
      <c r="BI226">
        <v>1.9316808036616351</v>
      </c>
      <c r="BJ226">
        <v>2.9801870732040499</v>
      </c>
      <c r="BK226">
        <v>3.7944105531464487</v>
      </c>
      <c r="BL226">
        <v>2.60536932770232</v>
      </c>
      <c r="BM226">
        <v>-4.3587538079271866</v>
      </c>
    </row>
    <row r="227" spans="1:65" hidden="1" x14ac:dyDescent="0.25">
      <c r="A227" t="s">
        <v>823</v>
      </c>
      <c r="B227" t="s">
        <v>824</v>
      </c>
      <c r="C227" t="s">
        <v>348</v>
      </c>
      <c r="D227" t="s">
        <v>347</v>
      </c>
      <c r="AO227">
        <v>3.2030058085273225</v>
      </c>
      <c r="AP227">
        <v>5.0497934566449771</v>
      </c>
      <c r="AQ227">
        <v>3.2793654435130435</v>
      </c>
      <c r="AR227">
        <v>5.3326665718437027</v>
      </c>
      <c r="AS227">
        <v>3.6723715496824525</v>
      </c>
      <c r="AT227">
        <v>3.2165603345289071</v>
      </c>
      <c r="AU227">
        <v>3.5055980569207179</v>
      </c>
      <c r="AV227">
        <v>2.960260285794547</v>
      </c>
      <c r="AW227">
        <v>4.3591927784399473</v>
      </c>
      <c r="AX227">
        <v>3.7979726419864619</v>
      </c>
      <c r="AY227">
        <v>5.7463969006449958</v>
      </c>
      <c r="AZ227">
        <v>6.9801607545069402</v>
      </c>
      <c r="BA227">
        <v>3.5098415169955786</v>
      </c>
      <c r="BB227">
        <v>-7.5484377913417831</v>
      </c>
      <c r="BC227">
        <v>1.3437484722021509</v>
      </c>
      <c r="BD227">
        <v>0.86132773271930319</v>
      </c>
      <c r="BE227">
        <v>-2.6394387567668929</v>
      </c>
      <c r="BF227">
        <v>-1.0292827720405597</v>
      </c>
      <c r="BG227">
        <v>2.7681588306503642</v>
      </c>
      <c r="BH227">
        <v>2.2100816065059377</v>
      </c>
      <c r="BI227">
        <v>3.1918525178249837</v>
      </c>
      <c r="BJ227">
        <v>4.8153806323136621</v>
      </c>
      <c r="BK227">
        <v>4.4225215682917991</v>
      </c>
      <c r="BL227">
        <v>3.2505313355820391</v>
      </c>
      <c r="BM227">
        <v>-4.2292613890807473</v>
      </c>
    </row>
    <row r="228" spans="1:65" hidden="1" x14ac:dyDescent="0.25">
      <c r="A228" t="s">
        <v>152</v>
      </c>
      <c r="B228" t="s">
        <v>825</v>
      </c>
      <c r="C228" t="s">
        <v>348</v>
      </c>
      <c r="D228" t="s">
        <v>347</v>
      </c>
      <c r="F228">
        <v>5.6812928095654911</v>
      </c>
      <c r="G228">
        <v>4.2590472283269776</v>
      </c>
      <c r="H228">
        <v>5.3279337882882629</v>
      </c>
      <c r="I228">
        <v>6.8211645004480346</v>
      </c>
      <c r="J228">
        <v>3.8215075855096785</v>
      </c>
      <c r="K228">
        <v>2.0908442894974115</v>
      </c>
      <c r="L228">
        <v>3.3653885828444032</v>
      </c>
      <c r="M228">
        <v>3.6385056642276794</v>
      </c>
      <c r="N228">
        <v>5.0090752148767876</v>
      </c>
      <c r="O228">
        <v>7.2892062604920795</v>
      </c>
      <c r="P228">
        <v>0.94464624571585887</v>
      </c>
      <c r="Q228">
        <v>2.2887387937982737</v>
      </c>
      <c r="R228">
        <v>3.967981154174538</v>
      </c>
      <c r="S228">
        <v>3.1981956458423895</v>
      </c>
      <c r="T228">
        <v>2.5528626427053496</v>
      </c>
      <c r="U228">
        <v>1.0581048766160137</v>
      </c>
      <c r="V228">
        <v>-1.5962585663413336</v>
      </c>
      <c r="W228">
        <v>1.7515480497740867</v>
      </c>
      <c r="X228">
        <v>3.8400034766003159</v>
      </c>
      <c r="Y228">
        <v>1.6999714393924705</v>
      </c>
      <c r="Z228">
        <v>0.45483041663563029</v>
      </c>
      <c r="AA228">
        <v>1.2486646792272467</v>
      </c>
      <c r="AB228">
        <v>1.9006387302032692</v>
      </c>
      <c r="AC228">
        <v>4.2295352449170451</v>
      </c>
      <c r="AD228">
        <v>2.1603737456558463</v>
      </c>
      <c r="AE228">
        <v>2.6913231733863654</v>
      </c>
      <c r="AF228">
        <v>3.3538429842478195</v>
      </c>
      <c r="AG228">
        <v>2.5590386654457404</v>
      </c>
      <c r="AH228">
        <v>2.6548069272007524</v>
      </c>
      <c r="AI228">
        <v>0.75467476866684535</v>
      </c>
      <c r="AJ228">
        <v>-1.1459748685806517</v>
      </c>
      <c r="AK228">
        <v>-1.1585927600785908</v>
      </c>
      <c r="AL228">
        <v>-2.0656163696098275</v>
      </c>
      <c r="AM228">
        <v>3.9299728368169724</v>
      </c>
      <c r="AN228">
        <v>3.9351929260644596</v>
      </c>
      <c r="AO228">
        <v>1.5794564064992329</v>
      </c>
      <c r="AP228">
        <v>3.0705265929637449</v>
      </c>
      <c r="AQ228">
        <v>4.3118363532626915</v>
      </c>
      <c r="AR228">
        <v>4.2471841436754829</v>
      </c>
      <c r="AS228">
        <v>4.766348871487196</v>
      </c>
      <c r="AT228">
        <v>1.4494986179698088</v>
      </c>
      <c r="AU228">
        <v>2.1969210621745958</v>
      </c>
      <c r="AV228">
        <v>2.3098105903281123</v>
      </c>
      <c r="AW228">
        <v>4.3368561538447352</v>
      </c>
      <c r="AX228">
        <v>2.8588032399026133</v>
      </c>
      <c r="AY228">
        <v>4.6627735517512576</v>
      </c>
      <c r="AZ228">
        <v>3.4392217760006503</v>
      </c>
      <c r="BA228">
        <v>-0.45055925674336095</v>
      </c>
      <c r="BB228">
        <v>-4.3397905745293457</v>
      </c>
      <c r="BC228">
        <v>5.95210700755608</v>
      </c>
      <c r="BD228">
        <v>3.1953332348894037</v>
      </c>
      <c r="BE228">
        <v>-0.58830456899073624</v>
      </c>
      <c r="BF228">
        <v>1.1877757159059996</v>
      </c>
      <c r="BG228">
        <v>2.6577982753164235</v>
      </c>
      <c r="BH228">
        <v>4.4892815879049124</v>
      </c>
      <c r="BI228">
        <v>2.0705931505209634</v>
      </c>
      <c r="BJ228">
        <v>2.5679245252647576</v>
      </c>
      <c r="BK228">
        <v>1.9500228456998343</v>
      </c>
      <c r="BL228">
        <v>1.9861958738039078</v>
      </c>
      <c r="BM228">
        <v>-2.9481278792838168</v>
      </c>
    </row>
    <row r="229" spans="1:65" hidden="1" x14ac:dyDescent="0.25">
      <c r="A229" t="s">
        <v>826</v>
      </c>
      <c r="B229" t="s">
        <v>827</v>
      </c>
      <c r="C229" t="s">
        <v>348</v>
      </c>
      <c r="D229" t="s">
        <v>347</v>
      </c>
      <c r="P229">
        <v>13.743633730655901</v>
      </c>
      <c r="Q229">
        <v>5.4242942826437002</v>
      </c>
      <c r="R229">
        <v>9.0186737385881059</v>
      </c>
      <c r="S229">
        <v>5.7434869047628041</v>
      </c>
      <c r="T229">
        <v>13.908444106606368</v>
      </c>
      <c r="U229">
        <v>-2.1194377656464525</v>
      </c>
      <c r="V229">
        <v>1.0095929078720616</v>
      </c>
      <c r="W229">
        <v>1.3271287284206608</v>
      </c>
      <c r="X229">
        <v>3.1069450512420076</v>
      </c>
      <c r="Y229">
        <v>12.449052171671042</v>
      </c>
      <c r="Z229">
        <v>14.641441073910897</v>
      </c>
      <c r="AA229">
        <v>1.1725678797536858</v>
      </c>
      <c r="AB229">
        <v>1.2023548984267762</v>
      </c>
      <c r="AC229">
        <v>6.1617550869083004</v>
      </c>
      <c r="AD229">
        <v>3.7924156916512004</v>
      </c>
      <c r="AE229">
        <v>12.264478039883869</v>
      </c>
      <c r="AF229">
        <v>14.606590236782296</v>
      </c>
      <c r="AG229">
        <v>6.5698215710544616</v>
      </c>
      <c r="AH229">
        <v>12.911104072814879</v>
      </c>
      <c r="AI229">
        <v>21.018000536139496</v>
      </c>
      <c r="AJ229">
        <v>1.7603763493116702</v>
      </c>
      <c r="AK229">
        <v>3.2262068810839537</v>
      </c>
      <c r="AL229">
        <v>3.1061141567694079</v>
      </c>
      <c r="AM229">
        <v>2.4006910390288283</v>
      </c>
      <c r="AN229">
        <v>4.8256515499647037</v>
      </c>
      <c r="AO229">
        <v>3.8420536377188057</v>
      </c>
      <c r="AP229">
        <v>3.1028053503962383</v>
      </c>
      <c r="AQ229">
        <v>2.6040394013294872</v>
      </c>
      <c r="AR229">
        <v>2.9508752114854104</v>
      </c>
      <c r="AS229">
        <v>1.7601737602222443</v>
      </c>
      <c r="AT229">
        <v>1.0547649060689253</v>
      </c>
      <c r="AU229">
        <v>4.3800990879008879</v>
      </c>
      <c r="AV229">
        <v>3.8802135859712621</v>
      </c>
      <c r="AW229">
        <v>3.6239142259662458</v>
      </c>
      <c r="AX229">
        <v>5.9987765498792527</v>
      </c>
      <c r="AY229">
        <v>5.9921668378351001</v>
      </c>
      <c r="AZ229">
        <v>4.4353755768697454</v>
      </c>
      <c r="BA229">
        <v>0.82166391380005166</v>
      </c>
      <c r="BB229">
        <v>1.5650488524351545</v>
      </c>
      <c r="BC229">
        <v>3.7937549682814904</v>
      </c>
      <c r="BD229">
        <v>2.2472297610679988</v>
      </c>
      <c r="BE229">
        <v>5.3966306966672732</v>
      </c>
      <c r="BF229">
        <v>3.861213797666224</v>
      </c>
      <c r="BG229">
        <v>0.92323054714435671</v>
      </c>
      <c r="BH229">
        <v>2.2274806753240597</v>
      </c>
      <c r="BI229">
        <v>1.0626101934285259</v>
      </c>
      <c r="BJ229">
        <v>2.026578155749803</v>
      </c>
      <c r="BK229">
        <v>2.3716105211413208</v>
      </c>
      <c r="BL229">
        <v>2.6130352900199654</v>
      </c>
      <c r="BM229">
        <v>-1.8505247101671216</v>
      </c>
    </row>
    <row r="230" spans="1:65" hidden="1" x14ac:dyDescent="0.25">
      <c r="A230" t="s">
        <v>828</v>
      </c>
      <c r="B230" t="s">
        <v>829</v>
      </c>
      <c r="C230" t="s">
        <v>348</v>
      </c>
      <c r="D230" t="s">
        <v>347</v>
      </c>
      <c r="BC230">
        <v>3.1999940215446117</v>
      </c>
      <c r="BD230">
        <v>4.6000029964192777</v>
      </c>
      <c r="BE230">
        <v>1.3905466698496127</v>
      </c>
      <c r="BF230">
        <v>1.3067278827476656</v>
      </c>
      <c r="BG230">
        <v>1.5803846377316972</v>
      </c>
      <c r="BH230">
        <v>0.40000000000000568</v>
      </c>
      <c r="BI230">
        <v>0.49999999999998579</v>
      </c>
      <c r="BJ230">
        <v>-5.8000000000000114</v>
      </c>
      <c r="BK230">
        <v>-6.5999999999998664</v>
      </c>
    </row>
    <row r="231" spans="1:65" hidden="1" x14ac:dyDescent="0.25">
      <c r="A231" t="s">
        <v>830</v>
      </c>
      <c r="B231" t="s">
        <v>831</v>
      </c>
      <c r="C231" t="s">
        <v>348</v>
      </c>
      <c r="D231" t="s">
        <v>347</v>
      </c>
      <c r="F231">
        <v>-4.882276361321118</v>
      </c>
      <c r="G231">
        <v>8.4085812717189583</v>
      </c>
      <c r="H231">
        <v>10.135602958212957</v>
      </c>
      <c r="I231">
        <v>5.9192464561403</v>
      </c>
      <c r="J231">
        <v>-1.0605710966055284</v>
      </c>
      <c r="K231">
        <v>13.896507570330712</v>
      </c>
      <c r="L231">
        <v>0.50473946250164659</v>
      </c>
      <c r="M231">
        <v>7.5532356388423807</v>
      </c>
      <c r="N231">
        <v>0</v>
      </c>
      <c r="O231">
        <v>8.8718698648756202</v>
      </c>
      <c r="P231">
        <v>15.851775742510881</v>
      </c>
      <c r="Q231">
        <v>6.3083079664029782</v>
      </c>
      <c r="R231">
        <v>9.0541863115233525</v>
      </c>
      <c r="S231">
        <v>1.302849675637475</v>
      </c>
      <c r="T231">
        <v>3.1774050717927764</v>
      </c>
      <c r="U231">
        <v>16.277647723416905</v>
      </c>
      <c r="V231">
        <v>-6.1902268134726199</v>
      </c>
      <c r="W231">
        <v>21.151692524025137</v>
      </c>
      <c r="X231">
        <v>15.79434062017225</v>
      </c>
      <c r="Y231">
        <v>-4.2485225887641889</v>
      </c>
      <c r="Z231">
        <v>-8.2151788704125579</v>
      </c>
      <c r="AA231">
        <v>-1.1176736226137649</v>
      </c>
      <c r="AB231">
        <v>-1.709245539365682</v>
      </c>
      <c r="AC231">
        <v>4.5111323409723951</v>
      </c>
      <c r="AD231">
        <v>11.125737577892636</v>
      </c>
      <c r="AE231">
        <v>-0.17680126254532524</v>
      </c>
      <c r="AF231">
        <v>4.404107290900086</v>
      </c>
      <c r="AG231">
        <v>5.3967460527299522</v>
      </c>
      <c r="AH231">
        <v>11.198823072266407</v>
      </c>
      <c r="AI231">
        <v>6.995544690033654</v>
      </c>
      <c r="AJ231">
        <v>2.7604260993450822</v>
      </c>
      <c r="AK231">
        <v>7.1614667368575198</v>
      </c>
      <c r="AL231">
        <v>6.1966497680320316</v>
      </c>
      <c r="AM231">
        <v>-0.79869699912042336</v>
      </c>
      <c r="AN231">
        <v>-0.82564236274349412</v>
      </c>
      <c r="AO231">
        <v>4.917525348306313</v>
      </c>
      <c r="AP231">
        <v>11.961555984076469</v>
      </c>
      <c r="AQ231">
        <v>8.403398525312042</v>
      </c>
      <c r="AR231">
        <v>1.8720065873790475</v>
      </c>
      <c r="AS231">
        <v>1.5143388147237573</v>
      </c>
      <c r="AT231">
        <v>-2.271162761512457</v>
      </c>
      <c r="AU231">
        <v>1.2128312671600696</v>
      </c>
      <c r="AV231">
        <v>-5.8871275275441519</v>
      </c>
      <c r="AW231">
        <v>-2.8504536590045149</v>
      </c>
      <c r="AX231">
        <v>9.005761428283904</v>
      </c>
      <c r="AY231">
        <v>9.4061278795308851</v>
      </c>
      <c r="AZ231">
        <v>10.421436110718531</v>
      </c>
      <c r="BA231">
        <v>-2.1468926553672247</v>
      </c>
      <c r="BB231">
        <v>-1.1052457934675033</v>
      </c>
      <c r="BC231">
        <v>5.9549624687239344</v>
      </c>
      <c r="BD231">
        <v>7.8872795969773222</v>
      </c>
      <c r="BE231">
        <v>1.2608288340872633</v>
      </c>
      <c r="BF231">
        <v>6.0180768246313079</v>
      </c>
      <c r="BG231">
        <v>4.5047852437819529</v>
      </c>
      <c r="BH231">
        <v>4.9373856188849885</v>
      </c>
      <c r="BI231">
        <v>4.5626232779387692</v>
      </c>
      <c r="BJ231">
        <v>4.7383608860809119</v>
      </c>
      <c r="BK231">
        <v>1.7711834674453115</v>
      </c>
      <c r="BL231">
        <v>1.1910057381789017</v>
      </c>
      <c r="BM231">
        <v>-10.770921479202158</v>
      </c>
    </row>
    <row r="232" spans="1:65" hidden="1" x14ac:dyDescent="0.25">
      <c r="A232" t="s">
        <v>832</v>
      </c>
      <c r="B232" t="s">
        <v>833</v>
      </c>
      <c r="C232" t="s">
        <v>348</v>
      </c>
      <c r="D232" t="s">
        <v>347</v>
      </c>
      <c r="F232">
        <v>10.833063900000212</v>
      </c>
      <c r="G232">
        <v>24.521297171784866</v>
      </c>
      <c r="H232">
        <v>-8.6527466722075985</v>
      </c>
      <c r="I232">
        <v>9.2713638022406997</v>
      </c>
      <c r="J232">
        <v>2.2993738753767587</v>
      </c>
      <c r="K232">
        <v>-7.6590655102021117</v>
      </c>
      <c r="L232">
        <v>8.257682647050828</v>
      </c>
      <c r="M232">
        <v>3.7290802210556535</v>
      </c>
      <c r="N232">
        <v>18.767915211832147</v>
      </c>
      <c r="O232">
        <v>-1.7968528752820134</v>
      </c>
      <c r="P232">
        <v>8.9558145627442087</v>
      </c>
      <c r="Q232">
        <v>25.660715199263322</v>
      </c>
      <c r="R232">
        <v>-10.469854943838058</v>
      </c>
      <c r="S232">
        <v>25.795772854596379</v>
      </c>
      <c r="T232">
        <v>16.351576055523424</v>
      </c>
      <c r="U232">
        <v>12.254446601941751</v>
      </c>
      <c r="V232">
        <v>-1.7995178775541802</v>
      </c>
      <c r="W232">
        <v>9.9425901239230399</v>
      </c>
      <c r="X232">
        <v>0.88798882323537498</v>
      </c>
      <c r="Y232">
        <v>14.508116953239551</v>
      </c>
      <c r="Z232">
        <v>7.755343864624308</v>
      </c>
      <c r="AA232">
        <v>2.7890866482567276</v>
      </c>
      <c r="AB232">
        <v>2.3203399372133902</v>
      </c>
      <c r="AC232">
        <v>-7.610630211871964</v>
      </c>
      <c r="AD232">
        <v>9.350807331789099</v>
      </c>
      <c r="AE232">
        <v>-7.952928955436775</v>
      </c>
      <c r="AF232">
        <v>1.6822823455100462</v>
      </c>
      <c r="AG232">
        <v>18.011140100219492</v>
      </c>
      <c r="AH232">
        <v>-13.647282176715109</v>
      </c>
      <c r="AI232">
        <v>3.7395559023375142</v>
      </c>
      <c r="AJ232">
        <v>7.6664681871244227</v>
      </c>
      <c r="AK232">
        <v>12.972790068566042</v>
      </c>
      <c r="AL232">
        <v>6.1508955731007546</v>
      </c>
      <c r="AM232">
        <v>7.2130292052743101</v>
      </c>
      <c r="AN232">
        <v>7.0265895430311502</v>
      </c>
      <c r="AO232">
        <v>9.8255694047096398</v>
      </c>
      <c r="AP232">
        <v>5.0238045081104019</v>
      </c>
      <c r="AQ232">
        <v>6.7853045243386703</v>
      </c>
      <c r="AR232">
        <v>-3.553449871090038</v>
      </c>
      <c r="AS232">
        <v>0.6756425894105007</v>
      </c>
      <c r="AT232">
        <v>1.0472871019198067</v>
      </c>
      <c r="AU232">
        <v>3.9548319270274419</v>
      </c>
      <c r="AV232">
        <v>7.204435052744131</v>
      </c>
      <c r="AW232">
        <v>6.9029594348920256</v>
      </c>
      <c r="AX232">
        <v>6.2150778353928189</v>
      </c>
      <c r="AY232">
        <v>5.0461955558552631</v>
      </c>
      <c r="AZ232">
        <v>5.6745917768580512</v>
      </c>
      <c r="BA232">
        <v>4.4766727360801895</v>
      </c>
      <c r="BB232">
        <v>5.9120427933770543</v>
      </c>
      <c r="BC232">
        <v>5.1919058407533072</v>
      </c>
      <c r="BD232">
        <v>2.850002843579702</v>
      </c>
      <c r="BE232">
        <v>-26.339017077253246</v>
      </c>
      <c r="BF232">
        <v>-26.300087661506126</v>
      </c>
      <c r="BG232">
        <v>-10.310339909052999</v>
      </c>
      <c r="BH232">
        <v>-3.1872812971191138</v>
      </c>
      <c r="BI232">
        <v>-5.6304380499225601</v>
      </c>
      <c r="BJ232">
        <v>-0.72748672359244893</v>
      </c>
      <c r="BK232">
        <v>1.4757664755075126</v>
      </c>
      <c r="BL232">
        <v>3.7477753874378266</v>
      </c>
    </row>
    <row r="233" spans="1:65" hidden="1" x14ac:dyDescent="0.25">
      <c r="A233" t="s">
        <v>834</v>
      </c>
      <c r="B233" t="s">
        <v>835</v>
      </c>
      <c r="C233" t="s">
        <v>348</v>
      </c>
      <c r="D233" t="s">
        <v>347</v>
      </c>
      <c r="BE233">
        <v>-0.97229935533214018</v>
      </c>
      <c r="BF233">
        <v>1.0708804955403366</v>
      </c>
      <c r="BG233">
        <v>8.7112958082421414</v>
      </c>
      <c r="BH233">
        <v>11.314829392992905</v>
      </c>
      <c r="BI233">
        <v>7.2511862757025654</v>
      </c>
      <c r="BJ233">
        <v>-2.490222604148002</v>
      </c>
      <c r="BK233">
        <v>5.6109546170435749</v>
      </c>
      <c r="BL233">
        <v>5.3245572966872174</v>
      </c>
      <c r="BM233">
        <v>-26.782875401366141</v>
      </c>
    </row>
    <row r="234" spans="1:65" hidden="1" x14ac:dyDescent="0.25">
      <c r="A234" t="s">
        <v>836</v>
      </c>
      <c r="B234" t="s">
        <v>837</v>
      </c>
      <c r="C234" t="s">
        <v>348</v>
      </c>
      <c r="D234" t="s">
        <v>347</v>
      </c>
      <c r="F234">
        <v>1.3977436707753839</v>
      </c>
      <c r="G234">
        <v>5.3601161089397777</v>
      </c>
      <c r="H234">
        <v>-1.5994540152080532</v>
      </c>
      <c r="I234">
        <v>-2.5109396034681026</v>
      </c>
      <c r="J234">
        <v>0.60622778632574637</v>
      </c>
      <c r="K234">
        <v>-1.8070923919983954</v>
      </c>
      <c r="L234">
        <v>0.76720138229009649</v>
      </c>
      <c r="M234">
        <v>-0.45721886653811339</v>
      </c>
      <c r="N234">
        <v>6.8813102237921271</v>
      </c>
      <c r="O234">
        <v>1.8596564785553653</v>
      </c>
      <c r="P234">
        <v>-2.2476263724496732</v>
      </c>
      <c r="Q234">
        <v>1.149616094832723</v>
      </c>
      <c r="R234">
        <v>-8.3808830080084107</v>
      </c>
      <c r="S234">
        <v>4.9618525825386683</v>
      </c>
      <c r="T234">
        <v>9.0102673055045415</v>
      </c>
      <c r="U234">
        <v>2.98076526952687</v>
      </c>
      <c r="V234">
        <v>2.2346248491377168</v>
      </c>
      <c r="W234">
        <v>-0.46963418803200341</v>
      </c>
      <c r="X234">
        <v>-21.441087688912191</v>
      </c>
      <c r="Y234">
        <v>-6.0476707473300593</v>
      </c>
      <c r="Z234">
        <v>1.0429181025977812</v>
      </c>
      <c r="AA234">
        <v>5.3466089993691241</v>
      </c>
      <c r="AB234">
        <v>15.678717778733755</v>
      </c>
      <c r="AC234">
        <v>2.0488989108163054</v>
      </c>
      <c r="AD234">
        <v>21.792773530391969</v>
      </c>
      <c r="AE234">
        <v>-4.0816675172733596</v>
      </c>
      <c r="AF234">
        <v>-2.3888084973240353</v>
      </c>
      <c r="AG234">
        <v>15.482359070013274</v>
      </c>
      <c r="AH234">
        <v>4.8847351025103762</v>
      </c>
      <c r="AI234">
        <v>-4.178472372776767</v>
      </c>
      <c r="AJ234">
        <v>8.5351371664717419</v>
      </c>
      <c r="AK234">
        <v>8.0014433463192631</v>
      </c>
      <c r="AL234">
        <v>-15.709837045207735</v>
      </c>
      <c r="AM234">
        <v>10.136887633514718</v>
      </c>
      <c r="AN234">
        <v>1.236549316864938</v>
      </c>
      <c r="AO234">
        <v>2.2144730346744126</v>
      </c>
      <c r="AP234">
        <v>5.6533923278835516</v>
      </c>
      <c r="AQ234">
        <v>6.9515799135400727</v>
      </c>
      <c r="AR234">
        <v>-0.68285021729774087</v>
      </c>
      <c r="AS234">
        <v>-0.87968102544483884</v>
      </c>
      <c r="AT234">
        <v>11.658134654294017</v>
      </c>
      <c r="AU234">
        <v>8.4912098189805647</v>
      </c>
      <c r="AV234">
        <v>14.72166701210331</v>
      </c>
      <c r="AW234">
        <v>33.629371852465852</v>
      </c>
      <c r="AX234">
        <v>17.3325337350837</v>
      </c>
      <c r="AY234">
        <v>0.64826201409451301</v>
      </c>
      <c r="AZ234">
        <v>3.2714995788864343</v>
      </c>
      <c r="BA234">
        <v>3.0526915319682786</v>
      </c>
      <c r="BB234">
        <v>4.2176955518963268</v>
      </c>
      <c r="BC234">
        <v>13.550100859548948</v>
      </c>
      <c r="BD234">
        <v>8.2869798438196085E-2</v>
      </c>
      <c r="BE234">
        <v>8.8825760717031557</v>
      </c>
      <c r="BF234">
        <v>5.700001362858643</v>
      </c>
      <c r="BG234">
        <v>6.8999850453216567</v>
      </c>
      <c r="BH234">
        <v>2.7676756848447326</v>
      </c>
      <c r="BI234">
        <v>-6.2555270854528118</v>
      </c>
      <c r="BJ234">
        <v>-2.9886959855393087</v>
      </c>
      <c r="BK234">
        <v>2.3740378003778631</v>
      </c>
      <c r="BL234">
        <v>3.2471819174342897</v>
      </c>
      <c r="BM234">
        <v>-0.94730488542421654</v>
      </c>
    </row>
    <row r="235" spans="1:65" hidden="1" x14ac:dyDescent="0.25">
      <c r="A235" t="s">
        <v>838</v>
      </c>
      <c r="B235" t="s">
        <v>839</v>
      </c>
      <c r="C235" t="s">
        <v>348</v>
      </c>
      <c r="D235" t="s">
        <v>347</v>
      </c>
      <c r="F235">
        <v>-13.471078369174236</v>
      </c>
      <c r="G235">
        <v>-0.65691582223341527</v>
      </c>
      <c r="H235">
        <v>6.3865050682409503</v>
      </c>
      <c r="I235">
        <v>10.896839853279545</v>
      </c>
      <c r="J235">
        <v>10.668826281710281</v>
      </c>
      <c r="K235">
        <v>8.0799297266952834</v>
      </c>
      <c r="L235">
        <v>-1.4217247446789116</v>
      </c>
      <c r="M235">
        <v>1.6878638988245314</v>
      </c>
      <c r="N235">
        <v>11.424277331287584</v>
      </c>
      <c r="O235">
        <v>13.422793587778358</v>
      </c>
      <c r="P235">
        <v>6.7712281964672343</v>
      </c>
      <c r="Q235">
        <v>4.9138591469909159</v>
      </c>
      <c r="R235">
        <v>8.2664091137484803</v>
      </c>
      <c r="S235">
        <v>3.915834912196118</v>
      </c>
      <c r="T235">
        <v>6.721208219350828</v>
      </c>
      <c r="U235">
        <v>2.8010406274695328</v>
      </c>
      <c r="V235">
        <v>7.6693935203200283</v>
      </c>
      <c r="W235">
        <v>9.2347804507526519</v>
      </c>
      <c r="X235">
        <v>7.1405614813211855</v>
      </c>
      <c r="Y235">
        <v>7.5321612467489416</v>
      </c>
      <c r="Z235">
        <v>5.6143335410448287</v>
      </c>
      <c r="AA235">
        <v>6.4402386961330222</v>
      </c>
      <c r="AB235">
        <v>7.6991874800031326</v>
      </c>
      <c r="AC235">
        <v>9.9746830071635344</v>
      </c>
      <c r="AD235">
        <v>7.9252510066311288</v>
      </c>
      <c r="AE235">
        <v>7.1818376748280315</v>
      </c>
      <c r="AF235">
        <v>9.1595435801608005</v>
      </c>
      <c r="AG235">
        <v>9.7834097683064982</v>
      </c>
      <c r="AH235">
        <v>5.6571272582155814</v>
      </c>
      <c r="AI235">
        <v>5.1670998578689193</v>
      </c>
      <c r="AJ235">
        <v>8.0394769618241924</v>
      </c>
      <c r="AK235">
        <v>11.181777296167269</v>
      </c>
      <c r="AL235">
        <v>11.306455614655448</v>
      </c>
      <c r="AM235">
        <v>10.941742716295096</v>
      </c>
      <c r="AN235">
        <v>9.8762387499300672</v>
      </c>
      <c r="AO235">
        <v>9.062059786163033</v>
      </c>
      <c r="AP235">
        <v>7.3406111727789352</v>
      </c>
      <c r="AQ235">
        <v>2.8828942493345693</v>
      </c>
      <c r="AR235">
        <v>6.389351919280756</v>
      </c>
      <c r="AS235">
        <v>7.6397919098581468</v>
      </c>
      <c r="AT235">
        <v>6.988224767410145</v>
      </c>
      <c r="AU235">
        <v>8.0672975975986816</v>
      </c>
      <c r="AV235">
        <v>8.950938913979229</v>
      </c>
      <c r="AW235">
        <v>9.1297396691727926</v>
      </c>
      <c r="AX235">
        <v>9.9874117432613048</v>
      </c>
      <c r="AY235">
        <v>11.096505749839494</v>
      </c>
      <c r="AZ235">
        <v>12.510358448824221</v>
      </c>
      <c r="BA235">
        <v>8.6305201266370801</v>
      </c>
      <c r="BB235">
        <v>7.9938314414639962</v>
      </c>
      <c r="BC235">
        <v>9.9351669038469907</v>
      </c>
      <c r="BD235">
        <v>8.6562350318984755</v>
      </c>
      <c r="BE235">
        <v>7.5790225204995636</v>
      </c>
      <c r="BF235">
        <v>7.3004798798971251</v>
      </c>
      <c r="BG235">
        <v>6.9804735144167296</v>
      </c>
      <c r="BH235">
        <v>6.6835664284562029</v>
      </c>
      <c r="BI235">
        <v>6.57903501430917</v>
      </c>
      <c r="BJ235">
        <v>6.7028052151374169</v>
      </c>
      <c r="BK235">
        <v>6.515541852714037</v>
      </c>
      <c r="BL235">
        <v>5.775833997232553</v>
      </c>
      <c r="BM235">
        <v>1.3783061144855964</v>
      </c>
    </row>
    <row r="236" spans="1:65" hidden="1" x14ac:dyDescent="0.25">
      <c r="A236" t="s">
        <v>840</v>
      </c>
      <c r="B236" t="s">
        <v>841</v>
      </c>
      <c r="C236" t="s">
        <v>348</v>
      </c>
      <c r="D236" t="s">
        <v>347</v>
      </c>
      <c r="AI236">
        <v>-1.4568321472543744</v>
      </c>
      <c r="AJ236">
        <v>-5.5189362478494246</v>
      </c>
      <c r="AK236">
        <v>-9.4245255864523472</v>
      </c>
      <c r="AL236">
        <v>-4.6110629665752327</v>
      </c>
      <c r="AM236">
        <v>-8.6117213607452783</v>
      </c>
      <c r="AN236">
        <v>-0.27222820573055628</v>
      </c>
      <c r="AO236">
        <v>1.0507874460074902</v>
      </c>
      <c r="AP236">
        <v>2.9281305099247135</v>
      </c>
      <c r="AQ236">
        <v>-0.64734570155330573</v>
      </c>
      <c r="AR236">
        <v>2.466390146810383</v>
      </c>
      <c r="AS236">
        <v>7.3989427073874339</v>
      </c>
      <c r="AT236">
        <v>2.5902332255092375</v>
      </c>
      <c r="AU236">
        <v>5.008889633968721</v>
      </c>
      <c r="AV236">
        <v>6.1801306573627528</v>
      </c>
      <c r="AW236">
        <v>7.867088018555819</v>
      </c>
      <c r="AX236">
        <v>6.6435857306984474</v>
      </c>
      <c r="AY236">
        <v>7.8507359942685468</v>
      </c>
      <c r="AZ236">
        <v>7.6241973786879527</v>
      </c>
      <c r="BA236">
        <v>4.4531998127163632</v>
      </c>
      <c r="BB236">
        <v>-4.6700368291416794</v>
      </c>
      <c r="BC236">
        <v>4.7440536035522598</v>
      </c>
      <c r="BD236">
        <v>5.7582275851395366</v>
      </c>
      <c r="BE236">
        <v>3.4340136745709486</v>
      </c>
      <c r="BF236">
        <v>3.5895015408061113</v>
      </c>
      <c r="BG236">
        <v>2.2591607728123364</v>
      </c>
      <c r="BH236">
        <v>1.4534746442722621</v>
      </c>
      <c r="BI236">
        <v>1.9626411731895104</v>
      </c>
      <c r="BJ236">
        <v>4.2114755737903096</v>
      </c>
      <c r="BK236">
        <v>3.5083606172495791</v>
      </c>
      <c r="BL236">
        <v>2.6622200015938375</v>
      </c>
      <c r="BM236">
        <v>-1.7768533114394245</v>
      </c>
    </row>
    <row r="237" spans="1:65" hidden="1" x14ac:dyDescent="0.25">
      <c r="A237" t="s">
        <v>842</v>
      </c>
      <c r="B237" t="s">
        <v>843</v>
      </c>
      <c r="C237" t="s">
        <v>348</v>
      </c>
      <c r="D237" t="s">
        <v>347</v>
      </c>
      <c r="F237">
        <v>12.169317370702345</v>
      </c>
      <c r="G237">
        <v>3.7736528324705745</v>
      </c>
      <c r="H237">
        <v>4.9996942712589458</v>
      </c>
      <c r="I237">
        <v>14.286011262675075</v>
      </c>
      <c r="J237">
        <v>15.459712706098742</v>
      </c>
      <c r="K237">
        <v>9.4087191012862945</v>
      </c>
      <c r="L237">
        <v>5.500371557111734</v>
      </c>
      <c r="M237">
        <v>5.0236918529671613</v>
      </c>
      <c r="N237">
        <v>10.830868344695801</v>
      </c>
      <c r="O237">
        <v>2.5243026452352808</v>
      </c>
      <c r="P237">
        <v>0</v>
      </c>
      <c r="Q237">
        <v>7.6251575509733698</v>
      </c>
      <c r="R237">
        <v>3.8374840007778346</v>
      </c>
      <c r="S237">
        <v>4.8328491185271076</v>
      </c>
      <c r="T237">
        <v>2.4405411848167802</v>
      </c>
      <c r="U237">
        <v>-2.0515225902566101</v>
      </c>
      <c r="V237">
        <v>6.959085370041791</v>
      </c>
      <c r="W237">
        <v>11.045434506752258</v>
      </c>
      <c r="X237">
        <v>-5.1677426414038479</v>
      </c>
      <c r="Y237">
        <v>14.576956106008993</v>
      </c>
      <c r="Z237">
        <v>-3.3151860778313704</v>
      </c>
      <c r="AA237">
        <v>-3.582402545811405</v>
      </c>
      <c r="AB237">
        <v>-5.4140077866143486</v>
      </c>
      <c r="AC237">
        <v>5.5555550418506812</v>
      </c>
      <c r="AD237">
        <v>5.5555521685272993</v>
      </c>
      <c r="AE237">
        <v>1.5865043116493922</v>
      </c>
      <c r="AF237">
        <v>0.51016218013859316</v>
      </c>
      <c r="AG237">
        <v>6.642369771798414</v>
      </c>
      <c r="AH237">
        <v>4.0600216837923142</v>
      </c>
      <c r="AI237">
        <v>-0.24365613566723709</v>
      </c>
      <c r="AJ237">
        <v>-0.6999674929972457</v>
      </c>
      <c r="AK237">
        <v>-3.9806868137453506</v>
      </c>
      <c r="AL237">
        <v>-15.095827485871922</v>
      </c>
      <c r="AM237">
        <v>14.982414350239324</v>
      </c>
      <c r="AN237">
        <v>7.8458323191036925</v>
      </c>
      <c r="AO237">
        <v>8.8362116315139616</v>
      </c>
      <c r="AP237">
        <v>14.377377570583889</v>
      </c>
      <c r="AQ237">
        <v>-2.2998765678462831</v>
      </c>
      <c r="AR237">
        <v>2.4817514358491621</v>
      </c>
      <c r="AS237">
        <v>-0.78347960638990344</v>
      </c>
      <c r="AT237">
        <v>0.82343874878108636</v>
      </c>
      <c r="AU237">
        <v>3.8266225796225655</v>
      </c>
      <c r="AV237">
        <v>6.7201714230121183</v>
      </c>
      <c r="AW237">
        <v>-0.97866533539263401</v>
      </c>
      <c r="AX237">
        <v>-4.666299382419183</v>
      </c>
      <c r="AY237">
        <v>2.6501320995314472</v>
      </c>
      <c r="AZ237">
        <v>-1.1751203909525145</v>
      </c>
      <c r="BA237">
        <v>4.0622528272169234</v>
      </c>
      <c r="BB237">
        <v>5.5379109730041733</v>
      </c>
      <c r="BC237">
        <v>6.0992591626745281</v>
      </c>
      <c r="BD237">
        <v>6.3981990530655395</v>
      </c>
      <c r="BE237">
        <v>6.5435070292660669</v>
      </c>
      <c r="BF237">
        <v>6.1123430766482585</v>
      </c>
      <c r="BG237">
        <v>5.9205885732303187</v>
      </c>
      <c r="BH237">
        <v>5.7428684528658493</v>
      </c>
      <c r="BI237">
        <v>5.5590793053514602</v>
      </c>
      <c r="BJ237">
        <v>4.3477482382254351</v>
      </c>
      <c r="BK237">
        <v>4.9762130997398373</v>
      </c>
      <c r="BL237">
        <v>5.4599214483578322</v>
      </c>
      <c r="BM237">
        <v>1.7528249671906906</v>
      </c>
    </row>
    <row r="238" spans="1:65" hidden="1" x14ac:dyDescent="0.25">
      <c r="A238" t="s">
        <v>164</v>
      </c>
      <c r="B238" t="s">
        <v>844</v>
      </c>
      <c r="C238" t="s">
        <v>348</v>
      </c>
      <c r="D238" t="s">
        <v>347</v>
      </c>
      <c r="F238">
        <v>5.3621463016878721</v>
      </c>
      <c r="G238">
        <v>7.5542544478408615</v>
      </c>
      <c r="H238">
        <v>7.9998307869878431</v>
      </c>
      <c r="I238">
        <v>6.8309961437054199</v>
      </c>
      <c r="J238">
        <v>8.1816615376771722</v>
      </c>
      <c r="K238">
        <v>11.122518494638925</v>
      </c>
      <c r="L238">
        <v>8.6159823332819769</v>
      </c>
      <c r="M238">
        <v>8.1222702555428867</v>
      </c>
      <c r="N238">
        <v>6.5506598858774794</v>
      </c>
      <c r="O238">
        <v>11.407949066209767</v>
      </c>
      <c r="P238">
        <v>4.8953737602429896</v>
      </c>
      <c r="Q238">
        <v>4.2785080386105108</v>
      </c>
      <c r="R238">
        <v>10.236433014879822</v>
      </c>
      <c r="S238">
        <v>4.466253385754527</v>
      </c>
      <c r="T238">
        <v>4.9704052276649691</v>
      </c>
      <c r="U238">
        <v>9.3268110817843706</v>
      </c>
      <c r="V238">
        <v>9.843463235311134</v>
      </c>
      <c r="W238">
        <v>10.295746534938459</v>
      </c>
      <c r="X238">
        <v>5.371766512542365</v>
      </c>
      <c r="Y238">
        <v>5.1735410057193434</v>
      </c>
      <c r="Z238">
        <v>5.9068677630363879</v>
      </c>
      <c r="AA238">
        <v>5.3523487506674314</v>
      </c>
      <c r="AB238">
        <v>5.5842024691908421</v>
      </c>
      <c r="AC238">
        <v>5.7524302514899261</v>
      </c>
      <c r="AD238">
        <v>4.6472403565933149</v>
      </c>
      <c r="AE238">
        <v>5.5338277672477147</v>
      </c>
      <c r="AF238">
        <v>9.5189460221078974</v>
      </c>
      <c r="AG238">
        <v>13.288114071764383</v>
      </c>
      <c r="AH238">
        <v>12.19050598661093</v>
      </c>
      <c r="AI238">
        <v>11.167163444629253</v>
      </c>
      <c r="AJ238">
        <v>8.558260321242301</v>
      </c>
      <c r="AK238">
        <v>8.083388023453324</v>
      </c>
      <c r="AL238">
        <v>8.251915915246272</v>
      </c>
      <c r="AM238">
        <v>7.9970246672043288</v>
      </c>
      <c r="AN238">
        <v>8.1203153462537756</v>
      </c>
      <c r="AO238">
        <v>5.6519444649947133</v>
      </c>
      <c r="AP238">
        <v>-2.7535751531408152</v>
      </c>
      <c r="AQ238">
        <v>-7.6340352860010228</v>
      </c>
      <c r="AR238">
        <v>4.5723077511554209</v>
      </c>
      <c r="AS238">
        <v>4.4552470433501412</v>
      </c>
      <c r="AT238">
        <v>3.4442490096837162</v>
      </c>
      <c r="AU238">
        <v>6.1490360521003566</v>
      </c>
      <c r="AV238">
        <v>7.189243303409711</v>
      </c>
      <c r="AW238">
        <v>6.2893421428579472</v>
      </c>
      <c r="AX238">
        <v>4.1876384288433712</v>
      </c>
      <c r="AY238">
        <v>4.967810892461074</v>
      </c>
      <c r="AZ238">
        <v>5.4351516905080928</v>
      </c>
      <c r="BA238">
        <v>1.7256988486633418</v>
      </c>
      <c r="BB238">
        <v>-0.69061823230057939</v>
      </c>
      <c r="BC238">
        <v>7.513390532616242</v>
      </c>
      <c r="BD238">
        <v>0.84013208305333364</v>
      </c>
      <c r="BE238">
        <v>7.2427962024964216</v>
      </c>
      <c r="BF238">
        <v>2.6874955632055588</v>
      </c>
      <c r="BG238">
        <v>0.98446886361942632</v>
      </c>
      <c r="BH238">
        <v>3.1340472491163496</v>
      </c>
      <c r="BI238">
        <v>3.4351577169218217</v>
      </c>
      <c r="BJ238">
        <v>4.1776810321000966</v>
      </c>
      <c r="BK238">
        <v>4.1895854956670746</v>
      </c>
      <c r="BL238">
        <v>2.2664336717559479</v>
      </c>
      <c r="BM238">
        <v>-6.0989838426712879</v>
      </c>
    </row>
    <row r="239" spans="1:65" hidden="1" x14ac:dyDescent="0.25">
      <c r="A239" t="s">
        <v>845</v>
      </c>
      <c r="B239" t="s">
        <v>846</v>
      </c>
      <c r="C239" t="s">
        <v>348</v>
      </c>
      <c r="D239" t="s">
        <v>347</v>
      </c>
      <c r="AE239">
        <v>3.4999998730957742</v>
      </c>
      <c r="AF239">
        <v>-1.20000004458646</v>
      </c>
      <c r="AG239">
        <v>13.900001094353968</v>
      </c>
      <c r="AH239">
        <v>-6.5000006636470289</v>
      </c>
      <c r="AI239">
        <v>-0.59999963133662959</v>
      </c>
      <c r="AJ239">
        <v>-7.0999990962252468</v>
      </c>
      <c r="AK239">
        <v>-29.000001055447086</v>
      </c>
      <c r="AL239">
        <v>-16.399999844882245</v>
      </c>
      <c r="AM239">
        <v>-21.299998013094864</v>
      </c>
      <c r="AN239">
        <v>-12.416322231898974</v>
      </c>
      <c r="AO239">
        <v>-16.69999843533887</v>
      </c>
      <c r="AP239">
        <v>1.6806741358806647</v>
      </c>
      <c r="AQ239">
        <v>5.3128676594004247</v>
      </c>
      <c r="AR239">
        <v>3.6995507166585071</v>
      </c>
      <c r="AS239">
        <v>8.3243244947385904</v>
      </c>
      <c r="AT239">
        <v>9.5808361784295073</v>
      </c>
      <c r="AU239">
        <v>10.800003759166543</v>
      </c>
      <c r="AV239">
        <v>10.999999078057201</v>
      </c>
      <c r="AW239">
        <v>10.299998941011651</v>
      </c>
      <c r="AX239">
        <v>6.6999985165540892</v>
      </c>
      <c r="AY239">
        <v>7.000003211089961</v>
      </c>
      <c r="AZ239">
        <v>7.8000001187216128</v>
      </c>
      <c r="BA239">
        <v>7.8999982715493928</v>
      </c>
      <c r="BB239">
        <v>3.9000011482649626</v>
      </c>
      <c r="BC239">
        <v>6.4999990858523518</v>
      </c>
      <c r="BD239">
        <v>7.4000005995670932</v>
      </c>
      <c r="BE239">
        <v>7.4999994632152465</v>
      </c>
      <c r="BF239">
        <v>7.3999997470037897</v>
      </c>
      <c r="BG239">
        <v>6.7000006901625255</v>
      </c>
      <c r="BH239">
        <v>5.9999992640910449</v>
      </c>
      <c r="BI239">
        <v>6.8999996199874403</v>
      </c>
      <c r="BJ239">
        <v>7.100001403137</v>
      </c>
      <c r="BK239">
        <v>7.5999993872283511</v>
      </c>
      <c r="BL239">
        <v>7.3999996381363076</v>
      </c>
      <c r="BM239">
        <v>4.4999995166976134</v>
      </c>
    </row>
    <row r="240" spans="1:65" hidden="1" x14ac:dyDescent="0.25">
      <c r="A240" t="s">
        <v>847</v>
      </c>
      <c r="B240" t="s">
        <v>848</v>
      </c>
      <c r="C240" t="s">
        <v>348</v>
      </c>
      <c r="D240" t="s">
        <v>347</v>
      </c>
      <c r="AG240">
        <v>11.023622175137234</v>
      </c>
      <c r="AH240">
        <v>-4.255319506897024</v>
      </c>
      <c r="AI240">
        <v>35.384558108446299</v>
      </c>
      <c r="AJ240">
        <v>-4.6052632135837399</v>
      </c>
      <c r="AK240">
        <v>-14.965986595768044</v>
      </c>
      <c r="AL240">
        <v>1.5000001739180675</v>
      </c>
      <c r="AM240">
        <v>-17.299860472134057</v>
      </c>
      <c r="AN240">
        <v>-7.2000409344549041</v>
      </c>
      <c r="AO240">
        <v>6.6999921606475397</v>
      </c>
      <c r="AP240">
        <v>-11.400000227661252</v>
      </c>
      <c r="AQ240">
        <v>7.1000003438649344</v>
      </c>
      <c r="AR240">
        <v>16.499999497227066</v>
      </c>
      <c r="AS240">
        <v>5.4690641325285441</v>
      </c>
      <c r="AT240">
        <v>4.3438457143272728</v>
      </c>
      <c r="AU240">
        <v>0.25717992500628384</v>
      </c>
      <c r="AV240">
        <v>3.268828559553441</v>
      </c>
      <c r="AW240">
        <v>5.0004074376674765</v>
      </c>
      <c r="AX240">
        <v>13.034034870021998</v>
      </c>
      <c r="AY240">
        <v>10.973308325401703</v>
      </c>
      <c r="AZ240">
        <v>11.059299470450014</v>
      </c>
      <c r="BA240">
        <v>14.7</v>
      </c>
      <c r="BB240">
        <v>6.100000114856428</v>
      </c>
      <c r="BC240">
        <v>9.1999999880548273</v>
      </c>
      <c r="BD240">
        <v>14.699999927872341</v>
      </c>
      <c r="BE240">
        <v>11.099999961554488</v>
      </c>
      <c r="BF240">
        <v>10.200000101398984</v>
      </c>
      <c r="BG240">
        <v>10.299999970545912</v>
      </c>
      <c r="BH240">
        <v>6.4999999095166601</v>
      </c>
      <c r="BI240">
        <v>6.1999999664300987</v>
      </c>
      <c r="BJ240">
        <v>6.5000000468297543</v>
      </c>
      <c r="BK240">
        <v>6.199999941371189</v>
      </c>
      <c r="BL240">
        <v>6.3</v>
      </c>
    </row>
    <row r="241" spans="1:65" hidden="1" x14ac:dyDescent="0.25">
      <c r="A241" t="s">
        <v>849</v>
      </c>
      <c r="B241" t="s">
        <v>850</v>
      </c>
      <c r="C241" t="s">
        <v>348</v>
      </c>
      <c r="D241" t="s">
        <v>347</v>
      </c>
      <c r="F241">
        <v>6.118172845686388</v>
      </c>
      <c r="G241">
        <v>4.1899351434168182</v>
      </c>
      <c r="H241">
        <v>1.8139794890801255</v>
      </c>
      <c r="I241">
        <v>7.1888675554029078</v>
      </c>
      <c r="J241">
        <v>5.5321756781028881</v>
      </c>
      <c r="K241">
        <v>4.8484688106903917</v>
      </c>
      <c r="L241">
        <v>4.2407884136041076</v>
      </c>
      <c r="M241">
        <v>7.1167758493947701</v>
      </c>
      <c r="N241">
        <v>6.8182079175005583</v>
      </c>
      <c r="O241">
        <v>6.5256737058741123</v>
      </c>
      <c r="P241">
        <v>6.9537022986918373</v>
      </c>
      <c r="Q241">
        <v>7.2570424843179069</v>
      </c>
      <c r="R241">
        <v>8.1601872654641312</v>
      </c>
      <c r="S241">
        <v>6.5623899950755629</v>
      </c>
      <c r="T241">
        <v>3.6119379344408742</v>
      </c>
      <c r="U241">
        <v>5.4411759302740705</v>
      </c>
      <c r="V241">
        <v>4.7866923676600237</v>
      </c>
      <c r="W241">
        <v>4.3203281220892649</v>
      </c>
      <c r="X241">
        <v>7.4110726155524702</v>
      </c>
      <c r="Y241">
        <v>7.0109659324590723</v>
      </c>
      <c r="Z241">
        <v>0.51028886993668721</v>
      </c>
      <c r="AA241">
        <v>-0.46308493752090385</v>
      </c>
      <c r="AB241">
        <v>-2.0962657039562629</v>
      </c>
      <c r="AC241">
        <v>3.6883132268480381</v>
      </c>
      <c r="AD241">
        <v>3.2706748219696919</v>
      </c>
      <c r="AE241">
        <v>3.9035777361887654</v>
      </c>
      <c r="AF241">
        <v>3.2975231051005665</v>
      </c>
      <c r="AG241">
        <v>0.38597065378193918</v>
      </c>
      <c r="AH241">
        <v>1.7224260272481899</v>
      </c>
      <c r="AI241">
        <v>-0.3422419567466477</v>
      </c>
      <c r="AJ241">
        <v>3.3629836812008449</v>
      </c>
      <c r="AK241">
        <v>2.8003877180684924</v>
      </c>
      <c r="AL241">
        <v>4.5018648045003715</v>
      </c>
      <c r="AM241">
        <v>5.4887144164518702</v>
      </c>
      <c r="AN241">
        <v>0.70829924049036208</v>
      </c>
      <c r="AO241">
        <v>4.0644920487889209</v>
      </c>
      <c r="AP241">
        <v>5.3332929190950722</v>
      </c>
      <c r="AQ241">
        <v>2.6226627477252293</v>
      </c>
      <c r="AR241">
        <v>0.38624928686006399</v>
      </c>
      <c r="AS241">
        <v>3.5456835257375872</v>
      </c>
      <c r="AT241">
        <v>0.26906026945736983</v>
      </c>
      <c r="AU241">
        <v>0.49174019607720254</v>
      </c>
      <c r="AV241">
        <v>2.6054760013061014</v>
      </c>
      <c r="AW241">
        <v>5.5335591834180491</v>
      </c>
      <c r="AX241">
        <v>4.108752425041942</v>
      </c>
      <c r="AY241">
        <v>5.1789579346585413</v>
      </c>
      <c r="AZ241">
        <v>5.4567485175242467</v>
      </c>
      <c r="BA241">
        <v>3.8996828693775001</v>
      </c>
      <c r="BB241">
        <v>-2.0459017103412549</v>
      </c>
      <c r="BC241">
        <v>6.734016728813728</v>
      </c>
      <c r="BD241">
        <v>4.6288876822804212</v>
      </c>
      <c r="BE241">
        <v>2.581023943793852</v>
      </c>
      <c r="BF241">
        <v>2.9830718655302917</v>
      </c>
      <c r="BG241">
        <v>1.4287950651524994</v>
      </c>
      <c r="BH241">
        <v>0.50162906773213933</v>
      </c>
      <c r="BI241">
        <v>-0.15123415479503421</v>
      </c>
      <c r="BJ241">
        <v>1.9844393592603353</v>
      </c>
      <c r="BK241">
        <v>1.7294551041527484</v>
      </c>
      <c r="BL241">
        <v>0.80040525737940982</v>
      </c>
      <c r="BM241">
        <v>-6.6587193928014869</v>
      </c>
    </row>
    <row r="242" spans="1:65" hidden="1" x14ac:dyDescent="0.25">
      <c r="A242" t="s">
        <v>851</v>
      </c>
      <c r="B242" t="s">
        <v>852</v>
      </c>
      <c r="C242" t="s">
        <v>348</v>
      </c>
      <c r="D242" t="s">
        <v>347</v>
      </c>
      <c r="AT242">
        <v>16.347690813201737</v>
      </c>
      <c r="AU242">
        <v>-6.7006895159371709</v>
      </c>
      <c r="AV242">
        <v>-2.1822722846552125</v>
      </c>
      <c r="AW242">
        <v>0.40000262385797214</v>
      </c>
      <c r="AX242">
        <v>2.9876505382824234</v>
      </c>
      <c r="AY242">
        <v>-4.119405420795303</v>
      </c>
      <c r="AZ242">
        <v>10.26241983865917</v>
      </c>
      <c r="BA242">
        <v>11.390542247641349</v>
      </c>
      <c r="BB242">
        <v>10.144305502716591</v>
      </c>
      <c r="BC242">
        <v>9.3294285595987532</v>
      </c>
      <c r="BD242">
        <v>5.9560473277613539</v>
      </c>
      <c r="BE242">
        <v>4.8533645012750668</v>
      </c>
      <c r="BF242">
        <v>3.0682645293207855</v>
      </c>
      <c r="BG242">
        <v>4.5120396544275252</v>
      </c>
      <c r="BH242">
        <v>2.7610791102101757</v>
      </c>
      <c r="BI242">
        <v>3.3853065489387575</v>
      </c>
      <c r="BJ242">
        <v>-3.0710997607539525</v>
      </c>
      <c r="BK242">
        <v>-0.6875424773547536</v>
      </c>
      <c r="BL242">
        <v>19.535810243879141</v>
      </c>
      <c r="BM242">
        <v>10.371855235620046</v>
      </c>
    </row>
    <row r="243" spans="1:65" hidden="1" x14ac:dyDescent="0.25">
      <c r="A243" t="s">
        <v>853</v>
      </c>
      <c r="B243" t="s">
        <v>854</v>
      </c>
      <c r="C243" t="s">
        <v>348</v>
      </c>
      <c r="D243" t="s">
        <v>347</v>
      </c>
      <c r="K243">
        <v>6.6583266963431811</v>
      </c>
      <c r="L243">
        <v>8.899244334333801</v>
      </c>
      <c r="M243">
        <v>10.905533652300534</v>
      </c>
      <c r="N243">
        <v>12.29188112062873</v>
      </c>
      <c r="O243">
        <v>9.0490227648542856</v>
      </c>
      <c r="P243">
        <v>8.7034063653080409</v>
      </c>
      <c r="Q243">
        <v>13.544990814510214</v>
      </c>
      <c r="R243">
        <v>6.4817998706590458</v>
      </c>
      <c r="S243">
        <v>6.7884199647932206</v>
      </c>
      <c r="T243">
        <v>1.3183473246063215</v>
      </c>
      <c r="U243">
        <v>15.120701861888136</v>
      </c>
      <c r="V243">
        <v>-0.48590045832246176</v>
      </c>
      <c r="W243">
        <v>-4.8954751991496295</v>
      </c>
      <c r="X243">
        <v>-2.0388278584510005</v>
      </c>
      <c r="Y243">
        <v>-9.3524577470081169</v>
      </c>
      <c r="Z243">
        <v>0.30869038112125224</v>
      </c>
      <c r="AA243">
        <v>14.418657654230444</v>
      </c>
      <c r="AB243">
        <v>4.3608092381626591</v>
      </c>
      <c r="AC243">
        <v>-0.88395902251174618</v>
      </c>
      <c r="AD243">
        <v>3.4652267118932656</v>
      </c>
      <c r="AE243">
        <v>-2.2268180135756523</v>
      </c>
      <c r="AF243">
        <v>2.0058228960470217</v>
      </c>
      <c r="AG243">
        <v>0.3629141204242643</v>
      </c>
      <c r="AH243">
        <v>1.9117138198884192</v>
      </c>
      <c r="AI243">
        <v>12.024359979008324</v>
      </c>
      <c r="AJ243">
        <v>-0.91841903834865946</v>
      </c>
      <c r="AK243">
        <v>5.120841741755072</v>
      </c>
      <c r="AL243">
        <v>3.0211832303129285</v>
      </c>
      <c r="AM243">
        <v>2.1112233927465667</v>
      </c>
      <c r="AN243">
        <v>2.9424762302475642</v>
      </c>
      <c r="AO243">
        <v>6.1644322731264225</v>
      </c>
      <c r="AP243">
        <v>3.5252722536560412</v>
      </c>
      <c r="AQ243">
        <v>6.7037843167001085</v>
      </c>
      <c r="AR243">
        <v>4.1903948863611333</v>
      </c>
      <c r="AS243">
        <v>6.23983056581379</v>
      </c>
      <c r="AT243">
        <v>2.4787638645618983</v>
      </c>
      <c r="AU243">
        <v>3.0376671753788997</v>
      </c>
      <c r="AV243">
        <v>1.8869225646227079</v>
      </c>
      <c r="AW243">
        <v>7.8302834670885773</v>
      </c>
      <c r="AX243">
        <v>4.2985008915806588</v>
      </c>
      <c r="AY243">
        <v>5.1601036623633689</v>
      </c>
      <c r="AZ243">
        <v>6.117046631596267</v>
      </c>
      <c r="BA243">
        <v>3.9657196931739662</v>
      </c>
      <c r="BB243">
        <v>2.9439598794975126</v>
      </c>
      <c r="BC243">
        <v>5.2845989472846355</v>
      </c>
      <c r="BD243">
        <v>-0.57853973886179233</v>
      </c>
      <c r="BE243">
        <v>1.8197285786032609</v>
      </c>
      <c r="BF243">
        <v>1.4164538101318698</v>
      </c>
      <c r="BG243">
        <v>2.0089579996696187</v>
      </c>
      <c r="BH243">
        <v>0.62958826512758037</v>
      </c>
      <c r="BI243">
        <v>6.6923192737558423</v>
      </c>
      <c r="BJ243">
        <v>2.8312420575527426</v>
      </c>
      <c r="BK243">
        <v>0.59270274353862362</v>
      </c>
      <c r="BL243">
        <v>0.54848037317754006</v>
      </c>
      <c r="BM243">
        <v>-3.4041558537275023</v>
      </c>
    </row>
    <row r="244" spans="1:65" hidden="1" x14ac:dyDescent="0.25">
      <c r="A244" t="s">
        <v>855</v>
      </c>
      <c r="B244" t="s">
        <v>856</v>
      </c>
      <c r="C244" t="s">
        <v>348</v>
      </c>
      <c r="D244" t="s">
        <v>347</v>
      </c>
      <c r="AA244">
        <v>4.741265410920235</v>
      </c>
      <c r="AB244">
        <v>1.9824027129623261</v>
      </c>
      <c r="AC244">
        <v>1.738391960716541</v>
      </c>
      <c r="AD244">
        <v>6.5584634587104915</v>
      </c>
      <c r="AE244">
        <v>2.1186608645322451</v>
      </c>
      <c r="AF244">
        <v>2.9856377877752465</v>
      </c>
      <c r="AG244">
        <v>-1.8818720485588329</v>
      </c>
      <c r="AH244">
        <v>0.38990680970474045</v>
      </c>
      <c r="AI244">
        <v>-2.0440914345081325</v>
      </c>
      <c r="AJ244">
        <v>6.4149475739797168</v>
      </c>
      <c r="AK244">
        <v>0.25197566413316963</v>
      </c>
      <c r="AL244">
        <v>3.7380553828981959</v>
      </c>
      <c r="AM244">
        <v>4.952521321065035</v>
      </c>
      <c r="AN244">
        <v>7.3785358261085463</v>
      </c>
      <c r="AO244">
        <v>1.8055312169568793</v>
      </c>
      <c r="AP244">
        <v>1.2234496173778524</v>
      </c>
      <c r="AQ244">
        <v>2.4587591030060878</v>
      </c>
      <c r="AR244">
        <v>3.7108809670907306</v>
      </c>
      <c r="AS244">
        <v>0.87599006300844451</v>
      </c>
      <c r="AT244">
        <v>3.7489256929814161</v>
      </c>
      <c r="AU244">
        <v>4.8480128143897332</v>
      </c>
      <c r="AV244">
        <v>2.3080454937043129</v>
      </c>
      <c r="AW244">
        <v>-2.4107006092002337</v>
      </c>
      <c r="AX244">
        <v>8.1033893733064133E-2</v>
      </c>
      <c r="AY244">
        <v>-0.14863532289669479</v>
      </c>
      <c r="AZ244">
        <v>0.2710952910968274</v>
      </c>
      <c r="BA244">
        <v>4.7501696558175865</v>
      </c>
      <c r="BB244">
        <v>-5.1991090371118815</v>
      </c>
      <c r="BC244">
        <v>0.80349018252383075</v>
      </c>
      <c r="BD244">
        <v>6.8182761444729465</v>
      </c>
      <c r="BE244">
        <v>0.82310271796481516</v>
      </c>
      <c r="BF244">
        <v>0.31230790929470231</v>
      </c>
      <c r="BG244">
        <v>2.0187004603920542</v>
      </c>
      <c r="BH244">
        <v>1.1718882558960075</v>
      </c>
      <c r="BI244">
        <v>6.5710005010744794</v>
      </c>
      <c r="BJ244">
        <v>3.322432544388306</v>
      </c>
      <c r="BK244">
        <v>0.30000940385180286</v>
      </c>
      <c r="BL244">
        <v>0.73403001720744498</v>
      </c>
      <c r="BM244">
        <v>0.65469859570035283</v>
      </c>
    </row>
    <row r="245" spans="1:65" hidden="1" x14ac:dyDescent="0.25">
      <c r="A245" t="s">
        <v>857</v>
      </c>
      <c r="B245" t="s">
        <v>858</v>
      </c>
      <c r="C245" t="s">
        <v>348</v>
      </c>
      <c r="D245" t="s">
        <v>347</v>
      </c>
      <c r="F245">
        <v>4.1951235189856959</v>
      </c>
      <c r="G245">
        <v>3.3961776655947489</v>
      </c>
      <c r="H245">
        <v>5.2602935746461696</v>
      </c>
      <c r="I245">
        <v>7.7666087301456344</v>
      </c>
      <c r="J245">
        <v>-0.66316644170612449</v>
      </c>
      <c r="K245">
        <v>1.1833183834121002</v>
      </c>
      <c r="L245">
        <v>6.117235664297894</v>
      </c>
      <c r="M245">
        <v>4.5675301064674727</v>
      </c>
      <c r="N245">
        <v>5.7778237520691249</v>
      </c>
      <c r="O245">
        <v>5.8414108109692506</v>
      </c>
      <c r="P245">
        <v>0.61663476420442009</v>
      </c>
      <c r="Q245">
        <v>-1.7979801388064942</v>
      </c>
      <c r="R245">
        <v>3.836106537515434</v>
      </c>
      <c r="S245">
        <v>2.4589153705181275</v>
      </c>
      <c r="T245">
        <v>6.9331115065780011</v>
      </c>
      <c r="U245">
        <v>2.5690141160788329</v>
      </c>
      <c r="V245">
        <v>6.2551664395853095</v>
      </c>
      <c r="W245">
        <v>6.1115455245263774</v>
      </c>
      <c r="X245">
        <v>-2.6407697833444956</v>
      </c>
      <c r="Y245">
        <v>6.4593378321990684</v>
      </c>
      <c r="Z245">
        <v>6.4178437409658784</v>
      </c>
      <c r="AA245">
        <v>3.8199608852924172</v>
      </c>
      <c r="AB245">
        <v>6.6618056293481942</v>
      </c>
      <c r="AC245">
        <v>4.2160603785238067</v>
      </c>
      <c r="AD245">
        <v>5.4313200925576837</v>
      </c>
      <c r="AE245">
        <v>4.8179434490415787</v>
      </c>
      <c r="AF245">
        <v>4.2290756387082524</v>
      </c>
      <c r="AG245">
        <v>8.3904718781642202</v>
      </c>
      <c r="AH245">
        <v>5.3893642650146205</v>
      </c>
      <c r="AI245">
        <v>5.394304976833908</v>
      </c>
      <c r="AJ245">
        <v>2.0555616429804218</v>
      </c>
      <c r="AK245">
        <v>5.7746511726908523</v>
      </c>
      <c r="AL245">
        <v>4.3250046896696546</v>
      </c>
      <c r="AM245">
        <v>5.9535393753729977</v>
      </c>
      <c r="AN245">
        <v>6.8471051173571595</v>
      </c>
      <c r="AO245">
        <v>6.7435810947795005</v>
      </c>
      <c r="AP245">
        <v>3.7336979446705811</v>
      </c>
      <c r="AQ245">
        <v>5.4919511275946036</v>
      </c>
      <c r="AR245">
        <v>7.5768915162325072</v>
      </c>
      <c r="AS245">
        <v>4.1075162273514536</v>
      </c>
      <c r="AT245">
        <v>4.4452820729894142</v>
      </c>
      <c r="AU245">
        <v>3.6017735748257138</v>
      </c>
      <c r="AV245">
        <v>7.2532956312895323</v>
      </c>
      <c r="AW245">
        <v>7.5119652640572809</v>
      </c>
      <c r="AX245">
        <v>7.5182479105015148</v>
      </c>
      <c r="AY245">
        <v>7.626385498996882</v>
      </c>
      <c r="AZ245">
        <v>7.2317740225235241</v>
      </c>
      <c r="BA245">
        <v>3.2602832943500033</v>
      </c>
      <c r="BB245">
        <v>6.9288297680817976</v>
      </c>
      <c r="BC245">
        <v>7.465722474063611</v>
      </c>
      <c r="BD245">
        <v>5.099033382112637</v>
      </c>
      <c r="BE245">
        <v>5.4743544351346003</v>
      </c>
      <c r="BF245">
        <v>6.0157793886112643</v>
      </c>
      <c r="BG245">
        <v>6.8969130850884142</v>
      </c>
      <c r="BH245">
        <v>7.3686983477046795</v>
      </c>
      <c r="BI245">
        <v>7.6714635957418267</v>
      </c>
      <c r="BJ245">
        <v>6.6048510419313118</v>
      </c>
      <c r="BK245">
        <v>6.4443059213798506</v>
      </c>
      <c r="BL245">
        <v>4.0415595993380293</v>
      </c>
      <c r="BM245">
        <v>-5.706189649381102</v>
      </c>
    </row>
    <row r="246" spans="1:65" hidden="1" x14ac:dyDescent="0.25">
      <c r="A246" t="s">
        <v>859</v>
      </c>
      <c r="B246" t="s">
        <v>860</v>
      </c>
      <c r="C246" t="s">
        <v>348</v>
      </c>
      <c r="D246" t="s">
        <v>347</v>
      </c>
      <c r="F246">
        <v>0.98562740502239876</v>
      </c>
      <c r="G246">
        <v>6.0425957637290253</v>
      </c>
      <c r="H246">
        <v>6.3303745785937338</v>
      </c>
      <c r="I246">
        <v>5.0883518704327031</v>
      </c>
      <c r="J246">
        <v>4.7056616359982826</v>
      </c>
      <c r="K246">
        <v>1.4616559582550082</v>
      </c>
      <c r="L246">
        <v>-1.2493800651543268</v>
      </c>
      <c r="M246">
        <v>3.0144355822279607</v>
      </c>
      <c r="N246">
        <v>9.5062602559601714</v>
      </c>
      <c r="O246">
        <v>10.328447243202874</v>
      </c>
      <c r="P246">
        <v>7.9165822144160529</v>
      </c>
      <c r="Q246">
        <v>2.7471995780480825</v>
      </c>
      <c r="R246">
        <v>4.3946717741325756</v>
      </c>
      <c r="S246">
        <v>7.8523322057013161</v>
      </c>
      <c r="T246">
        <v>-0.37391642902623801</v>
      </c>
      <c r="U246">
        <v>5.2893784033331457</v>
      </c>
      <c r="V246">
        <v>2.8201502277565282</v>
      </c>
      <c r="W246">
        <v>-0.40873713528020517</v>
      </c>
      <c r="X246">
        <v>4.1375374514740315</v>
      </c>
      <c r="Y246">
        <v>3.8147585906102961</v>
      </c>
      <c r="Z246">
        <v>-0.90299875986093525</v>
      </c>
      <c r="AA246">
        <v>-1.1922466595942467</v>
      </c>
      <c r="AB246">
        <v>-2.5091249995720943</v>
      </c>
      <c r="AC246">
        <v>2.2709529914665296</v>
      </c>
      <c r="AD246">
        <v>1.9849050906566532</v>
      </c>
      <c r="AE246">
        <v>1.9008253441354555</v>
      </c>
      <c r="AF246">
        <v>2.9609438405107369</v>
      </c>
      <c r="AG246">
        <v>4.4424056854780076</v>
      </c>
      <c r="AH246">
        <v>2.5054750149575682</v>
      </c>
      <c r="AI246">
        <v>2.5203193394185348</v>
      </c>
      <c r="AJ246">
        <v>0.38408241455294956</v>
      </c>
      <c r="AK246">
        <v>-0.34312251377440361</v>
      </c>
      <c r="AL246">
        <v>-1.1184371024727824</v>
      </c>
      <c r="AM246">
        <v>1.0918594333554807</v>
      </c>
      <c r="AN246">
        <v>3.4102309520378924</v>
      </c>
      <c r="AO246">
        <v>5.1965832046523701</v>
      </c>
      <c r="AP246">
        <v>3.7448598396952804</v>
      </c>
      <c r="AQ246">
        <v>2.4704580224893959</v>
      </c>
      <c r="AR246">
        <v>2.1300282495418656</v>
      </c>
      <c r="AS246">
        <v>3.4109682139781654</v>
      </c>
      <c r="AT246">
        <v>4.2022048942973527</v>
      </c>
      <c r="AU246">
        <v>6.3822447515353673</v>
      </c>
      <c r="AV246">
        <v>3.9989865662534783</v>
      </c>
      <c r="AW246">
        <v>6.6559707390826333</v>
      </c>
      <c r="AX246">
        <v>6.1413152751132998</v>
      </c>
      <c r="AY246">
        <v>6.1259253178435102</v>
      </c>
      <c r="AZ246">
        <v>6.2933463959195706</v>
      </c>
      <c r="BA246">
        <v>5.2930259897314471</v>
      </c>
      <c r="BB246">
        <v>3.1804326715282514</v>
      </c>
      <c r="BC246">
        <v>5.9316351663099169</v>
      </c>
      <c r="BD246">
        <v>4.3778824134130616</v>
      </c>
      <c r="BE246">
        <v>3.3611459033714652</v>
      </c>
      <c r="BF246">
        <v>5.1084619597256449</v>
      </c>
      <c r="BG246">
        <v>4.8570974043345814</v>
      </c>
      <c r="BH246">
        <v>2.8441948100698795</v>
      </c>
      <c r="BI246">
        <v>1.1630928260558449</v>
      </c>
      <c r="BJ246">
        <v>2.4418300811407647</v>
      </c>
      <c r="BK246">
        <v>2.6886930625744583</v>
      </c>
      <c r="BL246">
        <v>2.576950475219661</v>
      </c>
      <c r="BM246">
        <v>-2.0121354065442745</v>
      </c>
    </row>
    <row r="247" spans="1:65" hidden="1" x14ac:dyDescent="0.25">
      <c r="A247" t="s">
        <v>861</v>
      </c>
      <c r="B247" t="s">
        <v>862</v>
      </c>
      <c r="C247" t="s">
        <v>348</v>
      </c>
      <c r="D247" t="s">
        <v>347</v>
      </c>
      <c r="F247">
        <v>14.037070863872046</v>
      </c>
      <c r="G247">
        <v>2.7424631437405793</v>
      </c>
      <c r="H247">
        <v>5.6045972465346097</v>
      </c>
      <c r="I247">
        <v>7.6304997721890544</v>
      </c>
      <c r="J247">
        <v>0.69385028230857415</v>
      </c>
      <c r="K247">
        <v>4.056821561427455</v>
      </c>
      <c r="L247">
        <v>2.0425177157147942</v>
      </c>
      <c r="M247">
        <v>5.215141612200469</v>
      </c>
      <c r="N247">
        <v>2.7306846123979653</v>
      </c>
      <c r="O247">
        <v>3.5336356764927359</v>
      </c>
      <c r="P247">
        <v>1.0403358277058601</v>
      </c>
      <c r="Q247">
        <v>5.7803468208093278</v>
      </c>
      <c r="R247">
        <v>1.6564207650271641</v>
      </c>
      <c r="S247">
        <v>3.8076040091830947</v>
      </c>
      <c r="T247">
        <v>1.4779653703005096</v>
      </c>
      <c r="U247">
        <v>6.4051453781958969</v>
      </c>
      <c r="V247">
        <v>9.1217903886502398</v>
      </c>
      <c r="W247">
        <v>10.016480498077286</v>
      </c>
      <c r="X247">
        <v>3.5993675099867346</v>
      </c>
      <c r="Y247">
        <v>10.390810137767573</v>
      </c>
      <c r="Z247">
        <v>4.5772085577062853</v>
      </c>
      <c r="AA247">
        <v>3.7993180711154366</v>
      </c>
      <c r="AB247">
        <v>-10.300328484279646</v>
      </c>
      <c r="AC247">
        <v>-5.7509061694257468</v>
      </c>
      <c r="AD247">
        <v>-4.1194195543572931</v>
      </c>
      <c r="AE247">
        <v>-3.2791630484224328</v>
      </c>
      <c r="AF247">
        <v>-4.5617785378367159</v>
      </c>
      <c r="AG247">
        <v>-3.9197240514267833</v>
      </c>
      <c r="AH247">
        <v>-0.82991421111519514</v>
      </c>
      <c r="AI247">
        <v>1.509167842030962</v>
      </c>
      <c r="AJ247">
        <v>3.1124078662282386</v>
      </c>
      <c r="AK247">
        <v>10.092979512968995</v>
      </c>
      <c r="AL247">
        <v>-0.66911476645933021</v>
      </c>
      <c r="AM247">
        <v>3.5671806058195159</v>
      </c>
      <c r="AN247">
        <v>3.8099131436476483</v>
      </c>
      <c r="AO247">
        <v>7.134477464808711</v>
      </c>
      <c r="AP247">
        <v>7.5228546262751763</v>
      </c>
      <c r="AQ247">
        <v>8.1245639965458025</v>
      </c>
      <c r="AR247">
        <v>8.0248176435006258</v>
      </c>
      <c r="AS247">
        <v>6.9013595907280347</v>
      </c>
      <c r="AT247">
        <v>4.1685239818542357</v>
      </c>
      <c r="AU247">
        <v>7.9367096871533249</v>
      </c>
      <c r="AV247">
        <v>14.44098953897344</v>
      </c>
      <c r="AW247">
        <v>7.9500515106997227</v>
      </c>
      <c r="AX247">
        <v>6.2089378795417502</v>
      </c>
      <c r="AY247">
        <v>13.208058605173491</v>
      </c>
      <c r="AZ247">
        <v>4.7542097009272197</v>
      </c>
      <c r="BA247">
        <v>3.3917370780738736</v>
      </c>
      <c r="BB247">
        <v>-4.3917292474613987</v>
      </c>
      <c r="BC247">
        <v>3.3232247102737063</v>
      </c>
      <c r="BD247">
        <v>-0.29435440904376264</v>
      </c>
      <c r="BE247">
        <v>1.2699643652024122</v>
      </c>
      <c r="BF247">
        <v>2.2290748047658013</v>
      </c>
      <c r="BG247">
        <v>-0.9125449688082341</v>
      </c>
      <c r="BH247">
        <v>1.4837810342782802</v>
      </c>
      <c r="BI247">
        <v>-5.6018181391087865</v>
      </c>
      <c r="BJ247">
        <v>-2.9873401972067626</v>
      </c>
      <c r="BK247">
        <v>6.6049774597118471E-2</v>
      </c>
      <c r="BL247">
        <v>-1.2464273355292619</v>
      </c>
      <c r="BM247">
        <v>-7.8539399484753574</v>
      </c>
    </row>
    <row r="248" spans="1:65" hidden="1" x14ac:dyDescent="0.25">
      <c r="A248" t="s">
        <v>863</v>
      </c>
      <c r="B248" t="s">
        <v>864</v>
      </c>
      <c r="C248" t="s">
        <v>348</v>
      </c>
      <c r="D248" t="s">
        <v>347</v>
      </c>
      <c r="K248">
        <v>3.4548678928876058</v>
      </c>
      <c r="L248">
        <v>0.16195247184955974</v>
      </c>
      <c r="M248">
        <v>10.40972858112066</v>
      </c>
      <c r="N248">
        <v>4.7478154086241489</v>
      </c>
      <c r="O248">
        <v>4.6696317759453905</v>
      </c>
      <c r="P248">
        <v>10.56019747387262</v>
      </c>
      <c r="Q248">
        <v>17.742718267783843</v>
      </c>
      <c r="R248">
        <v>-0.65464350468268151</v>
      </c>
      <c r="S248">
        <v>8.0747823315389127</v>
      </c>
      <c r="T248">
        <v>7.1560999092946815</v>
      </c>
      <c r="U248">
        <v>7.8768526526133087</v>
      </c>
      <c r="V248">
        <v>3.4110958540739347</v>
      </c>
      <c r="W248">
        <v>6.4404735325803415</v>
      </c>
      <c r="X248">
        <v>6.5675211733314995</v>
      </c>
      <c r="Y248">
        <v>7.4187395951080362</v>
      </c>
      <c r="Z248">
        <v>5.5140728281046165</v>
      </c>
      <c r="AA248">
        <v>-0.49373760253675414</v>
      </c>
      <c r="AB248">
        <v>4.681917383750303</v>
      </c>
      <c r="AC248">
        <v>5.7488432649994508</v>
      </c>
      <c r="AD248">
        <v>5.6485732352576292</v>
      </c>
      <c r="AE248">
        <v>-1.4469884138905087</v>
      </c>
      <c r="AF248">
        <v>6.7013710952531653</v>
      </c>
      <c r="AG248">
        <v>7.2159077888130696E-2</v>
      </c>
      <c r="AH248">
        <v>1.7466991291196194</v>
      </c>
      <c r="AI248">
        <v>7.9498194359295127</v>
      </c>
      <c r="AJ248">
        <v>3.9045453013130782</v>
      </c>
      <c r="AK248">
        <v>7.8057288569589645</v>
      </c>
      <c r="AL248">
        <v>2.1898288887350503</v>
      </c>
      <c r="AM248">
        <v>3.1784113907657172</v>
      </c>
      <c r="AN248">
        <v>2.3516698875505142</v>
      </c>
      <c r="AO248">
        <v>7.1460808386833037</v>
      </c>
      <c r="AP248">
        <v>5.4409434364736597</v>
      </c>
      <c r="AQ248">
        <v>4.7837625719057399</v>
      </c>
      <c r="AR248">
        <v>6.0546345154528041</v>
      </c>
      <c r="AS248">
        <v>4.7099729029008301</v>
      </c>
      <c r="AT248">
        <v>3.7962715468418509</v>
      </c>
      <c r="AU248">
        <v>1.3225571470605786</v>
      </c>
      <c r="AV248">
        <v>4.7023996491497968</v>
      </c>
      <c r="AW248">
        <v>6.2357906149210152</v>
      </c>
      <c r="AX248">
        <v>3.4865456217657993</v>
      </c>
      <c r="AY248">
        <v>5.2440997615211984</v>
      </c>
      <c r="AZ248">
        <v>6.709521019442775</v>
      </c>
      <c r="BA248">
        <v>4.2377815472181908</v>
      </c>
      <c r="BB248">
        <v>3.0434500926048003</v>
      </c>
      <c r="BC248">
        <v>3.5111640656524372</v>
      </c>
      <c r="BD248">
        <v>-1.6641890849398493</v>
      </c>
      <c r="BE248">
        <v>3.9132758692377934</v>
      </c>
      <c r="BF248">
        <v>2.143064419941922</v>
      </c>
      <c r="BG248">
        <v>2.7066085664075814</v>
      </c>
      <c r="BH248">
        <v>1.0001807842535726</v>
      </c>
      <c r="BI248">
        <v>1.1174258568585174</v>
      </c>
      <c r="BJ248">
        <v>2.2442009679090091</v>
      </c>
      <c r="BK248">
        <v>2.5109070719392861</v>
      </c>
      <c r="BL248">
        <v>1.4019766764607766</v>
      </c>
      <c r="BM248">
        <v>-9.1823725939990339</v>
      </c>
    </row>
    <row r="249" spans="1:65" hidden="1" x14ac:dyDescent="0.25">
      <c r="A249" t="s">
        <v>134</v>
      </c>
      <c r="B249" t="s">
        <v>865</v>
      </c>
      <c r="C249" t="s">
        <v>348</v>
      </c>
      <c r="D249" t="s">
        <v>347</v>
      </c>
      <c r="F249">
        <v>1.1560693853969894</v>
      </c>
      <c r="G249">
        <v>5.5714285818048381</v>
      </c>
      <c r="H249">
        <v>9.0663055524087497</v>
      </c>
      <c r="I249">
        <v>5.4590567983809706</v>
      </c>
      <c r="J249">
        <v>2.8235295434383687</v>
      </c>
      <c r="K249">
        <v>11.212815035351383</v>
      </c>
      <c r="L249">
        <v>4.732510243937412</v>
      </c>
      <c r="M249">
        <v>6.777996010381159</v>
      </c>
      <c r="N249">
        <v>4.0811456208947021</v>
      </c>
      <c r="O249">
        <v>3.2335089729325972</v>
      </c>
      <c r="P249">
        <v>5.5666945005878858</v>
      </c>
      <c r="Q249">
        <v>7.4257883256424293</v>
      </c>
      <c r="R249">
        <v>3.2623345184051118</v>
      </c>
      <c r="S249">
        <v>5.5944744026933648</v>
      </c>
      <c r="T249">
        <v>7.1741126897710643</v>
      </c>
      <c r="U249">
        <v>10.461179556323842</v>
      </c>
      <c r="V249">
        <v>3.4066698044915569</v>
      </c>
      <c r="W249">
        <v>1.5029330112232913</v>
      </c>
      <c r="X249">
        <v>-0.62411357022288882</v>
      </c>
      <c r="Y249">
        <v>-2.4473504258015595</v>
      </c>
      <c r="Z249">
        <v>4.8566487665203937</v>
      </c>
      <c r="AA249">
        <v>3.563227812183456</v>
      </c>
      <c r="AB249">
        <v>4.97108077727097</v>
      </c>
      <c r="AC249">
        <v>6.7120157120600794</v>
      </c>
      <c r="AD249">
        <v>4.2413357163994476</v>
      </c>
      <c r="AE249">
        <v>7.0120311105439868</v>
      </c>
      <c r="AF249">
        <v>9.4855388424673066</v>
      </c>
      <c r="AG249">
        <v>2.3207367939483987</v>
      </c>
      <c r="AH249">
        <v>0.29024406877960018</v>
      </c>
      <c r="AI249">
        <v>9.2661466714932317</v>
      </c>
      <c r="AJ249">
        <v>0.72027903561004791</v>
      </c>
      <c r="AK249">
        <v>5.0356349389680304</v>
      </c>
      <c r="AL249">
        <v>7.6512652030150861</v>
      </c>
      <c r="AM249">
        <v>-4.6681473639483784</v>
      </c>
      <c r="AN249">
        <v>7.8782668761899117</v>
      </c>
      <c r="AO249">
        <v>7.3796644737568613</v>
      </c>
      <c r="AP249">
        <v>7.5776636440760825</v>
      </c>
      <c r="AQ249">
        <v>2.4041502568693716</v>
      </c>
      <c r="AR249">
        <v>-3.2631684059710437</v>
      </c>
      <c r="AS249">
        <v>6.9332397045590426</v>
      </c>
      <c r="AT249">
        <v>-5.7500065546425674</v>
      </c>
      <c r="AU249">
        <v>6.4477220468159402</v>
      </c>
      <c r="AV249">
        <v>5.7632060665471414</v>
      </c>
      <c r="AW249">
        <v>9.7959363892028222</v>
      </c>
      <c r="AX249">
        <v>8.992304936265171</v>
      </c>
      <c r="AY249">
        <v>6.9479880857199277</v>
      </c>
      <c r="AZ249">
        <v>5.0435079315710425</v>
      </c>
      <c r="BA249">
        <v>0.81502457300770459</v>
      </c>
      <c r="BB249">
        <v>-4.8231539530176946</v>
      </c>
      <c r="BC249">
        <v>8.427104322761906</v>
      </c>
      <c r="BD249">
        <v>11.200110583350352</v>
      </c>
      <c r="BE249">
        <v>4.7884927110800817</v>
      </c>
      <c r="BF249">
        <v>8.4858169965302608</v>
      </c>
      <c r="BG249">
        <v>4.9397151613657968</v>
      </c>
      <c r="BH249">
        <v>6.0844869044366305</v>
      </c>
      <c r="BI249">
        <v>3.323084208457459</v>
      </c>
      <c r="BJ249">
        <v>7.5019974891749115</v>
      </c>
      <c r="BK249">
        <v>2.9798852346789602</v>
      </c>
      <c r="BL249">
        <v>0.88958516059167891</v>
      </c>
      <c r="BM249">
        <v>1.7935513961868423</v>
      </c>
    </row>
    <row r="250" spans="1:65" hidden="1" x14ac:dyDescent="0.25">
      <c r="A250" t="s">
        <v>866</v>
      </c>
      <c r="B250" t="s">
        <v>867</v>
      </c>
      <c r="C250" t="s">
        <v>348</v>
      </c>
      <c r="D250" t="s">
        <v>347</v>
      </c>
      <c r="AJ250">
        <v>3.6091649849598184</v>
      </c>
      <c r="AK250">
        <v>2.7888665836728705</v>
      </c>
      <c r="AL250">
        <v>4.1106910143994924</v>
      </c>
      <c r="AM250">
        <v>10.283487010422562</v>
      </c>
      <c r="AN250">
        <v>-5.0044373170579917</v>
      </c>
      <c r="AO250">
        <v>-5.9613611685890504</v>
      </c>
      <c r="AP250">
        <v>10.003224316575611</v>
      </c>
      <c r="AQ250">
        <v>15.501219975917351</v>
      </c>
      <c r="AR250">
        <v>-1.5637913710266389</v>
      </c>
      <c r="AS250">
        <v>-0.97059981396256489</v>
      </c>
      <c r="AT250">
        <v>1.6341076435429045</v>
      </c>
      <c r="AU250">
        <v>7.8861743591163531</v>
      </c>
      <c r="AV250">
        <v>-3.3335365325444855</v>
      </c>
      <c r="AW250">
        <v>-1.3521811139396789</v>
      </c>
      <c r="AX250">
        <v>-3.779729961610542</v>
      </c>
      <c r="AY250">
        <v>2.13893832850205</v>
      </c>
      <c r="AZ250">
        <v>6.3505648750427923</v>
      </c>
      <c r="BA250">
        <v>7.9832609045549674</v>
      </c>
      <c r="BB250">
        <v>-4.43285139365031</v>
      </c>
      <c r="BC250">
        <v>-2.7294279119096672</v>
      </c>
      <c r="BD250">
        <v>7.5159542058172804</v>
      </c>
      <c r="BE250">
        <v>-3.8357488210888704</v>
      </c>
      <c r="BF250">
        <v>4.5768237041999669</v>
      </c>
      <c r="BG250">
        <v>1.3480126822931453</v>
      </c>
      <c r="BH250">
        <v>9.1428939328315408</v>
      </c>
      <c r="BI250">
        <v>3.0347231532376924</v>
      </c>
      <c r="BJ250">
        <v>4.0940177168018295</v>
      </c>
      <c r="BK250">
        <v>2.4999999999999858</v>
      </c>
      <c r="BL250">
        <v>9.7560975609756184</v>
      </c>
      <c r="BM250">
        <v>4.4000000000000057</v>
      </c>
    </row>
    <row r="251" spans="1:65" hidden="1" x14ac:dyDescent="0.25">
      <c r="A251" t="s">
        <v>868</v>
      </c>
      <c r="B251" t="s">
        <v>869</v>
      </c>
      <c r="C251" t="s">
        <v>348</v>
      </c>
      <c r="D251" t="s">
        <v>347</v>
      </c>
      <c r="AH251">
        <v>3.7644434069957384</v>
      </c>
      <c r="AI251">
        <v>7.04507164384178</v>
      </c>
      <c r="AJ251">
        <v>2.0719882112220773</v>
      </c>
      <c r="AK251">
        <v>0.58432213408326561</v>
      </c>
      <c r="AL251">
        <v>1.2058008083940308</v>
      </c>
      <c r="AM251">
        <v>1.567661765625644</v>
      </c>
      <c r="AN251">
        <v>3.5699118684430005</v>
      </c>
      <c r="AO251">
        <v>4.544366801874375</v>
      </c>
      <c r="AP251">
        <v>3.5252781913522426</v>
      </c>
      <c r="AQ251">
        <v>3.7085115960772299</v>
      </c>
      <c r="AR251">
        <v>4.8638637551705131</v>
      </c>
      <c r="AS251">
        <v>4.5207846348832135</v>
      </c>
      <c r="AT251">
        <v>6.0708082884781618</v>
      </c>
      <c r="AU251">
        <v>7.0931949835368613</v>
      </c>
      <c r="AV251">
        <v>6.6727898290831433</v>
      </c>
      <c r="AW251">
        <v>7.5038146604771612</v>
      </c>
      <c r="AX251">
        <v>7.4763192578229223</v>
      </c>
      <c r="AY251">
        <v>6.5322213903017001</v>
      </c>
      <c r="AZ251">
        <v>6.7685352018066283</v>
      </c>
      <c r="BA251">
        <v>5.6864168597641935</v>
      </c>
      <c r="BB251">
        <v>5.2691052479185316</v>
      </c>
      <c r="BC251">
        <v>6.336523427474944</v>
      </c>
      <c r="BD251">
        <v>7.6721554349938401</v>
      </c>
      <c r="BE251">
        <v>4.500153559821257</v>
      </c>
      <c r="BF251">
        <v>6.781585600653159</v>
      </c>
      <c r="BG251">
        <v>6.7324618683248332</v>
      </c>
      <c r="BH251">
        <v>6.1606287740668222</v>
      </c>
      <c r="BI251">
        <v>6.8671161964455081</v>
      </c>
      <c r="BJ251">
        <v>6.7856801140519849</v>
      </c>
      <c r="BK251">
        <v>5.4449676008757137</v>
      </c>
      <c r="BL251">
        <v>5.7999999770991479</v>
      </c>
      <c r="BM251">
        <v>1.9963435062770145</v>
      </c>
    </row>
    <row r="252" spans="1:65" hidden="1" x14ac:dyDescent="0.25">
      <c r="A252" t="s">
        <v>870</v>
      </c>
      <c r="B252" t="s">
        <v>871</v>
      </c>
      <c r="C252" t="s">
        <v>348</v>
      </c>
      <c r="D252" t="s">
        <v>347</v>
      </c>
      <c r="AB252">
        <v>5.7445577086958366</v>
      </c>
      <c r="AC252">
        <v>-0.34467668060868561</v>
      </c>
      <c r="AD252">
        <v>-3.3063800034305046</v>
      </c>
      <c r="AE252">
        <v>0.39008694569302804</v>
      </c>
      <c r="AF252">
        <v>3.9619027865246608</v>
      </c>
      <c r="AG252">
        <v>8.2670735443127086</v>
      </c>
      <c r="AH252">
        <v>6.3619412469214609</v>
      </c>
      <c r="AI252">
        <v>6.4741401508584602</v>
      </c>
      <c r="AJ252">
        <v>5.5540954960379167</v>
      </c>
      <c r="AK252">
        <v>3.4183568912032882</v>
      </c>
      <c r="AL252">
        <v>8.326292520681605</v>
      </c>
      <c r="AM252">
        <v>6.4036357432269142</v>
      </c>
      <c r="AN252">
        <v>11.52324380823444</v>
      </c>
      <c r="AO252">
        <v>9.0721145819169493</v>
      </c>
      <c r="AP252">
        <v>5.1000018634941995</v>
      </c>
      <c r="AQ252">
        <v>4.905265484084893</v>
      </c>
      <c r="AR252">
        <v>8.0539483765032145</v>
      </c>
      <c r="AS252">
        <v>3.1419073383465843</v>
      </c>
      <c r="AT252">
        <v>5.1836611263942842</v>
      </c>
      <c r="AU252">
        <v>8.7326857637832092</v>
      </c>
      <c r="AV252">
        <v>6.4732586715893916</v>
      </c>
      <c r="AW252">
        <v>6.8072333442767246</v>
      </c>
      <c r="AX252">
        <v>6.332565116204151</v>
      </c>
      <c r="AY252">
        <v>10.784744386187811</v>
      </c>
      <c r="AZ252">
        <v>8.4124259654817308</v>
      </c>
      <c r="BA252">
        <v>8.7087519013969654</v>
      </c>
      <c r="BB252">
        <v>6.8015173479871578</v>
      </c>
      <c r="BC252">
        <v>5.6376116379862395</v>
      </c>
      <c r="BD252">
        <v>9.3916554928836149</v>
      </c>
      <c r="BE252">
        <v>3.8374556059454221</v>
      </c>
      <c r="BF252">
        <v>3.5869058263229334</v>
      </c>
      <c r="BG252">
        <v>5.1063073242908246</v>
      </c>
      <c r="BH252">
        <v>5.1878598625472847</v>
      </c>
      <c r="BI252">
        <v>4.7810002914467731</v>
      </c>
      <c r="BJ252">
        <v>3.131405517858795</v>
      </c>
      <c r="BK252">
        <v>6.3039237809080646</v>
      </c>
      <c r="BL252">
        <v>6.4387450336560619</v>
      </c>
      <c r="BM252">
        <v>2.9513064215776978</v>
      </c>
    </row>
    <row r="253" spans="1:65" hidden="1" x14ac:dyDescent="0.25">
      <c r="A253" t="s">
        <v>872</v>
      </c>
      <c r="B253" t="s">
        <v>873</v>
      </c>
      <c r="C253" t="s">
        <v>348</v>
      </c>
      <c r="D253" t="s">
        <v>347</v>
      </c>
      <c r="AG253">
        <v>2.5664632700207051</v>
      </c>
      <c r="AH253">
        <v>3.8731032107065317</v>
      </c>
      <c r="AI253">
        <v>-6.3452351284913391</v>
      </c>
      <c r="AJ253">
        <v>-8.7000000000001734</v>
      </c>
      <c r="AK253">
        <v>-9.8999999999999631</v>
      </c>
      <c r="AL253">
        <v>-14.199999999999918</v>
      </c>
      <c r="AM253">
        <v>-22.9</v>
      </c>
      <c r="AN253">
        <v>-12.199999999999804</v>
      </c>
      <c r="AO253">
        <v>-10.000000000000341</v>
      </c>
      <c r="AP253">
        <v>-2.9999999999997868</v>
      </c>
      <c r="AQ253">
        <v>-1.9000000000000199</v>
      </c>
      <c r="AR253">
        <v>-0.19999999999986073</v>
      </c>
      <c r="AS253">
        <v>5.8999999999999204</v>
      </c>
      <c r="AT253">
        <v>8.7999999999996135</v>
      </c>
      <c r="AU253">
        <v>5.3396472120282681</v>
      </c>
      <c r="AV253">
        <v>9.5166098625598607</v>
      </c>
      <c r="AW253">
        <v>11.795352526545045</v>
      </c>
      <c r="AX253">
        <v>3.0712303940215691</v>
      </c>
      <c r="AY253">
        <v>7.571420762039935</v>
      </c>
      <c r="AZ253">
        <v>8.2158444509734068</v>
      </c>
      <c r="BA253">
        <v>2.2434915977239029</v>
      </c>
      <c r="BB253">
        <v>-15.136467911899203</v>
      </c>
      <c r="BC253">
        <v>4.0920043672826978</v>
      </c>
      <c r="BD253">
        <v>5.445280813146681</v>
      </c>
      <c r="BE253">
        <v>0.1523149651120832</v>
      </c>
      <c r="BF253">
        <v>4.5439093794882979E-2</v>
      </c>
      <c r="BG253">
        <v>-10.078894984228057</v>
      </c>
      <c r="BH253">
        <v>-9.7729872110351863</v>
      </c>
      <c r="BI253">
        <v>2.4409819445783967</v>
      </c>
      <c r="BJ253">
        <v>2.35997228099491</v>
      </c>
      <c r="BK253">
        <v>3.488362342082695</v>
      </c>
      <c r="BL253">
        <v>3.1995038623129375</v>
      </c>
      <c r="BM253">
        <v>-4.0000061007113459</v>
      </c>
    </row>
    <row r="254" spans="1:65" hidden="1" x14ac:dyDescent="0.25">
      <c r="A254" t="s">
        <v>874</v>
      </c>
      <c r="B254" t="s">
        <v>875</v>
      </c>
      <c r="C254" t="s">
        <v>348</v>
      </c>
      <c r="D254" t="s">
        <v>347</v>
      </c>
      <c r="F254">
        <v>-0.16572667680745212</v>
      </c>
      <c r="G254">
        <v>3.3381256967105486</v>
      </c>
      <c r="H254">
        <v>3.8697137212838584</v>
      </c>
      <c r="I254">
        <v>8.7350385749204662</v>
      </c>
      <c r="J254">
        <v>7.2210639054841579</v>
      </c>
      <c r="K254">
        <v>6.1896949766249634</v>
      </c>
      <c r="L254">
        <v>3.2247140088086894</v>
      </c>
      <c r="M254">
        <v>5.5476852341143683</v>
      </c>
      <c r="N254">
        <v>7.8120426809371963</v>
      </c>
      <c r="O254">
        <v>8.3232672863786661</v>
      </c>
      <c r="P254">
        <v>6.7514572839782119</v>
      </c>
      <c r="Q254">
        <v>6.6178162509829406</v>
      </c>
      <c r="R254">
        <v>7.9751386780290545</v>
      </c>
      <c r="S254">
        <v>6.0641504694971928</v>
      </c>
      <c r="T254">
        <v>5.0042231925506684</v>
      </c>
      <c r="U254">
        <v>4.9863497967366044</v>
      </c>
      <c r="V254">
        <v>4.7696265548761545</v>
      </c>
      <c r="W254">
        <v>5.2164988369292757</v>
      </c>
      <c r="X254">
        <v>6.924047903761533</v>
      </c>
      <c r="Y254">
        <v>6.6191304998599634</v>
      </c>
      <c r="Z254">
        <v>2.2134361729197565</v>
      </c>
      <c r="AA254">
        <v>2.0462731385459705</v>
      </c>
      <c r="AB254">
        <v>0.9536602026026344</v>
      </c>
      <c r="AC254">
        <v>6.228740886120093</v>
      </c>
      <c r="AD254">
        <v>4.9833318660606523</v>
      </c>
      <c r="AE254">
        <v>4.854163110502526</v>
      </c>
      <c r="AF254">
        <v>5.5399082183499502</v>
      </c>
      <c r="AG254">
        <v>3.7942706091502743</v>
      </c>
      <c r="AH254">
        <v>2.2301722838247571</v>
      </c>
      <c r="AI254">
        <v>1.0719207719586734</v>
      </c>
      <c r="AJ254">
        <v>0.92065412852026896</v>
      </c>
      <c r="AK254">
        <v>1.0121581241804734</v>
      </c>
      <c r="AL254">
        <v>4.2235709821819967</v>
      </c>
      <c r="AM254">
        <v>3.7734256737278997</v>
      </c>
      <c r="AN254">
        <v>3.5785097883299386</v>
      </c>
      <c r="AO254">
        <v>5.2700902682195618</v>
      </c>
      <c r="AP254">
        <v>5.6616909166893379</v>
      </c>
      <c r="AQ254">
        <v>3.0156807186059353</v>
      </c>
      <c r="AR254">
        <v>3.5986851291532389</v>
      </c>
      <c r="AS254">
        <v>6.3639042507280834</v>
      </c>
      <c r="AT254">
        <v>3.642949736318073</v>
      </c>
      <c r="AU254">
        <v>4.7595789234880357</v>
      </c>
      <c r="AV254">
        <v>5.9133583259048663</v>
      </c>
      <c r="AW254">
        <v>8.1711511559676637</v>
      </c>
      <c r="AX254">
        <v>7.6804376557777516</v>
      </c>
      <c r="AY254">
        <v>8.8703676722451803</v>
      </c>
      <c r="AZ254">
        <v>9.6329638699219231</v>
      </c>
      <c r="BA254">
        <v>6.5636804414678238</v>
      </c>
      <c r="BB254">
        <v>2.6594673044565127</v>
      </c>
      <c r="BC254">
        <v>8.2782383129048469</v>
      </c>
      <c r="BD254">
        <v>6.9309470402752567</v>
      </c>
      <c r="BE254">
        <v>5.8279375510348359</v>
      </c>
      <c r="BF254">
        <v>5.6128288130256436</v>
      </c>
      <c r="BG254">
        <v>4.7414705101359971</v>
      </c>
      <c r="BH254">
        <v>4.2786624000592752</v>
      </c>
      <c r="BI254">
        <v>4.2341605654398791</v>
      </c>
      <c r="BJ254">
        <v>5.2052274279409829</v>
      </c>
      <c r="BK254">
        <v>4.9255220734311962</v>
      </c>
      <c r="BL254">
        <v>4.1209765573498487</v>
      </c>
      <c r="BM254">
        <v>-0.71323166478546796</v>
      </c>
    </row>
    <row r="255" spans="1:65" hidden="1" x14ac:dyDescent="0.25">
      <c r="A255" t="s">
        <v>876</v>
      </c>
      <c r="B255" t="s">
        <v>877</v>
      </c>
      <c r="C255" t="s">
        <v>348</v>
      </c>
      <c r="D255" t="s">
        <v>347</v>
      </c>
      <c r="F255">
        <v>2.4930379183955296</v>
      </c>
      <c r="G255">
        <v>-1.5745488503375782</v>
      </c>
      <c r="H255">
        <v>0.17045885472582256</v>
      </c>
      <c r="I255">
        <v>2.4405207797872208</v>
      </c>
      <c r="J255">
        <v>1.045604053391088</v>
      </c>
      <c r="K255">
        <v>3.0628559352413163</v>
      </c>
      <c r="L255">
        <v>-3.656834112216373</v>
      </c>
      <c r="M255">
        <v>1.8889117440486416</v>
      </c>
      <c r="N255">
        <v>5.8647406333567602</v>
      </c>
      <c r="O255">
        <v>2.3332133817164333</v>
      </c>
      <c r="P255">
        <v>-0.25171153215408992</v>
      </c>
      <c r="Q255">
        <v>-1.3195698608340365</v>
      </c>
      <c r="R255">
        <v>0.27519961651327662</v>
      </c>
      <c r="S255">
        <v>2.8953445986763597</v>
      </c>
      <c r="T255">
        <v>6.0969143125900587</v>
      </c>
      <c r="U255">
        <v>3.9354701759974091</v>
      </c>
      <c r="V255">
        <v>1.4554611787128522</v>
      </c>
      <c r="W255">
        <v>5.3739853483137239</v>
      </c>
      <c r="X255">
        <v>6.1991167311119284</v>
      </c>
      <c r="Y255">
        <v>5.8434009009928047</v>
      </c>
      <c r="Z255">
        <v>1.5595598293596424</v>
      </c>
      <c r="AA255">
        <v>-9.7578714609698238</v>
      </c>
      <c r="AB255">
        <v>-10.274399193724292</v>
      </c>
      <c r="AC255">
        <v>-1.1426174504638311</v>
      </c>
      <c r="AD255">
        <v>1.4665360290754279</v>
      </c>
      <c r="AE255">
        <v>8.8098082947446699</v>
      </c>
      <c r="AF255">
        <v>7.9931372045644906</v>
      </c>
      <c r="AG255">
        <v>1.4809374616276045</v>
      </c>
      <c r="AH255">
        <v>1.1039010245825978</v>
      </c>
      <c r="AI255">
        <v>0.2973483783111277</v>
      </c>
      <c r="AJ255">
        <v>3.5388085044840665</v>
      </c>
      <c r="AK255">
        <v>7.9315884139544295</v>
      </c>
      <c r="AL255">
        <v>2.6575461069854498</v>
      </c>
      <c r="AM255">
        <v>7.2813426441012723</v>
      </c>
      <c r="AN255">
        <v>-1.447598968944078</v>
      </c>
      <c r="AO255">
        <v>5.5779577638586773</v>
      </c>
      <c r="AP255">
        <v>8.5476832011159587</v>
      </c>
      <c r="AQ255">
        <v>4.518890096790912</v>
      </c>
      <c r="AR255">
        <v>-1.9392121536065758</v>
      </c>
      <c r="AS255">
        <v>-1.9299306377203465</v>
      </c>
      <c r="AT255">
        <v>-3.8441299493225074</v>
      </c>
      <c r="AU255">
        <v>-7.7320072059307421</v>
      </c>
      <c r="AV255">
        <v>0.80528391523932896</v>
      </c>
      <c r="AW255">
        <v>5.0041603342368575</v>
      </c>
      <c r="AX255">
        <v>7.4601321377591319</v>
      </c>
      <c r="AY255">
        <v>4.0985773641570233</v>
      </c>
      <c r="AZ255">
        <v>6.541510841689842</v>
      </c>
      <c r="BA255">
        <v>7.1761446678717817</v>
      </c>
      <c r="BB255">
        <v>4.2434941753021036</v>
      </c>
      <c r="BC255">
        <v>7.8034096656469245</v>
      </c>
      <c r="BD255">
        <v>5.1621330293569088</v>
      </c>
      <c r="BE255">
        <v>3.5381787065877006</v>
      </c>
      <c r="BF255">
        <v>4.6375386412851043</v>
      </c>
      <c r="BG255">
        <v>3.2387912174465612</v>
      </c>
      <c r="BH255">
        <v>0.37074126500149873</v>
      </c>
      <c r="BI255">
        <v>1.6897981642922844</v>
      </c>
      <c r="BJ255">
        <v>1.6277539732249409</v>
      </c>
      <c r="BK255">
        <v>0.47790718389906317</v>
      </c>
      <c r="BL255">
        <v>0.3504471530861224</v>
      </c>
      <c r="BM255">
        <v>-5.8587212434502618</v>
      </c>
    </row>
    <row r="256" spans="1:65" hidden="1" x14ac:dyDescent="0.25">
      <c r="A256" t="s">
        <v>11</v>
      </c>
      <c r="B256" t="s">
        <v>878</v>
      </c>
      <c r="C256" t="s">
        <v>348</v>
      </c>
      <c r="D256" t="s">
        <v>347</v>
      </c>
      <c r="F256">
        <v>2.2999999999996845</v>
      </c>
      <c r="G256">
        <v>6.1000000000001222</v>
      </c>
      <c r="H256">
        <v>4.3999999999999204</v>
      </c>
      <c r="I256">
        <v>5.8000000000002956</v>
      </c>
      <c r="J256">
        <v>6.3999999999997641</v>
      </c>
      <c r="K256">
        <v>6.5000000000002842</v>
      </c>
      <c r="L256">
        <v>2.5000000000000284</v>
      </c>
      <c r="M256">
        <v>4.799999999999585</v>
      </c>
      <c r="N256">
        <v>3.0999999999999943</v>
      </c>
      <c r="O256">
        <v>-0.34664873383881911</v>
      </c>
      <c r="P256">
        <v>3.2933516532426523</v>
      </c>
      <c r="Q256">
        <v>5.2589073310028027</v>
      </c>
      <c r="R256">
        <v>5.6457225710487222</v>
      </c>
      <c r="S256">
        <v>-0.54055166261962029</v>
      </c>
      <c r="T256">
        <v>-0.2054560642554577</v>
      </c>
      <c r="U256">
        <v>5.3881392931028387</v>
      </c>
      <c r="V256">
        <v>4.6241530643200406</v>
      </c>
      <c r="W256">
        <v>5.535304959897843</v>
      </c>
      <c r="X256">
        <v>3.1661453107746382</v>
      </c>
      <c r="Y256">
        <v>-0.25674967694051531</v>
      </c>
      <c r="Z256">
        <v>2.5377192978390184</v>
      </c>
      <c r="AA256">
        <v>-1.8028874069109833</v>
      </c>
      <c r="AB256">
        <v>4.5839133640166381</v>
      </c>
      <c r="AC256">
        <v>7.236633157781867</v>
      </c>
      <c r="AD256">
        <v>4.1696562148670466</v>
      </c>
      <c r="AE256">
        <v>3.4626459768975195</v>
      </c>
      <c r="AF256">
        <v>3.4592519849391721</v>
      </c>
      <c r="AG256">
        <v>4.1770612838222263</v>
      </c>
      <c r="AH256">
        <v>3.6726481592833835</v>
      </c>
      <c r="AI256">
        <v>1.8859649576883584</v>
      </c>
      <c r="AJ256">
        <v>-0.10826478684306551</v>
      </c>
      <c r="AK256">
        <v>3.5224405225175275</v>
      </c>
      <c r="AL256">
        <v>2.7517810421093571</v>
      </c>
      <c r="AM256">
        <v>4.0287932633323464</v>
      </c>
      <c r="AN256">
        <v>2.6842172748574171</v>
      </c>
      <c r="AO256">
        <v>3.7725655016348014</v>
      </c>
      <c r="AP256">
        <v>4.3817751738928621</v>
      </c>
      <c r="AQ256">
        <v>4.4814075610417206</v>
      </c>
      <c r="AR256">
        <v>4.7532359828679631</v>
      </c>
      <c r="AS256">
        <v>4.127484016908852</v>
      </c>
      <c r="AT256">
        <v>0.99834079180598678</v>
      </c>
      <c r="AU256">
        <v>1.7416952513047619</v>
      </c>
      <c r="AV256">
        <v>2.8612107683238008</v>
      </c>
      <c r="AW256">
        <v>3.7988911247129948</v>
      </c>
      <c r="AX256">
        <v>3.5132137994521031</v>
      </c>
      <c r="AY256">
        <v>2.8549722936344466</v>
      </c>
      <c r="AZ256">
        <v>1.876171454156264</v>
      </c>
      <c r="BA256">
        <v>-0.13657980324950358</v>
      </c>
      <c r="BB256">
        <v>-2.5367570671420197</v>
      </c>
      <c r="BC256">
        <v>2.5637665603995003</v>
      </c>
      <c r="BD256">
        <v>1.5508355047084308</v>
      </c>
      <c r="BE256">
        <v>2.2495458523884793</v>
      </c>
      <c r="BF256">
        <v>1.8420810706415836</v>
      </c>
      <c r="BG256">
        <v>2.5259734463734134</v>
      </c>
      <c r="BH256">
        <v>3.0755146497897954</v>
      </c>
      <c r="BI256">
        <v>1.7114267736684923</v>
      </c>
      <c r="BJ256">
        <v>2.3326793954863803</v>
      </c>
      <c r="BK256">
        <v>2.996464352228287</v>
      </c>
      <c r="BL256">
        <v>2.1611765151896947</v>
      </c>
      <c r="BM256">
        <v>-3.4045915733387062</v>
      </c>
    </row>
    <row r="257" spans="1:65" hidden="1" x14ac:dyDescent="0.25">
      <c r="A257" t="s">
        <v>879</v>
      </c>
      <c r="B257" t="s">
        <v>880</v>
      </c>
      <c r="C257" t="s">
        <v>348</v>
      </c>
      <c r="D257" t="s">
        <v>347</v>
      </c>
      <c r="AG257">
        <v>9.138582274566744</v>
      </c>
      <c r="AH257">
        <v>3.0912939732963309</v>
      </c>
      <c r="AI257">
        <v>1.600000005559437</v>
      </c>
      <c r="AJ257">
        <v>-0.49200000403203603</v>
      </c>
      <c r="AK257">
        <v>-11.199999997395977</v>
      </c>
      <c r="AL257">
        <v>-2.300000005517461</v>
      </c>
      <c r="AM257">
        <v>-5.1999999921484061</v>
      </c>
      <c r="AN257">
        <v>-0.90000000620096898</v>
      </c>
      <c r="AO257">
        <v>1.7000000036972978</v>
      </c>
      <c r="AP257">
        <v>5.1999999972335047</v>
      </c>
      <c r="AQ257">
        <v>4.3000000002096499</v>
      </c>
      <c r="AR257">
        <v>4.3000000028097674</v>
      </c>
      <c r="AS257">
        <v>3.8349999992699679</v>
      </c>
      <c r="AT257">
        <v>4.1638382500250657</v>
      </c>
      <c r="AU257">
        <v>3.9734881922450285</v>
      </c>
      <c r="AV257">
        <v>4.2326273816060791</v>
      </c>
      <c r="AW257">
        <v>7.4490006050185684</v>
      </c>
      <c r="AX257">
        <v>6.9500071968832628</v>
      </c>
      <c r="AY257">
        <v>7.4514184756454824</v>
      </c>
      <c r="AZ257">
        <v>9.4730053048952527</v>
      </c>
      <c r="BA257">
        <v>9.0291610172225063</v>
      </c>
      <c r="BB257">
        <v>8.0509333283446125</v>
      </c>
      <c r="BC257">
        <v>7.5971679608442457</v>
      </c>
      <c r="BD257">
        <v>7.5251398942297669</v>
      </c>
      <c r="BE257">
        <v>7.1024448870695522</v>
      </c>
      <c r="BF257">
        <v>7.2965503696402294</v>
      </c>
      <c r="BG257">
        <v>6.8738384408295872</v>
      </c>
      <c r="BH257">
        <v>7.21877350826054</v>
      </c>
      <c r="BI257">
        <v>5.9321507999214447</v>
      </c>
      <c r="BJ257">
        <v>4.3952746334570776</v>
      </c>
      <c r="BK257">
        <v>5.3549968882173431</v>
      </c>
      <c r="BL257">
        <v>5.7096322218392004</v>
      </c>
      <c r="BM257">
        <v>1.7147705756486431</v>
      </c>
    </row>
    <row r="258" spans="1:65" hidden="1" x14ac:dyDescent="0.25">
      <c r="A258" t="s">
        <v>881</v>
      </c>
      <c r="B258" t="s">
        <v>882</v>
      </c>
      <c r="C258" t="s">
        <v>348</v>
      </c>
      <c r="D258" t="s">
        <v>347</v>
      </c>
      <c r="F258">
        <v>4.5272832783310548</v>
      </c>
      <c r="G258">
        <v>3.6942618009505139</v>
      </c>
      <c r="H258">
        <v>-6.2653385264847401</v>
      </c>
      <c r="I258">
        <v>3.6697255646114542</v>
      </c>
      <c r="J258">
        <v>0.88493506710337044</v>
      </c>
      <c r="K258">
        <v>0</v>
      </c>
      <c r="L258">
        <v>-9.5238134641396925</v>
      </c>
      <c r="M258">
        <v>6.5097058890777362</v>
      </c>
      <c r="N258">
        <v>2.8608449698004392</v>
      </c>
      <c r="O258">
        <v>10.745889553105158</v>
      </c>
      <c r="P258">
        <v>2.9680505843761864</v>
      </c>
      <c r="Q258">
        <v>25.831488942193872</v>
      </c>
      <c r="R258">
        <v>-11.101335049714081</v>
      </c>
      <c r="S258">
        <v>-8.8205915311867784</v>
      </c>
      <c r="T258">
        <v>-7.6087094348542479</v>
      </c>
      <c r="U258">
        <v>10.376820315912866</v>
      </c>
      <c r="V258">
        <v>13.229411094584421</v>
      </c>
      <c r="W258">
        <v>9.7770462334637642</v>
      </c>
      <c r="X258">
        <v>3.3828572028840682</v>
      </c>
      <c r="Y258">
        <v>2.4432022396547666</v>
      </c>
      <c r="Z258">
        <v>4.6139993196693325</v>
      </c>
      <c r="AA258">
        <v>4.4764297718753454</v>
      </c>
      <c r="AB258">
        <v>2.1678780541449783</v>
      </c>
      <c r="AC258">
        <v>6.5876500045285269</v>
      </c>
      <c r="AD258">
        <v>6.1779077090148462</v>
      </c>
      <c r="AE258">
        <v>5.6007342051163818</v>
      </c>
      <c r="AF258">
        <v>0.43807516968412585</v>
      </c>
      <c r="AG258">
        <v>14.074212726182594</v>
      </c>
      <c r="AH258">
        <v>1.4050762857201704</v>
      </c>
      <c r="AI258">
        <v>6.9427273969563856</v>
      </c>
      <c r="AJ258">
        <v>-1.864689128916126</v>
      </c>
      <c r="AK258">
        <v>4.2689738254298533</v>
      </c>
      <c r="AL258">
        <v>6.8019494160154608</v>
      </c>
      <c r="AM258">
        <v>-1.2971558947327111</v>
      </c>
      <c r="AN258">
        <v>7.7666517212175563</v>
      </c>
      <c r="AO258">
        <v>1.2879068047337228</v>
      </c>
      <c r="AP258">
        <v>3.5051527571130094</v>
      </c>
      <c r="AQ258">
        <v>4.0901995714021098</v>
      </c>
      <c r="AR258">
        <v>2.7103049198939289</v>
      </c>
      <c r="AS258">
        <v>1.6390332425967102</v>
      </c>
      <c r="AT258">
        <v>1.709991316133312</v>
      </c>
      <c r="AU258">
        <v>6.3212154096581799</v>
      </c>
      <c r="AV258">
        <v>7.6895366465034698</v>
      </c>
      <c r="AW258">
        <v>4.1563292727120711</v>
      </c>
      <c r="AX258">
        <v>2.4883577775398891</v>
      </c>
      <c r="AY258">
        <v>7.6879386322833483</v>
      </c>
      <c r="AZ258">
        <v>3.3428108953567914</v>
      </c>
      <c r="BA258">
        <v>1.5844894846449336</v>
      </c>
      <c r="BB258">
        <v>-2.0991418638762838</v>
      </c>
      <c r="BC258">
        <v>-3.3510095498758403</v>
      </c>
      <c r="BD258">
        <v>-0.4211168751907195</v>
      </c>
      <c r="BE258">
        <v>1.3790144643294866</v>
      </c>
      <c r="BF258">
        <v>1.8378574451363363</v>
      </c>
      <c r="BG258">
        <v>1.2110418521816655</v>
      </c>
      <c r="BH258">
        <v>1.3314563904041279</v>
      </c>
      <c r="BI258">
        <v>1.8985876360268605</v>
      </c>
      <c r="BJ258">
        <v>0.99977277891387928</v>
      </c>
      <c r="BK258">
        <v>2.1597300337457881</v>
      </c>
      <c r="BL258">
        <v>0.53402334287602571</v>
      </c>
      <c r="BM258">
        <v>-3.2528339083292224</v>
      </c>
    </row>
    <row r="259" spans="1:65" hidden="1" x14ac:dyDescent="0.25">
      <c r="A259" t="s">
        <v>883</v>
      </c>
      <c r="B259" t="s">
        <v>884</v>
      </c>
      <c r="C259" t="s">
        <v>348</v>
      </c>
      <c r="D259" t="s">
        <v>347</v>
      </c>
      <c r="F259">
        <v>3.1925194388935836</v>
      </c>
      <c r="G259">
        <v>8.5329337629071347</v>
      </c>
      <c r="H259">
        <v>3.9009511638181635</v>
      </c>
      <c r="I259">
        <v>11.129345293262546</v>
      </c>
      <c r="J259">
        <v>4.1628666647640244</v>
      </c>
      <c r="K259">
        <v>1.5102501110188626</v>
      </c>
      <c r="L259">
        <v>2.8338690309889643</v>
      </c>
      <c r="M259">
        <v>7.3372326582167489</v>
      </c>
      <c r="N259">
        <v>0.70603679615604165</v>
      </c>
      <c r="O259">
        <v>7.7119143812438153</v>
      </c>
      <c r="P259">
        <v>1.479291209989924</v>
      </c>
      <c r="Q259">
        <v>1.2828050361939631</v>
      </c>
      <c r="R259">
        <v>7.1099578949557696</v>
      </c>
      <c r="S259">
        <v>2.0693332016928423</v>
      </c>
      <c r="T259">
        <v>2.896257780071565</v>
      </c>
      <c r="U259">
        <v>7.7277398467983573</v>
      </c>
      <c r="V259">
        <v>6.2707835129883307</v>
      </c>
      <c r="W259">
        <v>2.3468963719124361</v>
      </c>
      <c r="X259">
        <v>0.76435514542563965</v>
      </c>
      <c r="Y259">
        <v>-4.4213223644177617</v>
      </c>
      <c r="Z259">
        <v>-0.36281090307269892</v>
      </c>
      <c r="AA259">
        <v>-2.0710060706990419</v>
      </c>
      <c r="AB259">
        <v>-3.7648171234142183</v>
      </c>
      <c r="AC259">
        <v>1.4421646334598108</v>
      </c>
      <c r="AD259">
        <v>0.19330016136507311</v>
      </c>
      <c r="AE259">
        <v>6.5103450282765891</v>
      </c>
      <c r="AF259">
        <v>3.5816499384792024</v>
      </c>
      <c r="AG259">
        <v>5.8213684197814217</v>
      </c>
      <c r="AH259">
        <v>-8.5698820132998463</v>
      </c>
      <c r="AI259">
        <v>6.4679408530580815</v>
      </c>
      <c r="AJ259">
        <v>9.7298879771459497</v>
      </c>
      <c r="AK259">
        <v>6.0604732624884861</v>
      </c>
      <c r="AL259">
        <v>0.2753881575618351</v>
      </c>
      <c r="AM259">
        <v>-2.3495079282346865</v>
      </c>
      <c r="AN259">
        <v>3.9516627239124062</v>
      </c>
      <c r="AO259">
        <v>-0.19783725666346186</v>
      </c>
      <c r="AP259">
        <v>6.3709314010188081</v>
      </c>
      <c r="AQ259">
        <v>0.29405516051951963</v>
      </c>
      <c r="AR259">
        <v>-5.9704581464099959</v>
      </c>
      <c r="AS259">
        <v>3.6869441668768275</v>
      </c>
      <c r="AT259">
        <v>3.3942361077907037</v>
      </c>
      <c r="AU259">
        <v>-8.8556473528677913</v>
      </c>
      <c r="AV259">
        <v>-7.75530004959883</v>
      </c>
      <c r="AW259">
        <v>18.286606689124454</v>
      </c>
      <c r="AX259">
        <v>10.317913804314841</v>
      </c>
      <c r="AY259">
        <v>9.8721491085103708</v>
      </c>
      <c r="AZ259">
        <v>8.7535788078585028</v>
      </c>
      <c r="BA259">
        <v>5.2778541239878223</v>
      </c>
      <c r="BB259">
        <v>-3.2023026574900229</v>
      </c>
      <c r="BC259">
        <v>-1.4887912507834784</v>
      </c>
      <c r="BD259">
        <v>4.1764253592392748</v>
      </c>
      <c r="BE259">
        <v>5.6259569750864102</v>
      </c>
      <c r="BF259">
        <v>1.3430940360747599</v>
      </c>
      <c r="BG259">
        <v>-3.8943864745066179</v>
      </c>
    </row>
    <row r="260" spans="1:65" hidden="1" x14ac:dyDescent="0.25">
      <c r="A260" t="s">
        <v>885</v>
      </c>
      <c r="B260" t="s">
        <v>886</v>
      </c>
      <c r="C260" t="s">
        <v>348</v>
      </c>
      <c r="D260" t="s">
        <v>347</v>
      </c>
    </row>
    <row r="261" spans="1:65" hidden="1" x14ac:dyDescent="0.25">
      <c r="A261" t="s">
        <v>887</v>
      </c>
      <c r="B261" t="s">
        <v>888</v>
      </c>
      <c r="C261" t="s">
        <v>348</v>
      </c>
      <c r="D261" t="s">
        <v>347</v>
      </c>
      <c r="AV261">
        <v>-0.39608088388575879</v>
      </c>
      <c r="AW261">
        <v>3.2858936793637668</v>
      </c>
      <c r="AX261">
        <v>3.4853090172238979</v>
      </c>
      <c r="AY261">
        <v>3.5049931466614339</v>
      </c>
      <c r="AZ261">
        <v>4.0105940219447689</v>
      </c>
      <c r="BA261">
        <v>1.2186249545289058</v>
      </c>
      <c r="BB261">
        <v>-6.5947888589398076</v>
      </c>
      <c r="BC261">
        <v>0.59638322431705149</v>
      </c>
      <c r="BD261">
        <v>-8.2042455536431476</v>
      </c>
      <c r="BE261">
        <v>-14.8125</v>
      </c>
      <c r="BF261">
        <v>-6.2851552946930838</v>
      </c>
      <c r="BG261">
        <v>-1.7745302713987456</v>
      </c>
      <c r="BH261">
        <v>-0.4250797024442079</v>
      </c>
      <c r="BI261">
        <v>1.6008537886873029</v>
      </c>
      <c r="BJ261">
        <v>-0.73529411764705799</v>
      </c>
      <c r="BK261">
        <v>1.5873015873015817</v>
      </c>
      <c r="BL261">
        <v>2.2135416666666714</v>
      </c>
    </row>
    <row r="262" spans="1:65" hidden="1" x14ac:dyDescent="0.25">
      <c r="A262" t="s">
        <v>255</v>
      </c>
      <c r="B262" t="s">
        <v>889</v>
      </c>
      <c r="C262" t="s">
        <v>348</v>
      </c>
      <c r="D262" t="s">
        <v>347</v>
      </c>
      <c r="AD262">
        <v>3.8058556682635469</v>
      </c>
      <c r="AE262">
        <v>2.7892915751152287</v>
      </c>
      <c r="AF262">
        <v>3.5834696326453752</v>
      </c>
      <c r="AG262">
        <v>5.135011671015647</v>
      </c>
      <c r="AH262">
        <v>7.3645128931532469</v>
      </c>
      <c r="AI262">
        <v>5.100918140390462</v>
      </c>
      <c r="AJ262">
        <v>5.9608439317528479</v>
      </c>
      <c r="AK262">
        <v>8.6460474595585879</v>
      </c>
      <c r="AL262">
        <v>8.0727306571156845</v>
      </c>
      <c r="AM262">
        <v>8.8389809524012293</v>
      </c>
      <c r="AN262">
        <v>9.5404801749010772</v>
      </c>
      <c r="AO262">
        <v>9.3400174959913187</v>
      </c>
      <c r="AP262">
        <v>8.1520841432948714</v>
      </c>
      <c r="AQ262">
        <v>5.7644554639502985</v>
      </c>
      <c r="AR262">
        <v>4.7735868805724522</v>
      </c>
      <c r="AS262">
        <v>6.7873164082219688</v>
      </c>
      <c r="AT262">
        <v>6.1928933118122984</v>
      </c>
      <c r="AU262">
        <v>6.3208209877104906</v>
      </c>
      <c r="AV262">
        <v>6.899063491742325</v>
      </c>
      <c r="AW262">
        <v>7.5364106118205711</v>
      </c>
      <c r="AX262">
        <v>7.5472477272280969</v>
      </c>
      <c r="AY262">
        <v>6.9779548118334702</v>
      </c>
      <c r="AZ262">
        <v>7.1295044839632311</v>
      </c>
      <c r="BA262">
        <v>5.6617712080243194</v>
      </c>
      <c r="BB262">
        <v>5.3978975427667564</v>
      </c>
      <c r="BC262">
        <v>6.4232382171749691</v>
      </c>
      <c r="BD262">
        <v>6.2403027488752656</v>
      </c>
      <c r="BE262">
        <v>5.2473671560486963</v>
      </c>
      <c r="BF262">
        <v>5.4218829913071289</v>
      </c>
      <c r="BG262">
        <v>5.983654636978514</v>
      </c>
      <c r="BH262">
        <v>6.6792887889142776</v>
      </c>
      <c r="BI262">
        <v>6.2108116678999181</v>
      </c>
      <c r="BJ262">
        <v>6.8122456596397996</v>
      </c>
      <c r="BK262">
        <v>7.0757886167498469</v>
      </c>
      <c r="BL262">
        <v>7.0174348821877999</v>
      </c>
      <c r="BM262">
        <v>2.905835584208404</v>
      </c>
    </row>
    <row r="263" spans="1:65" hidden="1" x14ac:dyDescent="0.25">
      <c r="A263" t="s">
        <v>890</v>
      </c>
      <c r="B263" t="s">
        <v>891</v>
      </c>
      <c r="C263" t="s">
        <v>348</v>
      </c>
      <c r="D263" t="s">
        <v>347</v>
      </c>
      <c r="Y263">
        <v>-11.39980670857625</v>
      </c>
      <c r="Z263">
        <v>4.3779566769026417</v>
      </c>
      <c r="AA263">
        <v>1.9798831153341467</v>
      </c>
      <c r="AB263">
        <v>3.0096292542201013</v>
      </c>
      <c r="AC263">
        <v>9.5749914846913668</v>
      </c>
      <c r="AD263">
        <v>1.0016233205540033</v>
      </c>
      <c r="AE263">
        <v>-0.15046335875251771</v>
      </c>
      <c r="AF263">
        <v>-2.8939347237919151</v>
      </c>
      <c r="AG263">
        <v>-1.692882838400223</v>
      </c>
      <c r="AH263">
        <v>1.5318935208437949</v>
      </c>
      <c r="AI263">
        <v>11.695699798593679</v>
      </c>
      <c r="AJ263">
        <v>3.1476384802758588</v>
      </c>
      <c r="AK263">
        <v>2.5854137275347995</v>
      </c>
      <c r="AL263">
        <v>0.73544799545577177</v>
      </c>
      <c r="AM263">
        <v>9.0814660928921143</v>
      </c>
      <c r="AN263">
        <v>1.003945041490951</v>
      </c>
      <c r="AO263">
        <v>2.327335416442196</v>
      </c>
      <c r="AP263">
        <v>4.9068126776876824</v>
      </c>
      <c r="AQ263">
        <v>1.1768543611362077</v>
      </c>
      <c r="AR263">
        <v>0.33729322189431343</v>
      </c>
      <c r="AS263">
        <v>5.924809056529142</v>
      </c>
      <c r="AT263">
        <v>-3.3975824893825575</v>
      </c>
      <c r="AU263">
        <v>-5.1983187593603475</v>
      </c>
      <c r="AV263">
        <v>4.2883351169545847</v>
      </c>
      <c r="AW263">
        <v>3.987392802169623</v>
      </c>
      <c r="AX263">
        <v>5.3053264725922702</v>
      </c>
      <c r="AY263">
        <v>8.4651598652357336</v>
      </c>
      <c r="AZ263">
        <v>2.8716598440746282</v>
      </c>
      <c r="BA263">
        <v>5.6029914615369307</v>
      </c>
      <c r="BB263">
        <v>3.0372460282895588</v>
      </c>
      <c r="BC263">
        <v>1.2606817972985453</v>
      </c>
      <c r="BD263">
        <v>3.1378740857697807</v>
      </c>
      <c r="BE263">
        <v>1.0100299137779416</v>
      </c>
      <c r="BF263">
        <v>0.46860845934079975</v>
      </c>
      <c r="BG263">
        <v>3.1262462504117963</v>
      </c>
      <c r="BH263">
        <v>0.37157845181251048</v>
      </c>
      <c r="BI263">
        <v>4.6886778230061736</v>
      </c>
      <c r="BJ263">
        <v>6.3156041986687228</v>
      </c>
      <c r="BK263">
        <v>2.9002302725644569</v>
      </c>
      <c r="BL263">
        <v>3.9125347374579462</v>
      </c>
      <c r="BM263">
        <v>-6.8139911323808775</v>
      </c>
    </row>
    <row r="264" spans="1:65" hidden="1" x14ac:dyDescent="0.25">
      <c r="A264" t="s">
        <v>892</v>
      </c>
      <c r="B264" t="s">
        <v>893</v>
      </c>
      <c r="C264" t="s">
        <v>348</v>
      </c>
      <c r="D264" t="s">
        <v>347</v>
      </c>
      <c r="F264">
        <v>3.8010503864087468</v>
      </c>
      <c r="G264">
        <v>5.3203670693518177</v>
      </c>
      <c r="H264">
        <v>5.1924902232588295</v>
      </c>
      <c r="I264">
        <v>6.5686624602988388</v>
      </c>
      <c r="J264">
        <v>5.5550509398287744</v>
      </c>
      <c r="K264">
        <v>5.7189272338068093</v>
      </c>
      <c r="L264">
        <v>4.1646965971087013</v>
      </c>
      <c r="M264">
        <v>5.9514931163282938</v>
      </c>
      <c r="N264">
        <v>5.8316195566809625</v>
      </c>
      <c r="O264">
        <v>3.9175864725977192</v>
      </c>
      <c r="P264">
        <v>4.2903126003892282</v>
      </c>
      <c r="Q264">
        <v>5.6303062534907866</v>
      </c>
      <c r="R264">
        <v>6.4235033491062126</v>
      </c>
      <c r="S264">
        <v>1.805943806202535</v>
      </c>
      <c r="T264">
        <v>0.60017383530059476</v>
      </c>
      <c r="U264">
        <v>5.2974547738606077</v>
      </c>
      <c r="V264">
        <v>4.0764963919880159</v>
      </c>
      <c r="W264">
        <v>4.1135646901921916</v>
      </c>
      <c r="X264">
        <v>4.1882630010336754</v>
      </c>
      <c r="Y264">
        <v>1.8111633728652663</v>
      </c>
      <c r="Z264">
        <v>1.9286164151637024</v>
      </c>
      <c r="AA264">
        <v>0.41734847021153598</v>
      </c>
      <c r="AB264">
        <v>2.6211353461825126</v>
      </c>
      <c r="AC264">
        <v>4.6774882822735862</v>
      </c>
      <c r="AD264">
        <v>3.7125721715682403</v>
      </c>
      <c r="AE264">
        <v>3.4453927539176163</v>
      </c>
      <c r="AF264">
        <v>3.7409578941092718</v>
      </c>
      <c r="AG264">
        <v>4.6605245457426463</v>
      </c>
      <c r="AH264">
        <v>3.7406057303569469</v>
      </c>
      <c r="AI264">
        <v>2.8762450791441267</v>
      </c>
      <c r="AJ264">
        <v>1.446499134419426</v>
      </c>
      <c r="AK264">
        <v>2.0561256114290103</v>
      </c>
      <c r="AL264">
        <v>1.8081666614511107</v>
      </c>
      <c r="AM264">
        <v>3.2968990345908935</v>
      </c>
      <c r="AN264">
        <v>3.0893539023379333</v>
      </c>
      <c r="AO264">
        <v>3.6136618603914314</v>
      </c>
      <c r="AP264">
        <v>3.869031492606041</v>
      </c>
      <c r="AQ264">
        <v>2.7931740314881068</v>
      </c>
      <c r="AR264">
        <v>3.5044184358829824</v>
      </c>
      <c r="AS264">
        <v>4.5012235452001477</v>
      </c>
      <c r="AT264">
        <v>2.0001272018535161</v>
      </c>
      <c r="AU264">
        <v>2.3371637309079318</v>
      </c>
      <c r="AV264">
        <v>3.1593259357540262</v>
      </c>
      <c r="AW264">
        <v>4.4798935995066245</v>
      </c>
      <c r="AX264">
        <v>4.0481740082071127</v>
      </c>
      <c r="AY264">
        <v>4.4956256640955132</v>
      </c>
      <c r="AZ264">
        <v>4.4387543069204725</v>
      </c>
      <c r="BA264">
        <v>2.0008305118015528</v>
      </c>
      <c r="BB264">
        <v>-1.3072569996609076</v>
      </c>
      <c r="BC264">
        <v>4.4946945686329229</v>
      </c>
      <c r="BD264">
        <v>3.339617885758031</v>
      </c>
      <c r="BE264">
        <v>2.6728184105894996</v>
      </c>
      <c r="BF264">
        <v>2.8446516327762907</v>
      </c>
      <c r="BG264">
        <v>3.1177528172285207</v>
      </c>
      <c r="BH264">
        <v>3.1683024475250363</v>
      </c>
      <c r="BI264">
        <v>2.825057287792518</v>
      </c>
      <c r="BJ264">
        <v>3.3943743371507367</v>
      </c>
      <c r="BK264">
        <v>3.2695836411861308</v>
      </c>
      <c r="BL264">
        <v>2.6008142437839155</v>
      </c>
      <c r="BM264">
        <v>-3.2936830403669859</v>
      </c>
    </row>
    <row r="265" spans="1:65" hidden="1" x14ac:dyDescent="0.25">
      <c r="A265" t="s">
        <v>894</v>
      </c>
      <c r="B265" t="s">
        <v>895</v>
      </c>
      <c r="C265" t="s">
        <v>348</v>
      </c>
      <c r="D265" t="s">
        <v>347</v>
      </c>
      <c r="AB265">
        <v>0.43103597565830398</v>
      </c>
      <c r="AC265">
        <v>1.2875580884064846</v>
      </c>
      <c r="AD265">
        <v>3.9194963585412097</v>
      </c>
      <c r="AE265">
        <v>5.5045783387281233</v>
      </c>
      <c r="AF265">
        <v>0.483096038071821</v>
      </c>
      <c r="AG265">
        <v>-1.442299718339541</v>
      </c>
      <c r="AH265">
        <v>3.7073136977683561</v>
      </c>
      <c r="AI265">
        <v>-4.4214509486889568</v>
      </c>
      <c r="AJ265">
        <v>-2.3000094048088329</v>
      </c>
      <c r="AK265">
        <v>-0.19999223652258991</v>
      </c>
      <c r="AL265">
        <v>4.0999900373764007</v>
      </c>
      <c r="AM265">
        <v>-2.5420985411182926</v>
      </c>
      <c r="AN265">
        <v>6.6736430700120621</v>
      </c>
      <c r="AO265">
        <v>7.1789721889374789</v>
      </c>
      <c r="AP265">
        <v>0.64342208677143731</v>
      </c>
      <c r="AQ265">
        <v>2.1948892217696425</v>
      </c>
      <c r="AR265">
        <v>2.1854330501491717</v>
      </c>
      <c r="AS265">
        <v>6.9187944544925983</v>
      </c>
      <c r="AT265">
        <v>6.9397617933814928</v>
      </c>
      <c r="AU265">
        <v>4.3439961082843581</v>
      </c>
      <c r="AV265">
        <v>4.5154824545764711</v>
      </c>
      <c r="AW265">
        <v>4.6250007615125526</v>
      </c>
      <c r="AX265">
        <v>4.1564895429325759</v>
      </c>
      <c r="AY265">
        <v>1.9688083409220951</v>
      </c>
      <c r="AZ265">
        <v>6.322644804263831</v>
      </c>
      <c r="BA265">
        <v>1.0090877550116488</v>
      </c>
      <c r="BB265">
        <v>-4.8082738485498311</v>
      </c>
      <c r="BC265">
        <v>0.46724582199215092</v>
      </c>
      <c r="BD265">
        <v>4.1036408247063321</v>
      </c>
      <c r="BE265">
        <v>-4.0844940132546554</v>
      </c>
      <c r="BF265">
        <v>-0.34232733585110964</v>
      </c>
      <c r="BG265">
        <v>5.217061403244827E-2</v>
      </c>
      <c r="BH265">
        <v>4.2968807648358336</v>
      </c>
      <c r="BI265">
        <v>8.1262493529585811</v>
      </c>
      <c r="BJ265">
        <v>1.0424337191614796</v>
      </c>
      <c r="BK265">
        <v>-1.2331624072004104</v>
      </c>
      <c r="BL265">
        <v>4.3798255452187362</v>
      </c>
      <c r="BM265">
        <v>-2.5926082996037394</v>
      </c>
    </row>
    <row r="266" spans="1:65" hidden="1" x14ac:dyDescent="0.25">
      <c r="A266" t="s">
        <v>896</v>
      </c>
      <c r="B266" t="s">
        <v>897</v>
      </c>
      <c r="C266" t="s">
        <v>348</v>
      </c>
      <c r="D266" t="s">
        <v>347</v>
      </c>
      <c r="BB266">
        <v>5.0348838293995328</v>
      </c>
      <c r="BC266">
        <v>4.9399240468787582</v>
      </c>
      <c r="BD266">
        <v>6.3198862227007595</v>
      </c>
      <c r="BE266">
        <v>1.7121951741946475</v>
      </c>
      <c r="BF266">
        <v>5.3409081746341514</v>
      </c>
      <c r="BG266">
        <v>3.3488043110687897</v>
      </c>
      <c r="BH266">
        <v>5.9162704435136106</v>
      </c>
      <c r="BI266">
        <v>5.5717565072744861</v>
      </c>
      <c r="BJ266">
        <v>4.8256904268714038</v>
      </c>
      <c r="BK266">
        <v>3.4066310083784543</v>
      </c>
      <c r="BL266">
        <v>4.7568306194579009</v>
      </c>
      <c r="BM266">
        <v>-5.3402753022979113</v>
      </c>
    </row>
    <row r="267" spans="1:65" hidden="1" x14ac:dyDescent="0.25">
      <c r="A267" t="s">
        <v>898</v>
      </c>
      <c r="B267" t="s">
        <v>899</v>
      </c>
      <c r="C267" t="s">
        <v>348</v>
      </c>
      <c r="D267" t="s">
        <v>347</v>
      </c>
      <c r="AJ267">
        <v>6.2934938599292707</v>
      </c>
      <c r="AK267">
        <v>8.2075981372268672</v>
      </c>
      <c r="AL267">
        <v>4.001966381266314</v>
      </c>
      <c r="AM267">
        <v>6.721949122316957</v>
      </c>
      <c r="AN267">
        <v>5.6693713222843343</v>
      </c>
      <c r="AO267">
        <v>4.6349673166895116</v>
      </c>
      <c r="AP267">
        <v>5.2311120404037865</v>
      </c>
      <c r="AQ267">
        <v>6.0066945987187665</v>
      </c>
      <c r="AR267">
        <v>3.7755304961263363</v>
      </c>
      <c r="AS267">
        <v>6.1819155928913005</v>
      </c>
      <c r="AT267">
        <v>3.8036458718812725</v>
      </c>
      <c r="AU267">
        <v>3.9352315052777982</v>
      </c>
      <c r="AV267">
        <v>3.7473981848911109</v>
      </c>
      <c r="AW267">
        <v>3.9726964011830006</v>
      </c>
      <c r="AX267">
        <v>5.5917480756326796</v>
      </c>
      <c r="AY267">
        <v>3.1704093592236404</v>
      </c>
      <c r="AZ267">
        <v>3.338427956050964</v>
      </c>
      <c r="BA267">
        <v>3.6475694701263279</v>
      </c>
      <c r="BB267">
        <v>3.8662295158774214</v>
      </c>
      <c r="BC267">
        <v>7.7023070396186455</v>
      </c>
      <c r="BD267">
        <v>-12.714823017498844</v>
      </c>
      <c r="BE267">
        <v>2.3928856820532047</v>
      </c>
      <c r="BF267">
        <v>4.8234149812497691</v>
      </c>
      <c r="BG267">
        <v>-0.18857371215852936</v>
      </c>
      <c r="BH267">
        <v>-27.994546253687517</v>
      </c>
      <c r="BI267">
        <v>-9.375123817616938</v>
      </c>
      <c r="BJ267">
        <v>-5.0717956388386654</v>
      </c>
      <c r="BK267">
        <v>0.75244741049714037</v>
      </c>
    </row>
    <row r="268" spans="1:65" x14ac:dyDescent="0.25">
      <c r="A268" t="s">
        <v>207</v>
      </c>
      <c r="B268" t="s">
        <v>900</v>
      </c>
      <c r="C268" t="s">
        <v>348</v>
      </c>
      <c r="D268" t="s">
        <v>347</v>
      </c>
      <c r="F268">
        <v>3.8447514623672419</v>
      </c>
      <c r="G268">
        <v>6.1778830953148116</v>
      </c>
      <c r="H268">
        <v>7.3736127850246902</v>
      </c>
      <c r="I268">
        <v>7.939781669140487</v>
      </c>
      <c r="J268">
        <v>6.1227608272042175</v>
      </c>
      <c r="K268">
        <v>4.4383082668925482</v>
      </c>
      <c r="L268">
        <v>7.1965759408113144</v>
      </c>
      <c r="M268">
        <v>4.1534448142259919</v>
      </c>
      <c r="N268">
        <v>4.7158306086409851</v>
      </c>
      <c r="O268">
        <v>5.2486741345091303</v>
      </c>
      <c r="P268">
        <v>4.2789704294436746</v>
      </c>
      <c r="Q268">
        <v>1.6547620405978876</v>
      </c>
      <c r="R268">
        <v>4.5719978112325208</v>
      </c>
      <c r="S268">
        <v>6.1110544610158115</v>
      </c>
      <c r="T268">
        <v>1.6954481772647654</v>
      </c>
      <c r="U268">
        <v>2.2499040539387209</v>
      </c>
      <c r="V268">
        <v>-9.4037533947073371E-2</v>
      </c>
      <c r="W268">
        <v>3.0145489658308691</v>
      </c>
      <c r="X268">
        <v>3.7905038120073442</v>
      </c>
      <c r="Y268">
        <v>6.6205850813146014</v>
      </c>
      <c r="Z268">
        <v>5.3607374190333985</v>
      </c>
      <c r="AA268">
        <v>-0.38339076876084732</v>
      </c>
      <c r="AB268">
        <v>-1.8465444769824018</v>
      </c>
      <c r="AC268">
        <v>5.0991149097298489</v>
      </c>
      <c r="AD268">
        <v>-1.2114837191260222</v>
      </c>
      <c r="AE268">
        <v>1.783477808297107E-2</v>
      </c>
      <c r="AF268">
        <v>2.1007352207326875</v>
      </c>
      <c r="AG268">
        <v>4.2001325493328068</v>
      </c>
      <c r="AH268">
        <v>2.3947841586015954</v>
      </c>
      <c r="AI268">
        <v>-0.31778567576348848</v>
      </c>
      <c r="AJ268">
        <v>-1.0182198732136669</v>
      </c>
      <c r="AK268">
        <v>-2.137056888773472</v>
      </c>
      <c r="AL268">
        <v>1.2335199133290757</v>
      </c>
      <c r="AM268">
        <v>3.2000000029717199</v>
      </c>
      <c r="AN268">
        <v>3.1000000005441137</v>
      </c>
      <c r="AO268">
        <v>4.2999999972679177</v>
      </c>
      <c r="AP268">
        <v>2.6000000014634708</v>
      </c>
      <c r="AQ268">
        <v>0.50000000034143</v>
      </c>
      <c r="AR268">
        <v>2.3999999974633823</v>
      </c>
      <c r="AS268">
        <v>4.2000000006782585</v>
      </c>
      <c r="AT268">
        <v>2.7000000001910394</v>
      </c>
      <c r="AU268">
        <v>3.7003744040666788</v>
      </c>
      <c r="AV268">
        <v>2.94907546754213</v>
      </c>
      <c r="AW268">
        <v>4.5545599072177367</v>
      </c>
      <c r="AX268">
        <v>5.2770519729546663</v>
      </c>
      <c r="AY268">
        <v>5.6038064589588856</v>
      </c>
      <c r="AZ268">
        <v>5.3604740539416156</v>
      </c>
      <c r="BA268">
        <v>3.1910438863287993</v>
      </c>
      <c r="BB268">
        <v>-1.5380891352558308</v>
      </c>
      <c r="BC268">
        <v>3.0397328812795621</v>
      </c>
      <c r="BD268">
        <v>3.1685562785881842</v>
      </c>
      <c r="BE268">
        <v>2.396232384657452</v>
      </c>
      <c r="BF268">
        <v>2.4854680082658831</v>
      </c>
      <c r="BG268">
        <v>1.4138264522379274</v>
      </c>
      <c r="BH268">
        <v>1.3218622367822945</v>
      </c>
      <c r="BI268">
        <v>0.66455230785811636</v>
      </c>
      <c r="BJ268">
        <v>1.1579469518173511</v>
      </c>
      <c r="BK268">
        <v>1.4876173727156754</v>
      </c>
      <c r="BL268">
        <v>0.11305369674219889</v>
      </c>
      <c r="BM268">
        <v>-6.4319748260548266</v>
      </c>
    </row>
    <row r="269" spans="1:65" hidden="1" x14ac:dyDescent="0.25">
      <c r="A269" t="s">
        <v>901</v>
      </c>
      <c r="B269" t="s">
        <v>902</v>
      </c>
      <c r="C269" t="s">
        <v>348</v>
      </c>
      <c r="D269" t="s">
        <v>347</v>
      </c>
      <c r="F269">
        <v>1.3613819914748859</v>
      </c>
      <c r="G269">
        <v>-2.4908394745487072</v>
      </c>
      <c r="H269">
        <v>3.2723928927252359</v>
      </c>
      <c r="I269">
        <v>12.214048017932271</v>
      </c>
      <c r="J269">
        <v>16.647455963212579</v>
      </c>
      <c r="K269">
        <v>-5.5703098086046623</v>
      </c>
      <c r="L269">
        <v>7.919696511998751</v>
      </c>
      <c r="M269">
        <v>1.2483299822279719</v>
      </c>
      <c r="N269">
        <v>-0.43691582308821353</v>
      </c>
      <c r="O269">
        <v>4.7971129031889603</v>
      </c>
      <c r="P269">
        <v>-8.6039550867440084E-2</v>
      </c>
      <c r="Q269">
        <v>9.2088651423127885</v>
      </c>
      <c r="R269">
        <v>-0.96204875642632715</v>
      </c>
      <c r="S269">
        <v>6.4281585489209618</v>
      </c>
      <c r="T269">
        <v>-2.2693289241895229</v>
      </c>
      <c r="U269">
        <v>6.2209752670717506</v>
      </c>
      <c r="V269">
        <v>-4.564236174365405</v>
      </c>
      <c r="W269">
        <v>0.55376384424840808</v>
      </c>
      <c r="X269">
        <v>-3.0239310312180265</v>
      </c>
      <c r="Y269">
        <v>3.0356223506610576</v>
      </c>
      <c r="Z269">
        <v>6.1679574065058915</v>
      </c>
      <c r="AA269">
        <v>-2.8127826286889075</v>
      </c>
      <c r="AB269">
        <v>-1.9666892976213433</v>
      </c>
      <c r="AC269">
        <v>-0.33683489925601862</v>
      </c>
      <c r="AD269">
        <v>1.6153103675931106</v>
      </c>
      <c r="AE269">
        <v>0.72389395592391281</v>
      </c>
      <c r="AF269">
        <v>2.6756617134113299</v>
      </c>
      <c r="AG269">
        <v>6.280749008976926</v>
      </c>
      <c r="AH269">
        <v>-1.023501788698681</v>
      </c>
      <c r="AI269">
        <v>-0.48107202778166425</v>
      </c>
      <c r="AJ269">
        <v>-3.6133383882329895E-2</v>
      </c>
      <c r="AK269">
        <v>-1.7309221735256557</v>
      </c>
      <c r="AL269">
        <v>6.7972740490711772</v>
      </c>
      <c r="AM269">
        <v>-8.6254419523127694</v>
      </c>
      <c r="AN269">
        <v>2.8976688934169772</v>
      </c>
      <c r="AO269">
        <v>6.218546488942934</v>
      </c>
      <c r="AP269">
        <v>3.8140074971835531</v>
      </c>
      <c r="AQ269">
        <v>-0.38574614579034971</v>
      </c>
      <c r="AR269">
        <v>4.650189746374096</v>
      </c>
      <c r="AS269">
        <v>3.8973229434189562</v>
      </c>
      <c r="AT269">
        <v>5.3168682741841877</v>
      </c>
      <c r="AU269">
        <v>4.5060142803260419</v>
      </c>
      <c r="AV269">
        <v>6.9449739822122325</v>
      </c>
      <c r="AW269">
        <v>7.032395115152184</v>
      </c>
      <c r="AX269">
        <v>7.2355990065554323</v>
      </c>
      <c r="AY269">
        <v>7.9036944448007915</v>
      </c>
      <c r="AZ269">
        <v>8.3524362444740632</v>
      </c>
      <c r="BA269">
        <v>7.7738958154236286</v>
      </c>
      <c r="BB269">
        <v>9.2203484058663037</v>
      </c>
      <c r="BC269">
        <v>10.298223324121267</v>
      </c>
      <c r="BD269">
        <v>5.564602336707523</v>
      </c>
      <c r="BE269">
        <v>7.5975932105319117</v>
      </c>
      <c r="BF269">
        <v>5.057231739797345</v>
      </c>
      <c r="BG269">
        <v>4.6979923625298596</v>
      </c>
      <c r="BH269">
        <v>2.9203751121796131</v>
      </c>
      <c r="BI269">
        <v>3.7766791462673126</v>
      </c>
      <c r="BJ269">
        <v>3.5043360955868224</v>
      </c>
      <c r="BK269">
        <v>4.0344938966716484</v>
      </c>
      <c r="BL269">
        <v>1.4413060260378501</v>
      </c>
      <c r="BM269">
        <v>-2.7850550654516724</v>
      </c>
    </row>
    <row r="270" spans="1:65" hidden="1" x14ac:dyDescent="0.25">
      <c r="A270" t="s">
        <v>903</v>
      </c>
      <c r="B270" t="s">
        <v>904</v>
      </c>
      <c r="C270" t="s">
        <v>348</v>
      </c>
      <c r="D270" t="s">
        <v>347</v>
      </c>
      <c r="F270">
        <v>6.3161572693812786</v>
      </c>
      <c r="G270">
        <v>1.4344708872582999</v>
      </c>
      <c r="H270">
        <v>6.2443445066625429</v>
      </c>
      <c r="I270">
        <v>-1.1061718588287448</v>
      </c>
      <c r="J270">
        <v>4.9105705867019225</v>
      </c>
      <c r="K270">
        <v>1.5231300264023702</v>
      </c>
      <c r="L270">
        <v>8.3670089302273993</v>
      </c>
      <c r="M270">
        <v>1.9701349696184423</v>
      </c>
      <c r="N270">
        <v>12.428235834582296</v>
      </c>
      <c r="O270">
        <v>22.565150839186401</v>
      </c>
      <c r="P270">
        <v>8.9175866420938945</v>
      </c>
      <c r="Q270">
        <v>8.3297747275245797</v>
      </c>
      <c r="R270">
        <v>2.6047146972872497</v>
      </c>
      <c r="S270">
        <v>6.6251536176686017</v>
      </c>
      <c r="T270">
        <v>-1.9312232388006123</v>
      </c>
      <c r="U270">
        <v>0.46483890553885487</v>
      </c>
      <c r="V270">
        <v>-6.8607031934178764</v>
      </c>
      <c r="W270">
        <v>-2.7069224847757596</v>
      </c>
      <c r="X270">
        <v>3.2970353993861465</v>
      </c>
      <c r="Y270">
        <v>14.420683903896574</v>
      </c>
      <c r="Z270">
        <v>12.525424859701502</v>
      </c>
      <c r="AA270">
        <v>2.6342971440807901</v>
      </c>
      <c r="AB270">
        <v>1.5853054593913072</v>
      </c>
      <c r="AC270">
        <v>-1.9073601074673689</v>
      </c>
      <c r="AD270">
        <v>6.9443877657104025</v>
      </c>
      <c r="AE270">
        <v>2.0990291289554079</v>
      </c>
      <c r="AF270">
        <v>1.150737204540107</v>
      </c>
      <c r="AG270">
        <v>7.5523745080479756</v>
      </c>
      <c r="AH270">
        <v>5.1997664436915159</v>
      </c>
      <c r="AI270">
        <v>6.9885529331853888</v>
      </c>
      <c r="AJ270">
        <v>5.5317823960983219</v>
      </c>
      <c r="AK270">
        <v>-9.0155700862609223</v>
      </c>
      <c r="AL270">
        <v>1.0514586257693423</v>
      </c>
      <c r="AM270">
        <v>9.2351988610601694</v>
      </c>
      <c r="AN270">
        <v>0.15802565144909408</v>
      </c>
      <c r="AO270">
        <v>10.360696769806481</v>
      </c>
      <c r="AP270">
        <v>2.6805941737397774</v>
      </c>
      <c r="AQ270">
        <v>2.88521180627896</v>
      </c>
      <c r="AR270">
        <v>-0.81782101628289183</v>
      </c>
      <c r="AS270">
        <v>-3.0591897618037933</v>
      </c>
      <c r="AT270">
        <v>1.4396153844897555</v>
      </c>
      <c r="AU270">
        <v>-8.894023633042849</v>
      </c>
      <c r="AV270">
        <v>-16.995074694026187</v>
      </c>
      <c r="AW270">
        <v>-5.8075380553470808</v>
      </c>
      <c r="AX270">
        <v>-5.7110836797259878</v>
      </c>
      <c r="AY270">
        <v>-3.4614951923160646</v>
      </c>
      <c r="AZ270">
        <v>-3.6533268588292032</v>
      </c>
      <c r="BA270">
        <v>-17.668946285205351</v>
      </c>
      <c r="BB270">
        <v>12.019559926898538</v>
      </c>
      <c r="BC270">
        <v>19.675323142464492</v>
      </c>
      <c r="BD270">
        <v>14.19391295721617</v>
      </c>
      <c r="BE270">
        <v>16.665428768467862</v>
      </c>
      <c r="BF270">
        <v>1.989492762072075</v>
      </c>
      <c r="BG270">
        <v>2.3769293269800329</v>
      </c>
      <c r="BH270">
        <v>1.7798727034029866</v>
      </c>
      <c r="BI270">
        <v>0.75586925093060131</v>
      </c>
      <c r="BJ270">
        <v>4.7094921789897484</v>
      </c>
      <c r="BK270">
        <v>4.8242105395636088</v>
      </c>
      <c r="BL270">
        <v>-6.1442363143911649</v>
      </c>
      <c r="BM270">
        <v>-6.2487482237828118</v>
      </c>
    </row>
  </sheetData>
  <autoFilter ref="A4:BN270" xr:uid="{2F222EEA-398B-4E7C-9BF3-424FFD52B067}">
    <filterColumn colId="0">
      <filters>
        <filter val="South Afric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F87D-45C1-4CC1-B3C8-172984D1A7FD}">
  <dimension ref="A1:T14"/>
  <sheetViews>
    <sheetView workbookViewId="0">
      <selection activeCell="O22" sqref="O22"/>
    </sheetView>
  </sheetViews>
  <sheetFormatPr defaultRowHeight="15" x14ac:dyDescent="0.25"/>
  <cols>
    <col min="3" max="3" width="11.7109375" bestFit="1" customWidth="1"/>
    <col min="4" max="4" width="14.140625" bestFit="1" customWidth="1"/>
    <col min="5" max="5" width="13.85546875" bestFit="1" customWidth="1"/>
    <col min="6" max="6" width="13.85546875" customWidth="1"/>
  </cols>
  <sheetData>
    <row r="1" spans="1:20" x14ac:dyDescent="0.25">
      <c r="A1" t="s">
        <v>342</v>
      </c>
      <c r="C1" t="s">
        <v>331</v>
      </c>
      <c r="D1" t="s">
        <v>332</v>
      </c>
      <c r="E1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  <c r="L1" s="8">
        <v>2020</v>
      </c>
      <c r="M1" s="8">
        <v>2021</v>
      </c>
      <c r="N1" s="8">
        <v>2022</v>
      </c>
      <c r="O1" s="8">
        <v>2023</v>
      </c>
      <c r="P1" s="8">
        <v>2024</v>
      </c>
      <c r="Q1" s="8">
        <v>2025</v>
      </c>
    </row>
    <row r="2" spans="1:20" x14ac:dyDescent="0.25">
      <c r="C2" t="s">
        <v>207</v>
      </c>
      <c r="D2" t="s">
        <v>333</v>
      </c>
      <c r="E2" s="13">
        <v>79609.333333333328</v>
      </c>
      <c r="F2" s="22">
        <f>E2*(1+E$14)</f>
        <v>81587.997844927071</v>
      </c>
      <c r="G2" s="22">
        <f t="shared" ref="G2:Q2" si="0">F2*(1+F$14)</f>
        <v>82741.510540309959</v>
      </c>
      <c r="H2" s="22">
        <f t="shared" si="0"/>
        <v>83835.239322285561</v>
      </c>
      <c r="I2" s="22">
        <f t="shared" si="0"/>
        <v>84392.368340000176</v>
      </c>
      <c r="J2" s="22">
        <f t="shared" si="0"/>
        <v>85369.587196759676</v>
      </c>
      <c r="K2" s="22">
        <f t="shared" si="0"/>
        <v>86639.560006914326</v>
      </c>
      <c r="L2" s="22">
        <f t="shared" si="0"/>
        <v>86737.50923234332</v>
      </c>
      <c r="M2" s="22">
        <f t="shared" si="0"/>
        <v>81158.574473772023</v>
      </c>
      <c r="N2" s="22">
        <f t="shared" si="0"/>
        <v>81991.64817093582</v>
      </c>
      <c r="O2" s="22">
        <f t="shared" si="0"/>
        <v>82769.754252344195</v>
      </c>
      <c r="P2" s="22">
        <f t="shared" si="0"/>
        <v>83506.346601959231</v>
      </c>
      <c r="Q2" s="22">
        <f t="shared" si="0"/>
        <v>84297.001566128893</v>
      </c>
    </row>
    <row r="3" spans="1:20" x14ac:dyDescent="0.25">
      <c r="C3" t="s">
        <v>207</v>
      </c>
      <c r="D3" t="s">
        <v>339</v>
      </c>
      <c r="E3" s="13">
        <v>37681.73333333333</v>
      </c>
      <c r="F3" s="22">
        <f t="shared" ref="F3:Q3" si="1">E3*(1+E$14)</f>
        <v>38618.300760293387</v>
      </c>
      <c r="G3" s="22">
        <f t="shared" si="1"/>
        <v>39164.29651184722</v>
      </c>
      <c r="H3" s="22">
        <f t="shared" si="1"/>
        <v>39681.994557738777</v>
      </c>
      <c r="I3" s="22">
        <f t="shared" si="1"/>
        <v>39945.70216837636</v>
      </c>
      <c r="J3" s="22">
        <f t="shared" si="1"/>
        <v>40408.252209017111</v>
      </c>
      <c r="K3" s="22">
        <f t="shared" si="1"/>
        <v>41009.37238888922</v>
      </c>
      <c r="L3" s="22">
        <f t="shared" si="1"/>
        <v>41055.735000385634</v>
      </c>
      <c r="M3" s="22">
        <f t="shared" si="1"/>
        <v>38415.040460509052</v>
      </c>
      <c r="N3" s="22">
        <f t="shared" si="1"/>
        <v>38809.361824463951</v>
      </c>
      <c r="O3" s="22">
        <f t="shared" si="1"/>
        <v>39177.665195902919</v>
      </c>
      <c r="P3" s="22">
        <f t="shared" si="1"/>
        <v>39526.318743563585</v>
      </c>
      <c r="Q3" s="22">
        <f t="shared" si="1"/>
        <v>39900.561916707236</v>
      </c>
    </row>
    <row r="4" spans="1:20" x14ac:dyDescent="0.25">
      <c r="C4" t="s">
        <v>207</v>
      </c>
      <c r="D4" t="s">
        <v>334</v>
      </c>
      <c r="E4" s="13">
        <v>32369.666666666668</v>
      </c>
      <c r="F4" s="22">
        <f t="shared" ref="F4:Q4" si="2">E4*(1+E$14)</f>
        <v>33174.204376048969</v>
      </c>
      <c r="G4" s="22">
        <f t="shared" si="2"/>
        <v>33643.230052837025</v>
      </c>
      <c r="H4" s="22">
        <f t="shared" si="2"/>
        <v>34087.947206139273</v>
      </c>
      <c r="I4" s="22">
        <f t="shared" si="2"/>
        <v>34314.479445999124</v>
      </c>
      <c r="J4" s="22">
        <f t="shared" si="2"/>
        <v>34711.822914776058</v>
      </c>
      <c r="K4" s="22">
        <f t="shared" si="2"/>
        <v>35228.202022842568</v>
      </c>
      <c r="L4" s="22">
        <f t="shared" si="2"/>
        <v>35268.028807525203</v>
      </c>
      <c r="M4" s="22">
        <f t="shared" si="2"/>
        <v>32999.598072979417</v>
      </c>
      <c r="N4" s="22">
        <f t="shared" si="2"/>
        <v>33338.331193291437</v>
      </c>
      <c r="O4" s="22">
        <f t="shared" si="2"/>
        <v>33654.714127702333</v>
      </c>
      <c r="P4" s="22">
        <f t="shared" si="2"/>
        <v>33954.217311913424</v>
      </c>
      <c r="Q4" s="22">
        <f t="shared" si="2"/>
        <v>34275.702702719995</v>
      </c>
    </row>
    <row r="5" spans="1:20" x14ac:dyDescent="0.25">
      <c r="C5" t="s">
        <v>207</v>
      </c>
      <c r="D5" t="s">
        <v>341</v>
      </c>
      <c r="E5" s="13">
        <v>18180.933333333334</v>
      </c>
      <c r="F5" s="22">
        <f t="shared" ref="F5:Q5" si="3">E5*(1+E$14)</f>
        <v>18632.814614937481</v>
      </c>
      <c r="G5" s="22">
        <f t="shared" si="3"/>
        <v>18896.250276759922</v>
      </c>
      <c r="H5" s="22">
        <f t="shared" si="3"/>
        <v>19146.032673336282</v>
      </c>
      <c r="I5" s="22">
        <f t="shared" si="3"/>
        <v>19273.268075330205</v>
      </c>
      <c r="J5" s="22">
        <f t="shared" si="3"/>
        <v>19496.442295524077</v>
      </c>
      <c r="K5" s="22">
        <f t="shared" si="3"/>
        <v>19786.474758173779</v>
      </c>
      <c r="L5" s="22">
        <f t="shared" si="3"/>
        <v>19808.844099342856</v>
      </c>
      <c r="M5" s="22">
        <f t="shared" si="3"/>
        <v>18534.744233540678</v>
      </c>
      <c r="N5" s="22">
        <f t="shared" si="3"/>
        <v>18724.999027993861</v>
      </c>
      <c r="O5" s="22">
        <f t="shared" si="3"/>
        <v>18902.700488363</v>
      </c>
      <c r="P5" s="22">
        <f t="shared" si="3"/>
        <v>19070.921171057587</v>
      </c>
      <c r="Q5" s="22">
        <f t="shared" si="3"/>
        <v>19251.488506460944</v>
      </c>
    </row>
    <row r="6" spans="1:20" x14ac:dyDescent="0.25">
      <c r="C6" t="s">
        <v>207</v>
      </c>
      <c r="D6" t="s">
        <v>336</v>
      </c>
      <c r="E6" s="13">
        <v>17990.866666666665</v>
      </c>
      <c r="F6" s="22">
        <f t="shared" ref="F6:Q6" si="4">E6*(1+E$14)</f>
        <v>18438.023902076435</v>
      </c>
      <c r="G6" s="22">
        <f t="shared" si="4"/>
        <v>18698.705561273942</v>
      </c>
      <c r="H6" s="22">
        <f t="shared" si="4"/>
        <v>18945.876688855533</v>
      </c>
      <c r="I6" s="22">
        <f t="shared" si="4"/>
        <v>19071.781949635275</v>
      </c>
      <c r="J6" s="22">
        <f t="shared" si="4"/>
        <v>19292.623067378328</v>
      </c>
      <c r="K6" s="22">
        <f t="shared" si="4"/>
        <v>19579.623479781199</v>
      </c>
      <c r="L6" s="22">
        <f t="shared" si="4"/>
        <v>19601.758967933296</v>
      </c>
      <c r="M6" s="22">
        <f t="shared" si="4"/>
        <v>18340.978765651882</v>
      </c>
      <c r="N6" s="22">
        <f t="shared" si="4"/>
        <v>18529.24460310621</v>
      </c>
      <c r="O6" s="22">
        <f t="shared" si="4"/>
        <v>18705.088341233321</v>
      </c>
      <c r="P6" s="22">
        <f t="shared" si="4"/>
        <v>18871.550415398968</v>
      </c>
      <c r="Q6" s="22">
        <f t="shared" si="4"/>
        <v>19050.230068199911</v>
      </c>
    </row>
    <row r="7" spans="1:20" x14ac:dyDescent="0.25">
      <c r="C7" t="s">
        <v>207</v>
      </c>
      <c r="D7" t="s">
        <v>340</v>
      </c>
      <c r="E7" s="13">
        <v>17126.400000000001</v>
      </c>
      <c r="F7" s="22">
        <f t="shared" ref="F7:Q7" si="5">E7*(1+E$14)</f>
        <v>17552.071192967647</v>
      </c>
      <c r="G7" s="22">
        <f t="shared" si="5"/>
        <v>17800.227018409456</v>
      </c>
      <c r="H7" s="22">
        <f t="shared" si="5"/>
        <v>18035.521497427329</v>
      </c>
      <c r="I7" s="22">
        <f t="shared" si="5"/>
        <v>18155.37697177273</v>
      </c>
      <c r="J7" s="22">
        <f t="shared" si="5"/>
        <v>18365.606606008321</v>
      </c>
      <c r="K7" s="22">
        <f t="shared" si="5"/>
        <v>18638.81656048392</v>
      </c>
      <c r="L7" s="22">
        <f t="shared" si="5"/>
        <v>18659.888431634543</v>
      </c>
      <c r="M7" s="22">
        <f t="shared" si="5"/>
        <v>17459.689105141893</v>
      </c>
      <c r="N7" s="22">
        <f t="shared" si="5"/>
        <v>17638.908711307493</v>
      </c>
      <c r="O7" s="22">
        <f t="shared" si="5"/>
        <v>17806.303103832226</v>
      </c>
      <c r="P7" s="22">
        <f t="shared" si="5"/>
        <v>17964.766624229087</v>
      </c>
      <c r="Q7" s="22">
        <f t="shared" si="5"/>
        <v>18134.860664856926</v>
      </c>
    </row>
    <row r="8" spans="1:20" x14ac:dyDescent="0.25">
      <c r="C8" t="s">
        <v>207</v>
      </c>
      <c r="D8" t="s">
        <v>335</v>
      </c>
      <c r="E8" s="13">
        <v>15934.666666666666</v>
      </c>
      <c r="F8" s="22">
        <f t="shared" ref="F8:Q8" si="6">E8*(1+E$14)</f>
        <v>16330.717708890474</v>
      </c>
      <c r="G8" s="22">
        <f t="shared" si="6"/>
        <v>16561.605715699072</v>
      </c>
      <c r="H8" s="22">
        <f t="shared" si="6"/>
        <v>16780.527327459677</v>
      </c>
      <c r="I8" s="22">
        <f t="shared" si="6"/>
        <v>16892.042709085072</v>
      </c>
      <c r="J8" s="22">
        <f t="shared" si="6"/>
        <v>17087.643602734606</v>
      </c>
      <c r="K8" s="22">
        <f t="shared" si="6"/>
        <v>17341.842357556627</v>
      </c>
      <c r="L8" s="22">
        <f t="shared" si="6"/>
        <v>17361.447951425049</v>
      </c>
      <c r="M8" s="22">
        <f t="shared" si="6"/>
        <v>16244.76398975078</v>
      </c>
      <c r="N8" s="22">
        <f t="shared" si="6"/>
        <v>16411.512675077534</v>
      </c>
      <c r="O8" s="22">
        <f t="shared" si="6"/>
        <v>16567.258999275895</v>
      </c>
      <c r="P8" s="22">
        <f t="shared" si="6"/>
        <v>16714.695902323267</v>
      </c>
      <c r="Q8" s="22">
        <f t="shared" si="6"/>
        <v>16872.9540207481</v>
      </c>
    </row>
    <row r="9" spans="1:20" x14ac:dyDescent="0.25">
      <c r="C9" t="s">
        <v>207</v>
      </c>
      <c r="D9" t="s">
        <v>337</v>
      </c>
      <c r="E9" s="13">
        <v>11985.066666666668</v>
      </c>
      <c r="F9" s="22">
        <f t="shared" ref="F9:Q9" si="7">E9*(1+E$14)</f>
        <v>12282.951664436005</v>
      </c>
      <c r="G9" s="22">
        <f t="shared" si="7"/>
        <v>12456.6112841834</v>
      </c>
      <c r="H9" s="22">
        <f t="shared" si="7"/>
        <v>12621.270524731783</v>
      </c>
      <c r="I9" s="22">
        <f t="shared" si="7"/>
        <v>12705.145469284904</v>
      </c>
      <c r="J9" s="22">
        <f t="shared" si="7"/>
        <v>12852.264313970449</v>
      </c>
      <c r="K9" s="22">
        <f t="shared" si="7"/>
        <v>13043.45683069241</v>
      </c>
      <c r="L9" s="22">
        <f t="shared" si="7"/>
        <v>13058.202940822481</v>
      </c>
      <c r="M9" s="22">
        <f t="shared" si="7"/>
        <v>12218.302614933629</v>
      </c>
      <c r="N9" s="22">
        <f t="shared" si="7"/>
        <v>12343.720620344484</v>
      </c>
      <c r="O9" s="22">
        <f t="shared" si="7"/>
        <v>12460.863333000681</v>
      </c>
      <c r="P9" s="22">
        <f t="shared" si="7"/>
        <v>12571.756215111987</v>
      </c>
      <c r="Q9" s="22">
        <f t="shared" si="7"/>
        <v>12690.788143393902</v>
      </c>
    </row>
    <row r="10" spans="1:20" x14ac:dyDescent="0.25">
      <c r="C10" t="s">
        <v>207</v>
      </c>
      <c r="D10" t="s">
        <v>338</v>
      </c>
      <c r="E10" s="13">
        <v>4742.8</v>
      </c>
      <c r="F10" s="22">
        <f>E10*(1+E$14)</f>
        <v>4860.6807766960346</v>
      </c>
      <c r="G10" s="22">
        <f t="shared" ref="F10:Q10" si="8">F10*(1+F$14)</f>
        <v>4929.4023672758076</v>
      </c>
      <c r="H10" s="22">
        <f t="shared" si="8"/>
        <v>4994.5622756678795</v>
      </c>
      <c r="I10" s="22">
        <f t="shared" si="8"/>
        <v>5027.7537545382411</v>
      </c>
      <c r="J10" s="22">
        <f t="shared" si="8"/>
        <v>5085.9724758837992</v>
      </c>
      <c r="K10" s="22">
        <f t="shared" si="8"/>
        <v>5161.6322860065839</v>
      </c>
      <c r="L10" s="22">
        <f t="shared" si="8"/>
        <v>5167.4677021181533</v>
      </c>
      <c r="M10" s="22">
        <f>L10*(1+L$14)</f>
        <v>4835.0974803733998</v>
      </c>
      <c r="N10" s="22">
        <f t="shared" si="8"/>
        <v>4884.7286199078153</v>
      </c>
      <c r="O10" s="22">
        <f t="shared" si="8"/>
        <v>4931.0850126620608</v>
      </c>
      <c r="P10" s="22">
        <f t="shared" si="8"/>
        <v>4974.9681862734578</v>
      </c>
      <c r="Q10" s="22">
        <f t="shared" si="8"/>
        <v>5022.0721903776312</v>
      </c>
    </row>
    <row r="12" spans="1:20" x14ac:dyDescent="0.25">
      <c r="E12" t="s">
        <v>409</v>
      </c>
      <c r="F12" t="s">
        <v>410</v>
      </c>
      <c r="G12" t="s">
        <v>411</v>
      </c>
      <c r="H12" t="s">
        <v>412</v>
      </c>
      <c r="I12" t="s">
        <v>413</v>
      </c>
      <c r="J12" t="s">
        <v>414</v>
      </c>
      <c r="K12" t="s">
        <v>415</v>
      </c>
      <c r="L12" t="s">
        <v>416</v>
      </c>
      <c r="M12" s="8" t="s">
        <v>417</v>
      </c>
      <c r="N12" s="8" t="s">
        <v>906</v>
      </c>
      <c r="O12" s="8" t="s">
        <v>907</v>
      </c>
      <c r="P12" s="8" t="s">
        <v>908</v>
      </c>
      <c r="Q12" s="8" t="s">
        <v>909</v>
      </c>
    </row>
    <row r="13" spans="1:20" x14ac:dyDescent="0.25">
      <c r="C13" t="s">
        <v>207</v>
      </c>
      <c r="D13" t="s">
        <v>207</v>
      </c>
      <c r="E13" s="21">
        <f>MetaDataByCountries!BF268</f>
        <v>2.4854680082658831</v>
      </c>
      <c r="F13" s="21">
        <f>MetaDataByCountries!BG268</f>
        <v>1.4138264522379274</v>
      </c>
      <c r="G13" s="21">
        <f>MetaDataByCountries!BH268</f>
        <v>1.3218622367822945</v>
      </c>
      <c r="H13" s="21">
        <f>MetaDataByCountries!BI268</f>
        <v>0.66455230785811636</v>
      </c>
      <c r="I13" s="21">
        <f>MetaDataByCountries!BJ268</f>
        <v>1.1579469518173511</v>
      </c>
      <c r="J13" s="21">
        <f>MetaDataByCountries!BK268</f>
        <v>1.4876173727156754</v>
      </c>
      <c r="K13" s="21">
        <f>MetaDataByCountries!BL268</f>
        <v>0.11305369674219889</v>
      </c>
      <c r="L13" s="21">
        <f>MetaDataByCountries!BM268</f>
        <v>-6.4319748260548266</v>
      </c>
      <c r="M13" s="24">
        <f>AVERAGEIF(F13:K13,"&gt;0")</f>
        <v>1.026476503025594</v>
      </c>
      <c r="N13" s="24">
        <f t="shared" ref="N13:Q13" si="9">AVERAGEIF(G13:L13,"&gt;0")</f>
        <v>0.94900651318312723</v>
      </c>
      <c r="O13" s="24">
        <f t="shared" si="9"/>
        <v>0.88992936643178722</v>
      </c>
      <c r="P13" s="24">
        <f t="shared" si="9"/>
        <v>0.9468202074967893</v>
      </c>
      <c r="Q13" s="24">
        <f t="shared" si="9"/>
        <v>0.89321669041967655</v>
      </c>
      <c r="R13" s="23"/>
      <c r="S13" s="23"/>
      <c r="T13" s="23"/>
    </row>
    <row r="14" spans="1:20" x14ac:dyDescent="0.25">
      <c r="C14" t="s">
        <v>905</v>
      </c>
      <c r="D14">
        <v>100</v>
      </c>
      <c r="E14" s="2">
        <f>(E13)/100</f>
        <v>2.4854680082658832E-2</v>
      </c>
      <c r="F14" s="2">
        <f>(F13)/100</f>
        <v>1.4138264522379273E-2</v>
      </c>
      <c r="G14" s="2">
        <f>(G13)/100</f>
        <v>1.3218622367822945E-2</v>
      </c>
      <c r="H14" s="2">
        <f>(H13)/100</f>
        <v>6.6455230785811637E-3</v>
      </c>
      <c r="I14" s="2">
        <f>(I13)/100</f>
        <v>1.1579469518173511E-2</v>
      </c>
      <c r="J14" s="2">
        <f>(J13)/100</f>
        <v>1.4876173727156754E-2</v>
      </c>
      <c r="K14" s="2">
        <f>(K13)/100</f>
        <v>1.130536967421989E-3</v>
      </c>
      <c r="L14" s="2">
        <f>(L13)/100</f>
        <v>-6.431974826054826E-2</v>
      </c>
      <c r="M14" s="25">
        <f>(M13)/100</f>
        <v>1.026476503025594E-2</v>
      </c>
      <c r="N14" s="25">
        <f>(N13)/100</f>
        <v>9.4900651318312722E-3</v>
      </c>
      <c r="O14" s="25">
        <f>(O13)/100</f>
        <v>8.8992936643178724E-3</v>
      </c>
      <c r="P14" s="25">
        <f>(P13)/100</f>
        <v>9.4682020749678932E-3</v>
      </c>
      <c r="Q14" s="25">
        <f>(Q13)/100</f>
        <v>8.9321669041967661E-3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A8F6-C6BE-4C13-AA21-50DDE8184763}">
  <dimension ref="A1:AN53"/>
  <sheetViews>
    <sheetView topLeftCell="M10" workbookViewId="0">
      <selection activeCell="AC36" sqref="AC36"/>
    </sheetView>
  </sheetViews>
  <sheetFormatPr defaultRowHeight="15" outlineLevelCol="1" x14ac:dyDescent="0.25"/>
  <cols>
    <col min="1" max="12" width="1.7109375" hidden="1" customWidth="1" outlineLevel="1"/>
    <col min="13" max="13" width="2.7109375" customWidth="1" collapsed="1"/>
    <col min="14" max="14" width="23.5703125" bestFit="1" customWidth="1"/>
    <col min="15" max="15" width="9.140625" style="3"/>
    <col min="25" max="25" width="9.140625" style="1" customWidth="1" outlineLevel="1"/>
    <col min="26" max="26" width="9.140625" customWidth="1" outlineLevel="1"/>
    <col min="27" max="27" width="9.140625" style="2"/>
    <col min="28" max="28" width="9.140625" style="3"/>
    <col min="29" max="29" width="9.140625" style="1" customWidth="1" outlineLevel="1"/>
    <col min="30" max="30" width="9.140625" customWidth="1" outlineLevel="1"/>
    <col min="31" max="31" width="9.140625" style="2"/>
    <col min="34" max="35" width="9.140625" style="7" customWidth="1" outlineLevel="1"/>
    <col min="36" max="36" width="9.140625" style="2"/>
    <col min="40" max="40" width="14" bestFit="1" customWidth="1"/>
  </cols>
  <sheetData>
    <row r="1" spans="1:40" x14ac:dyDescent="0.25">
      <c r="Y1" s="6"/>
      <c r="Z1" s="7"/>
      <c r="AA1" s="2">
        <v>1000</v>
      </c>
      <c r="AC1" s="6"/>
      <c r="AD1" s="7"/>
      <c r="AE1" s="2">
        <v>1000</v>
      </c>
      <c r="AF1" s="3"/>
    </row>
    <row r="2" spans="1:40" x14ac:dyDescent="0.25">
      <c r="Y2" s="6"/>
      <c r="Z2" s="7"/>
      <c r="AC2" s="6"/>
      <c r="AD2" s="7"/>
      <c r="AF2" s="3"/>
    </row>
    <row r="3" spans="1:40" ht="14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N3" t="s">
        <v>0</v>
      </c>
      <c r="O3" s="14" t="s">
        <v>1</v>
      </c>
      <c r="P3" s="15" t="s">
        <v>2</v>
      </c>
      <c r="Q3" s="15" t="s">
        <v>3</v>
      </c>
      <c r="R3" s="15" t="s">
        <v>4</v>
      </c>
      <c r="S3" s="15" t="s">
        <v>5</v>
      </c>
      <c r="T3" s="15" t="s">
        <v>6</v>
      </c>
      <c r="U3" s="15" t="s">
        <v>7</v>
      </c>
      <c r="V3" s="15" t="s">
        <v>8</v>
      </c>
      <c r="W3" s="15" t="s">
        <v>9</v>
      </c>
      <c r="X3" s="15" t="s">
        <v>10</v>
      </c>
      <c r="Y3" s="16" t="s">
        <v>313</v>
      </c>
      <c r="Z3" s="16" t="s">
        <v>316</v>
      </c>
      <c r="AA3" s="27" t="s">
        <v>325</v>
      </c>
      <c r="AB3" s="15" t="s">
        <v>324</v>
      </c>
      <c r="AC3" s="16" t="s">
        <v>315</v>
      </c>
      <c r="AD3" s="16" t="s">
        <v>314</v>
      </c>
      <c r="AE3" s="27" t="s">
        <v>912</v>
      </c>
      <c r="AF3" s="15" t="s">
        <v>323</v>
      </c>
      <c r="AG3" s="15" t="s">
        <v>318</v>
      </c>
      <c r="AH3" s="17" t="s">
        <v>329</v>
      </c>
      <c r="AI3" s="17" t="s">
        <v>330</v>
      </c>
      <c r="AJ3" s="27" t="s">
        <v>317</v>
      </c>
      <c r="AK3" s="15" t="s">
        <v>319</v>
      </c>
      <c r="AL3" s="15" t="s">
        <v>320</v>
      </c>
      <c r="AM3" s="15" t="s">
        <v>321</v>
      </c>
      <c r="AN3" s="15" t="s">
        <v>322</v>
      </c>
    </row>
    <row r="4" spans="1:40" x14ac:dyDescent="0.25">
      <c r="A4" t="s">
        <v>11</v>
      </c>
      <c r="B4" t="s">
        <v>12</v>
      </c>
      <c r="C4">
        <v>1</v>
      </c>
      <c r="D4" t="s">
        <v>13</v>
      </c>
      <c r="E4">
        <v>1</v>
      </c>
      <c r="F4" t="s">
        <v>14</v>
      </c>
      <c r="G4" t="s">
        <v>15</v>
      </c>
      <c r="H4" t="s">
        <v>16</v>
      </c>
      <c r="I4">
        <v>69.375</v>
      </c>
      <c r="J4">
        <v>5</v>
      </c>
      <c r="K4" t="s">
        <v>17</v>
      </c>
      <c r="N4" t="str">
        <f>A4</f>
        <v>United States</v>
      </c>
      <c r="O4" s="4" t="str">
        <f>VLOOKUP(N4,A:K,2,FALSE)</f>
        <v>20,893.75</v>
      </c>
      <c r="P4" s="5">
        <f>VLOOKUP($N4,$A:$K,3,FALSE)</f>
        <v>1</v>
      </c>
      <c r="Q4" s="5" t="str">
        <f>VLOOKUP($N4,$A:$K,4,FALSE)</f>
        <v>22,939.58</v>
      </c>
      <c r="R4" s="5">
        <f>VLOOKUP($N4,$A:$K,5,FALSE)</f>
        <v>1</v>
      </c>
      <c r="S4" s="5" t="str">
        <f>VLOOKUP($N4,$A:$K,6,FALSE)</f>
        <v>24.2</v>
      </c>
      <c r="T4" s="5" t="str">
        <f>VLOOKUP($N4,$A:$K,7,FALSE)</f>
        <v>-</v>
      </c>
      <c r="U4" s="5" t="str">
        <f>VLOOKUP($N4,$A:$K,8,FALSE)</f>
        <v>5.97</v>
      </c>
      <c r="V4" s="5">
        <f>VLOOKUP($N4,$A:$K,9,FALSE)</f>
        <v>69.375</v>
      </c>
      <c r="W4" s="5">
        <f>VLOOKUP($N4,$A:$K,10,FALSE)</f>
        <v>5</v>
      </c>
      <c r="X4" s="5" t="str">
        <f>VLOOKUP($N4,$A:$K,11,FALSE)</f>
        <v>North America</v>
      </c>
      <c r="Y4" s="6">
        <v>20</v>
      </c>
      <c r="Z4" s="7">
        <v>893.75</v>
      </c>
      <c r="AA4" s="25">
        <f>IF(Z4&gt;0, $AA$1*Y4+Z4, Y4)</f>
        <v>20893.75</v>
      </c>
      <c r="AB4" s="9">
        <f>P4</f>
        <v>1</v>
      </c>
      <c r="AC4" s="6">
        <v>22</v>
      </c>
      <c r="AD4" s="7">
        <v>939.58</v>
      </c>
      <c r="AE4" s="25">
        <f>IF(AD4&gt;0, $AA$1*AC4+AD4, AC4)</f>
        <v>22939.58</v>
      </c>
      <c r="AF4" s="9">
        <f>R4</f>
        <v>1</v>
      </c>
      <c r="AG4" s="8">
        <f>VALUE(S4)</f>
        <v>24.2</v>
      </c>
      <c r="AH4" s="7">
        <v>0</v>
      </c>
      <c r="AJ4" s="25">
        <f>IF(AI4&gt;0, $AA$1*AH4+AI4, AH4)</f>
        <v>0</v>
      </c>
      <c r="AK4" s="8">
        <f>VALUE(U4)</f>
        <v>5.97</v>
      </c>
      <c r="AL4" s="8">
        <f>VALUE(V4)</f>
        <v>69.375</v>
      </c>
      <c r="AM4" s="8">
        <f>W4</f>
        <v>5</v>
      </c>
      <c r="AN4" s="8" t="str">
        <f>X4</f>
        <v>North America</v>
      </c>
    </row>
    <row r="5" spans="1:40" x14ac:dyDescent="0.25">
      <c r="A5" t="s">
        <v>18</v>
      </c>
      <c r="B5" t="s">
        <v>19</v>
      </c>
      <c r="C5">
        <v>2</v>
      </c>
      <c r="D5" t="s">
        <v>20</v>
      </c>
      <c r="E5">
        <v>2</v>
      </c>
      <c r="F5" t="s">
        <v>21</v>
      </c>
      <c r="G5" t="s">
        <v>22</v>
      </c>
      <c r="H5" t="s">
        <v>23</v>
      </c>
      <c r="I5">
        <v>11.891</v>
      </c>
      <c r="J5">
        <v>64</v>
      </c>
      <c r="K5" t="s">
        <v>24</v>
      </c>
      <c r="N5" t="str">
        <f>A5</f>
        <v>China</v>
      </c>
      <c r="O5" s="4" t="str">
        <f>VLOOKUP(N5,A:K,2,FALSE)</f>
        <v>14,866.74</v>
      </c>
      <c r="P5" s="5">
        <f>VLOOKUP($N5,$A:$K,3,FALSE)</f>
        <v>2</v>
      </c>
      <c r="Q5" s="5" t="str">
        <f>VLOOKUP($N5,$A:$K,4,FALSE)</f>
        <v>16,862.98</v>
      </c>
      <c r="R5" s="5">
        <f>VLOOKUP($N5,$A:$K,5,FALSE)</f>
        <v>2</v>
      </c>
      <c r="S5" s="5" t="str">
        <f>VLOOKUP($N5,$A:$K,6,FALSE)</f>
        <v>17.8</v>
      </c>
      <c r="T5" s="5" t="str">
        <f>VLOOKUP($N5,$A:$K,7,FALSE)</f>
        <v>6,077</v>
      </c>
      <c r="U5" s="5" t="str">
        <f>VLOOKUP($N5,$A:$K,8,FALSE)</f>
        <v>8.02</v>
      </c>
      <c r="V5" s="5">
        <f>VLOOKUP($N5,$A:$K,9,FALSE)</f>
        <v>11.891</v>
      </c>
      <c r="W5" s="5">
        <f>VLOOKUP($N5,$A:$K,10,FALSE)</f>
        <v>64</v>
      </c>
      <c r="X5" s="5" t="str">
        <f>VLOOKUP($N5,$A:$K,11,FALSE)</f>
        <v>Asia</v>
      </c>
      <c r="Y5" s="6">
        <v>14</v>
      </c>
      <c r="Z5" s="7">
        <v>866.74</v>
      </c>
      <c r="AA5" s="25">
        <f>IF(Z5&gt;0, $AA$1*Y5+Z5, Y5)</f>
        <v>14866.74</v>
      </c>
      <c r="AB5" s="9">
        <f>P5</f>
        <v>2</v>
      </c>
      <c r="AC5" s="6">
        <v>16</v>
      </c>
      <c r="AD5" s="7">
        <v>862.98</v>
      </c>
      <c r="AE5" s="25">
        <f>IF(AD5&gt;0, $AA$1*AC5+AD5, AC5)</f>
        <v>16862.98</v>
      </c>
      <c r="AF5" s="9">
        <f>R5</f>
        <v>2</v>
      </c>
      <c r="AG5" s="8">
        <f>VALUE(S5)</f>
        <v>17.8</v>
      </c>
      <c r="AH5" s="7">
        <v>6</v>
      </c>
      <c r="AI5" s="7">
        <v>77</v>
      </c>
      <c r="AJ5" s="25">
        <f>IF(AI5&gt;0, $AA$1*AH5+AI5, AH5)</f>
        <v>6077</v>
      </c>
      <c r="AK5" s="8">
        <f>VALUE(U5)</f>
        <v>8.02</v>
      </c>
      <c r="AL5" s="8">
        <f>VALUE(V5)</f>
        <v>11.891</v>
      </c>
      <c r="AM5" s="8">
        <f>W5</f>
        <v>64</v>
      </c>
      <c r="AN5" s="8" t="str">
        <f>X5</f>
        <v>Asia</v>
      </c>
    </row>
    <row r="6" spans="1:40" x14ac:dyDescent="0.25">
      <c r="A6" t="s">
        <v>25</v>
      </c>
      <c r="B6" t="s">
        <v>26</v>
      </c>
      <c r="C6">
        <v>3</v>
      </c>
      <c r="D6" t="s">
        <v>27</v>
      </c>
      <c r="E6">
        <v>3</v>
      </c>
      <c r="F6" t="s">
        <v>28</v>
      </c>
      <c r="G6" t="s">
        <v>29</v>
      </c>
      <c r="H6" t="s">
        <v>30</v>
      </c>
      <c r="I6">
        <v>40.704000000000001</v>
      </c>
      <c r="J6">
        <v>26</v>
      </c>
      <c r="K6" t="s">
        <v>24</v>
      </c>
      <c r="N6" t="str">
        <f>A6</f>
        <v>Japan</v>
      </c>
      <c r="O6" s="4" t="str">
        <f>VLOOKUP(N6,A:K,2,FALSE)</f>
        <v>5,045.10</v>
      </c>
      <c r="P6" s="5">
        <f>VLOOKUP($N6,$A:$K,3,FALSE)</f>
        <v>3</v>
      </c>
      <c r="Q6" s="5" t="str">
        <f>VLOOKUP($N6,$A:$K,4,FALSE)</f>
        <v>5,103.11</v>
      </c>
      <c r="R6" s="5">
        <f>VLOOKUP($N6,$A:$K,5,FALSE)</f>
        <v>3</v>
      </c>
      <c r="S6" s="5" t="str">
        <f>VLOOKUP($N6,$A:$K,6,FALSE)</f>
        <v>5.38</v>
      </c>
      <c r="T6" s="5" t="str">
        <f>VLOOKUP($N6,$A:$K,7,FALSE)</f>
        <v>11,760</v>
      </c>
      <c r="U6" s="5" t="str">
        <f>VLOOKUP($N6,$A:$K,8,FALSE)</f>
        <v>2.36</v>
      </c>
      <c r="V6" s="5">
        <f>VLOOKUP($N6,$A:$K,9,FALSE)</f>
        <v>40.704000000000001</v>
      </c>
      <c r="W6" s="5">
        <f>VLOOKUP($N6,$A:$K,10,FALSE)</f>
        <v>26</v>
      </c>
      <c r="X6" s="5" t="str">
        <f>VLOOKUP($N6,$A:$K,11,FALSE)</f>
        <v>Asia</v>
      </c>
      <c r="Y6" s="6">
        <v>5</v>
      </c>
      <c r="Z6" s="7">
        <v>45.1</v>
      </c>
      <c r="AA6" s="25">
        <f>IF(Z6&gt;0, $AA$1*Y6+Z6, Y6)</f>
        <v>5045.1000000000004</v>
      </c>
      <c r="AB6" s="9">
        <f>P6</f>
        <v>3</v>
      </c>
      <c r="AC6" s="6">
        <v>5</v>
      </c>
      <c r="AD6" s="7">
        <v>103.11</v>
      </c>
      <c r="AE6" s="25">
        <f>IF(AD6&gt;0, $AA$1*AC6+AD6, AC6)</f>
        <v>5103.1099999999997</v>
      </c>
      <c r="AF6" s="9">
        <f>R6</f>
        <v>3</v>
      </c>
      <c r="AG6" s="8">
        <f>VALUE(S6)</f>
        <v>5.38</v>
      </c>
      <c r="AH6" s="7">
        <v>11</v>
      </c>
      <c r="AI6" s="7">
        <v>760</v>
      </c>
      <c r="AJ6" s="25">
        <f>IF(AI6&gt;0, $AA$1*AH6+AI6, AH6)</f>
        <v>11760</v>
      </c>
      <c r="AK6" s="8">
        <f>VALUE(U6)</f>
        <v>2.36</v>
      </c>
      <c r="AL6" s="8">
        <f>VALUE(V6)</f>
        <v>40.704000000000001</v>
      </c>
      <c r="AM6" s="8">
        <f>W6</f>
        <v>26</v>
      </c>
      <c r="AN6" s="8" t="str">
        <f>X6</f>
        <v>Asia</v>
      </c>
    </row>
    <row r="7" spans="1:40" x14ac:dyDescent="0.25">
      <c r="A7" t="s">
        <v>31</v>
      </c>
      <c r="B7" t="s">
        <v>32</v>
      </c>
      <c r="C7">
        <v>4</v>
      </c>
      <c r="D7" t="s">
        <v>33</v>
      </c>
      <c r="E7">
        <v>4</v>
      </c>
      <c r="F7" t="s">
        <v>34</v>
      </c>
      <c r="G7" t="s">
        <v>35</v>
      </c>
      <c r="H7" t="s">
        <v>36</v>
      </c>
      <c r="I7">
        <v>50.787999999999997</v>
      </c>
      <c r="J7">
        <v>17</v>
      </c>
      <c r="K7" t="s">
        <v>37</v>
      </c>
      <c r="N7" t="str">
        <f>A7</f>
        <v>Germany</v>
      </c>
      <c r="O7" s="4" t="str">
        <f>VLOOKUP(N7,A:K,2,FALSE)</f>
        <v>3,843.34</v>
      </c>
      <c r="P7" s="5">
        <f>VLOOKUP($N7,$A:$K,3,FALSE)</f>
        <v>4</v>
      </c>
      <c r="Q7" s="5" t="str">
        <f>VLOOKUP($N7,$A:$K,4,FALSE)</f>
        <v>4,230.17</v>
      </c>
      <c r="R7" s="5">
        <f>VLOOKUP($N7,$A:$K,5,FALSE)</f>
        <v>4</v>
      </c>
      <c r="S7" s="5" t="str">
        <f>VLOOKUP($N7,$A:$K,6,FALSE)</f>
        <v>4.46</v>
      </c>
      <c r="T7" s="5" t="str">
        <f>VLOOKUP($N7,$A:$K,7,FALSE)</f>
        <v>873</v>
      </c>
      <c r="U7" s="5" t="str">
        <f>VLOOKUP($N7,$A:$K,8,FALSE)</f>
        <v>3.05</v>
      </c>
      <c r="V7" s="5">
        <f>VLOOKUP($N7,$A:$K,9,FALSE)</f>
        <v>50.787999999999997</v>
      </c>
      <c r="W7" s="5">
        <f>VLOOKUP($N7,$A:$K,10,FALSE)</f>
        <v>17</v>
      </c>
      <c r="X7" s="5" t="str">
        <f>VLOOKUP($N7,$A:$K,11,FALSE)</f>
        <v>Europe</v>
      </c>
      <c r="Y7" s="6">
        <v>3</v>
      </c>
      <c r="Z7" s="7">
        <v>843.34</v>
      </c>
      <c r="AA7" s="25">
        <f>IF(Z7&gt;0, $AA$1*Y7+Z7, Y7)</f>
        <v>3843.34</v>
      </c>
      <c r="AB7" s="9">
        <f>P7</f>
        <v>4</v>
      </c>
      <c r="AC7" s="6">
        <v>4</v>
      </c>
      <c r="AD7" s="7">
        <v>230.17</v>
      </c>
      <c r="AE7" s="25">
        <f>IF(AD7&gt;0, $AA$1*AC7+AD7, AC7)</f>
        <v>4230.17</v>
      </c>
      <c r="AF7" s="9">
        <f>R7</f>
        <v>4</v>
      </c>
      <c r="AG7" s="8">
        <f>VALUE(S7)</f>
        <v>4.46</v>
      </c>
      <c r="AH7" s="7">
        <v>873</v>
      </c>
      <c r="AJ7" s="25">
        <f>IF(AI7&gt;0, $AA$1*AH7+AI7, AH7)</f>
        <v>873</v>
      </c>
      <c r="AK7" s="8">
        <f>VALUE(U7)</f>
        <v>3.05</v>
      </c>
      <c r="AL7" s="8">
        <f>VALUE(V7)</f>
        <v>50.787999999999997</v>
      </c>
      <c r="AM7" s="8">
        <f>W7</f>
        <v>17</v>
      </c>
      <c r="AN7" s="8" t="str">
        <f>X7</f>
        <v>Europe</v>
      </c>
    </row>
    <row r="8" spans="1:40" x14ac:dyDescent="0.25">
      <c r="A8" t="s">
        <v>38</v>
      </c>
      <c r="B8" t="s">
        <v>39</v>
      </c>
      <c r="C8">
        <v>5</v>
      </c>
      <c r="D8" t="s">
        <v>40</v>
      </c>
      <c r="E8">
        <v>5</v>
      </c>
      <c r="F8" t="s">
        <v>41</v>
      </c>
      <c r="G8" t="s">
        <v>42</v>
      </c>
      <c r="H8" t="s">
        <v>43</v>
      </c>
      <c r="I8">
        <v>46.2</v>
      </c>
      <c r="J8">
        <v>22</v>
      </c>
      <c r="K8" t="s">
        <v>37</v>
      </c>
      <c r="N8" t="str">
        <f>A8</f>
        <v>United Kingdom</v>
      </c>
      <c r="O8" s="4" t="str">
        <f>VLOOKUP(N8,A:K,2,FALSE)</f>
        <v>2,709.68</v>
      </c>
      <c r="P8" s="5">
        <f>VLOOKUP($N8,$A:$K,3,FALSE)</f>
        <v>5</v>
      </c>
      <c r="Q8" s="5" t="str">
        <f>VLOOKUP($N8,$A:$K,4,FALSE)</f>
        <v>3,108.42</v>
      </c>
      <c r="R8" s="5">
        <f>VLOOKUP($N8,$A:$K,5,FALSE)</f>
        <v>5</v>
      </c>
      <c r="S8" s="5" t="str">
        <f>VLOOKUP($N8,$A:$K,6,FALSE)</f>
        <v>3.27</v>
      </c>
      <c r="T8" s="5" t="str">
        <f>VLOOKUP($N8,$A:$K,7,FALSE)</f>
        <v>1,122</v>
      </c>
      <c r="U8" s="5" t="str">
        <f>VLOOKUP($N8,$A:$K,8,FALSE)</f>
        <v>6.76</v>
      </c>
      <c r="V8" s="5">
        <f>VLOOKUP($N8,$A:$K,9,FALSE)</f>
        <v>46.2</v>
      </c>
      <c r="W8" s="5">
        <f>VLOOKUP($N8,$A:$K,10,FALSE)</f>
        <v>22</v>
      </c>
      <c r="X8" s="5" t="str">
        <f>VLOOKUP($N8,$A:$K,11,FALSE)</f>
        <v>Europe</v>
      </c>
      <c r="Y8" s="6">
        <v>2</v>
      </c>
      <c r="Z8" s="7">
        <v>709.68</v>
      </c>
      <c r="AA8" s="25">
        <f>IF(Z8&gt;0, $AA$1*Y8+Z8, Y8)</f>
        <v>2709.68</v>
      </c>
      <c r="AB8" s="9">
        <f>P8</f>
        <v>5</v>
      </c>
      <c r="AC8" s="6">
        <v>3</v>
      </c>
      <c r="AD8" s="7">
        <v>108.42</v>
      </c>
      <c r="AE8" s="25">
        <f>IF(AD8&gt;0, $AA$1*AC8+AD8, AC8)</f>
        <v>3108.42</v>
      </c>
      <c r="AF8" s="9">
        <f>R8</f>
        <v>5</v>
      </c>
      <c r="AG8" s="8">
        <f>VALUE(S8)</f>
        <v>3.27</v>
      </c>
      <c r="AH8" s="7">
        <v>1</v>
      </c>
      <c r="AI8" s="7">
        <v>122</v>
      </c>
      <c r="AJ8" s="25">
        <f>IF(AI8&gt;0, $AA$1*AH8+AI8, AH8)</f>
        <v>1122</v>
      </c>
      <c r="AK8" s="8">
        <f>VALUE(U8)</f>
        <v>6.76</v>
      </c>
      <c r="AL8" s="8">
        <f>VALUE(V8)</f>
        <v>46.2</v>
      </c>
      <c r="AM8" s="8">
        <f>W8</f>
        <v>22</v>
      </c>
      <c r="AN8" s="8" t="str">
        <f>X8</f>
        <v>Europe</v>
      </c>
    </row>
    <row r="9" spans="1:40" x14ac:dyDescent="0.25">
      <c r="A9" t="s">
        <v>44</v>
      </c>
      <c r="B9" t="s">
        <v>45</v>
      </c>
      <c r="C9">
        <v>6</v>
      </c>
      <c r="D9" t="s">
        <v>46</v>
      </c>
      <c r="E9">
        <v>6</v>
      </c>
      <c r="F9" t="s">
        <v>47</v>
      </c>
      <c r="G9" t="s">
        <v>48</v>
      </c>
      <c r="H9" t="s">
        <v>49</v>
      </c>
      <c r="I9">
        <v>2.1160000000000001</v>
      </c>
      <c r="J9">
        <v>150</v>
      </c>
      <c r="K9" t="s">
        <v>24</v>
      </c>
      <c r="N9" t="str">
        <f>A9</f>
        <v>India</v>
      </c>
      <c r="O9" s="4" t="str">
        <f>VLOOKUP(N9,A:K,2,FALSE)</f>
        <v>2,660.24</v>
      </c>
      <c r="P9" s="5">
        <f>VLOOKUP($N9,$A:$K,3,FALSE)</f>
        <v>6</v>
      </c>
      <c r="Q9" s="5" t="str">
        <f>VLOOKUP($N9,$A:$K,4,FALSE)</f>
        <v>2,946.06</v>
      </c>
      <c r="R9" s="5">
        <f>VLOOKUP($N9,$A:$K,5,FALSE)</f>
        <v>6</v>
      </c>
      <c r="S9" s="5" t="str">
        <f>VLOOKUP($N9,$A:$K,6,FALSE)</f>
        <v>3.10</v>
      </c>
      <c r="T9" s="5" t="str">
        <f>VLOOKUP($N9,$A:$K,7,FALSE)</f>
        <v>162</v>
      </c>
      <c r="U9" s="5" t="str">
        <f>VLOOKUP($N9,$A:$K,8,FALSE)</f>
        <v>9.50</v>
      </c>
      <c r="V9" s="5">
        <f>VLOOKUP($N9,$A:$K,9,FALSE)</f>
        <v>2.1160000000000001</v>
      </c>
      <c r="W9" s="5">
        <f>VLOOKUP($N9,$A:$K,10,FALSE)</f>
        <v>150</v>
      </c>
      <c r="X9" s="5" t="str">
        <f>VLOOKUP($N9,$A:$K,11,FALSE)</f>
        <v>Asia</v>
      </c>
      <c r="Y9" s="6">
        <v>2</v>
      </c>
      <c r="Z9" s="7">
        <v>660.24</v>
      </c>
      <c r="AA9" s="25">
        <f>IF(Z9&gt;0, $AA$1*Y9+Z9, Y9)</f>
        <v>2660.24</v>
      </c>
      <c r="AB9" s="9">
        <f>P9</f>
        <v>6</v>
      </c>
      <c r="AC9" s="6">
        <v>2</v>
      </c>
      <c r="AD9" s="7">
        <v>946.06</v>
      </c>
      <c r="AE9" s="25">
        <f>IF(AD9&gt;0, $AA$1*AC9+AD9, AC9)</f>
        <v>2946.06</v>
      </c>
      <c r="AF9" s="9">
        <f>R9</f>
        <v>6</v>
      </c>
      <c r="AG9" s="8">
        <f>VALUE(S9)</f>
        <v>3.1</v>
      </c>
      <c r="AH9" s="7">
        <v>162</v>
      </c>
      <c r="AJ9" s="25">
        <f>IF(AI9&gt;0, $AA$1*AH9+AI9, AH9)</f>
        <v>162</v>
      </c>
      <c r="AK9" s="8">
        <f>VALUE(U9)</f>
        <v>9.5</v>
      </c>
      <c r="AL9" s="8">
        <f>VALUE(V9)</f>
        <v>2.1160000000000001</v>
      </c>
      <c r="AM9" s="8">
        <f>W9</f>
        <v>150</v>
      </c>
      <c r="AN9" s="8" t="str">
        <f>X9</f>
        <v>Asia</v>
      </c>
    </row>
    <row r="10" spans="1:40" x14ac:dyDescent="0.25">
      <c r="A10" t="s">
        <v>50</v>
      </c>
      <c r="B10" t="s">
        <v>51</v>
      </c>
      <c r="C10">
        <v>7</v>
      </c>
      <c r="D10" t="s">
        <v>52</v>
      </c>
      <c r="E10">
        <v>7</v>
      </c>
      <c r="F10" t="s">
        <v>47</v>
      </c>
      <c r="G10" t="s">
        <v>53</v>
      </c>
      <c r="H10" t="s">
        <v>54</v>
      </c>
      <c r="I10">
        <v>45.027999999999999</v>
      </c>
      <c r="J10">
        <v>23</v>
      </c>
      <c r="K10" t="s">
        <v>37</v>
      </c>
      <c r="N10" t="str">
        <f>A10</f>
        <v>France</v>
      </c>
      <c r="O10" s="4" t="str">
        <f>VLOOKUP(N10,A:K,2,FALSE)</f>
        <v>2,624.42</v>
      </c>
      <c r="P10" s="5">
        <f>VLOOKUP($N10,$A:$K,3,FALSE)</f>
        <v>7</v>
      </c>
      <c r="Q10" s="5" t="str">
        <f>VLOOKUP($N10,$A:$K,4,FALSE)</f>
        <v>2,940.43</v>
      </c>
      <c r="R10" s="5">
        <f>VLOOKUP($N10,$A:$K,5,FALSE)</f>
        <v>7</v>
      </c>
      <c r="S10" s="5" t="str">
        <f>VLOOKUP($N10,$A:$K,6,FALSE)</f>
        <v>3.10</v>
      </c>
      <c r="T10" s="5" t="str">
        <f>VLOOKUP($N10,$A:$K,7,FALSE)</f>
        <v>5.63</v>
      </c>
      <c r="U10" s="5" t="str">
        <f>VLOOKUP($N10,$A:$K,8,FALSE)</f>
        <v>6.29</v>
      </c>
      <c r="V10" s="5">
        <f>VLOOKUP($N10,$A:$K,9,FALSE)</f>
        <v>45.027999999999999</v>
      </c>
      <c r="W10" s="5">
        <f>VLOOKUP($N10,$A:$K,10,FALSE)</f>
        <v>23</v>
      </c>
      <c r="X10" s="5" t="str">
        <f>VLOOKUP($N10,$A:$K,11,FALSE)</f>
        <v>Europe</v>
      </c>
      <c r="Y10" s="6">
        <v>2</v>
      </c>
      <c r="Z10" s="7">
        <v>624.41999999999996</v>
      </c>
      <c r="AA10" s="25">
        <f>IF(Z10&gt;0, $AA$1*Y10+Z10, Y10)</f>
        <v>2624.42</v>
      </c>
      <c r="AB10" s="9">
        <f>P10</f>
        <v>7</v>
      </c>
      <c r="AC10" s="6">
        <v>2</v>
      </c>
      <c r="AD10" s="7">
        <v>940.43</v>
      </c>
      <c r="AE10" s="25">
        <f>IF(AD10&gt;0, $AA$1*AC10+AD10, AC10)</f>
        <v>2940.43</v>
      </c>
      <c r="AF10" s="9">
        <f>R10</f>
        <v>7</v>
      </c>
      <c r="AG10" s="8">
        <f>VALUE(S10)</f>
        <v>3.1</v>
      </c>
      <c r="AH10" s="7">
        <v>5.63</v>
      </c>
      <c r="AJ10" s="25">
        <f>IF(AI10&gt;0, $AA$1*AH10+AI10, AH10)</f>
        <v>5.63</v>
      </c>
      <c r="AK10" s="8">
        <f>VALUE(U10)</f>
        <v>6.29</v>
      </c>
      <c r="AL10" s="8">
        <f>VALUE(V10)</f>
        <v>45.027999999999999</v>
      </c>
      <c r="AM10" s="8">
        <f>W10</f>
        <v>23</v>
      </c>
      <c r="AN10" s="8" t="str">
        <f>X10</f>
        <v>Europe</v>
      </c>
    </row>
    <row r="11" spans="1:40" x14ac:dyDescent="0.25">
      <c r="A11" t="s">
        <v>55</v>
      </c>
      <c r="B11" t="s">
        <v>56</v>
      </c>
      <c r="C11">
        <v>8</v>
      </c>
      <c r="D11" t="s">
        <v>57</v>
      </c>
      <c r="E11">
        <v>8</v>
      </c>
      <c r="F11" t="s">
        <v>58</v>
      </c>
      <c r="G11" t="s">
        <v>59</v>
      </c>
      <c r="H11" t="s">
        <v>60</v>
      </c>
      <c r="I11">
        <v>35.585000000000001</v>
      </c>
      <c r="J11">
        <v>28</v>
      </c>
      <c r="K11" t="s">
        <v>37</v>
      </c>
      <c r="N11" t="str">
        <f>A11</f>
        <v>Italy</v>
      </c>
      <c r="O11" s="4" t="str">
        <f>VLOOKUP(N11,A:K,2,FALSE)</f>
        <v>1,884.94</v>
      </c>
      <c r="P11" s="5">
        <f>VLOOKUP($N11,$A:$K,3,FALSE)</f>
        <v>8</v>
      </c>
      <c r="Q11" s="5" t="str">
        <f>VLOOKUP($N11,$A:$K,4,FALSE)</f>
        <v>2,120.23</v>
      </c>
      <c r="R11" s="5">
        <f>VLOOKUP($N11,$A:$K,5,FALSE)</f>
        <v>8</v>
      </c>
      <c r="S11" s="5" t="str">
        <f>VLOOKUP($N11,$A:$K,6,FALSE)</f>
        <v>2.23</v>
      </c>
      <c r="T11" s="5" t="str">
        <f>VLOOKUP($N11,$A:$K,7,FALSE)</f>
        <v>820</v>
      </c>
      <c r="U11" s="5" t="str">
        <f>VLOOKUP($N11,$A:$K,8,FALSE)</f>
        <v>5.77</v>
      </c>
      <c r="V11" s="5">
        <f>VLOOKUP($N11,$A:$K,9,FALSE)</f>
        <v>35.585000000000001</v>
      </c>
      <c r="W11" s="5">
        <f>VLOOKUP($N11,$A:$K,10,FALSE)</f>
        <v>28</v>
      </c>
      <c r="X11" s="5" t="str">
        <f>VLOOKUP($N11,$A:$K,11,FALSE)</f>
        <v>Europe</v>
      </c>
      <c r="Y11" s="6">
        <v>1</v>
      </c>
      <c r="Z11" s="7">
        <v>884.94</v>
      </c>
      <c r="AA11" s="25">
        <f>IF(Z11&gt;0, $AA$1*Y11+Z11, Y11)</f>
        <v>1884.94</v>
      </c>
      <c r="AB11" s="9">
        <f>P11</f>
        <v>8</v>
      </c>
      <c r="AC11" s="6">
        <v>2</v>
      </c>
      <c r="AD11" s="7">
        <v>120.23</v>
      </c>
      <c r="AE11" s="25">
        <f>IF(AD11&gt;0, $AA$1*AC11+AD11, AC11)</f>
        <v>2120.23</v>
      </c>
      <c r="AF11" s="9">
        <f>R11</f>
        <v>8</v>
      </c>
      <c r="AG11" s="8">
        <f>VALUE(S11)</f>
        <v>2.23</v>
      </c>
      <c r="AH11" s="7">
        <v>820</v>
      </c>
      <c r="AJ11" s="25">
        <f>IF(AI11&gt;0, $AA$1*AH11+AI11, AH11)</f>
        <v>820</v>
      </c>
      <c r="AK11" s="8">
        <f>VALUE(U11)</f>
        <v>5.77</v>
      </c>
      <c r="AL11" s="8">
        <f>VALUE(V11)</f>
        <v>35.585000000000001</v>
      </c>
      <c r="AM11" s="8">
        <f>W11</f>
        <v>28</v>
      </c>
      <c r="AN11" s="8" t="str">
        <f>X11</f>
        <v>Europe</v>
      </c>
    </row>
    <row r="12" spans="1:40" x14ac:dyDescent="0.25">
      <c r="A12" t="s">
        <v>61</v>
      </c>
      <c r="B12" t="s">
        <v>62</v>
      </c>
      <c r="C12">
        <v>9</v>
      </c>
      <c r="D12" t="s">
        <v>63</v>
      </c>
      <c r="E12">
        <v>9</v>
      </c>
      <c r="F12" t="s">
        <v>64</v>
      </c>
      <c r="G12" t="s">
        <v>65</v>
      </c>
      <c r="H12" t="s">
        <v>66</v>
      </c>
      <c r="I12">
        <v>52.790999999999997</v>
      </c>
      <c r="J12">
        <v>15</v>
      </c>
      <c r="K12" t="s">
        <v>17</v>
      </c>
      <c r="N12" t="str">
        <f>A12</f>
        <v>Canada</v>
      </c>
      <c r="O12" s="4" t="str">
        <f>VLOOKUP(N12,A:K,2,FALSE)</f>
        <v>1,644.04</v>
      </c>
      <c r="P12" s="5">
        <f>VLOOKUP($N12,$A:$K,3,FALSE)</f>
        <v>9</v>
      </c>
      <c r="Q12" s="5" t="str">
        <f>VLOOKUP($N12,$A:$K,4,FALSE)</f>
        <v>2,015.98</v>
      </c>
      <c r="R12" s="5">
        <f>VLOOKUP($N12,$A:$K,5,FALSE)</f>
        <v>9</v>
      </c>
      <c r="S12" s="5" t="str">
        <f>VLOOKUP($N12,$A:$K,6,FALSE)</f>
        <v>2.12</v>
      </c>
      <c r="T12" s="5" t="str">
        <f>VLOOKUP($N12,$A:$K,7,FALSE)</f>
        <v>104</v>
      </c>
      <c r="U12" s="5" t="str">
        <f>VLOOKUP($N12,$A:$K,8,FALSE)</f>
        <v>5.69</v>
      </c>
      <c r="V12" s="5">
        <f>VLOOKUP($N12,$A:$K,9,FALSE)</f>
        <v>52.790999999999997</v>
      </c>
      <c r="W12" s="5">
        <f>VLOOKUP($N12,$A:$K,10,FALSE)</f>
        <v>15</v>
      </c>
      <c r="X12" s="5" t="str">
        <f>VLOOKUP($N12,$A:$K,11,FALSE)</f>
        <v>North America</v>
      </c>
      <c r="Y12" s="6">
        <v>1</v>
      </c>
      <c r="Z12" s="7">
        <v>644.04</v>
      </c>
      <c r="AA12" s="25">
        <f>IF(Z12&gt;0, $AA$1*Y12+Z12, Y12)</f>
        <v>1644.04</v>
      </c>
      <c r="AB12" s="9">
        <f>P12</f>
        <v>9</v>
      </c>
      <c r="AC12" s="6">
        <v>2</v>
      </c>
      <c r="AD12" s="7">
        <v>15.98</v>
      </c>
      <c r="AE12" s="25">
        <f>IF(AD12&gt;0, $AA$1*AC12+AD12, AC12)</f>
        <v>2015.98</v>
      </c>
      <c r="AF12" s="9">
        <f>R12</f>
        <v>9</v>
      </c>
      <c r="AG12" s="8">
        <f>VALUE(S12)</f>
        <v>2.12</v>
      </c>
      <c r="AH12" s="7">
        <v>104</v>
      </c>
      <c r="AJ12" s="25">
        <f>IF(AI12&gt;0, $AA$1*AH12+AI12, AH12)</f>
        <v>104</v>
      </c>
      <c r="AK12" s="8">
        <f>VALUE(U12)</f>
        <v>5.69</v>
      </c>
      <c r="AL12" s="8">
        <f>VALUE(V12)</f>
        <v>52.790999999999997</v>
      </c>
      <c r="AM12" s="8">
        <f>W12</f>
        <v>15</v>
      </c>
      <c r="AN12" s="8" t="str">
        <f>X12</f>
        <v>North America</v>
      </c>
    </row>
    <row r="13" spans="1:40" x14ac:dyDescent="0.25">
      <c r="A13" t="s">
        <v>67</v>
      </c>
      <c r="B13" t="s">
        <v>68</v>
      </c>
      <c r="C13">
        <v>10</v>
      </c>
      <c r="D13" t="s">
        <v>69</v>
      </c>
      <c r="E13">
        <v>10</v>
      </c>
      <c r="F13" t="s">
        <v>70</v>
      </c>
      <c r="G13" t="s">
        <v>71</v>
      </c>
      <c r="H13" t="s">
        <v>72</v>
      </c>
      <c r="I13">
        <v>35.195999999999998</v>
      </c>
      <c r="J13">
        <v>29</v>
      </c>
      <c r="K13" t="s">
        <v>24</v>
      </c>
      <c r="N13" t="str">
        <f>A13</f>
        <v>Korea</v>
      </c>
      <c r="O13" s="4" t="str">
        <f>VLOOKUP(N13,A:K,2,FALSE)</f>
        <v>1,638.26</v>
      </c>
      <c r="P13" s="5">
        <f>VLOOKUP($N13,$A:$K,3,FALSE)</f>
        <v>10</v>
      </c>
      <c r="Q13" s="5" t="str">
        <f>VLOOKUP($N13,$A:$K,4,FALSE)</f>
        <v>1,823.85</v>
      </c>
      <c r="R13" s="5">
        <f>VLOOKUP($N13,$A:$K,5,FALSE)</f>
        <v>10</v>
      </c>
      <c r="S13" s="5" t="str">
        <f>VLOOKUP($N13,$A:$K,6,FALSE)</f>
        <v>1.92</v>
      </c>
      <c r="T13" s="5" t="str">
        <f>VLOOKUP($N13,$A:$K,7,FALSE)</f>
        <v>192</v>
      </c>
      <c r="U13" s="5" t="str">
        <f>VLOOKUP($N13,$A:$K,8,FALSE)</f>
        <v>4.28</v>
      </c>
      <c r="V13" s="5">
        <f>VLOOKUP($N13,$A:$K,9,FALSE)</f>
        <v>35.195999999999998</v>
      </c>
      <c r="W13" s="5">
        <f>VLOOKUP($N13,$A:$K,10,FALSE)</f>
        <v>29</v>
      </c>
      <c r="X13" s="5" t="str">
        <f>VLOOKUP($N13,$A:$K,11,FALSE)</f>
        <v>Asia</v>
      </c>
      <c r="Y13" s="6">
        <v>1</v>
      </c>
      <c r="Z13" s="7">
        <v>638.26</v>
      </c>
      <c r="AA13" s="25">
        <f>IF(Z13&gt;0, $AA$1*Y13+Z13, Y13)</f>
        <v>1638.26</v>
      </c>
      <c r="AB13" s="9">
        <f>P13</f>
        <v>10</v>
      </c>
      <c r="AC13" s="6">
        <v>1</v>
      </c>
      <c r="AD13" s="7">
        <v>823.85</v>
      </c>
      <c r="AE13" s="25">
        <f>IF(AD13&gt;0, $AA$1*AC13+AD13, AC13)</f>
        <v>1823.85</v>
      </c>
      <c r="AF13" s="9">
        <f>R13</f>
        <v>10</v>
      </c>
      <c r="AG13" s="8">
        <f>VALUE(S13)</f>
        <v>1.92</v>
      </c>
      <c r="AH13" s="7">
        <v>192</v>
      </c>
      <c r="AJ13" s="25">
        <f>IF(AI13&gt;0, $AA$1*AH13+AI13, AH13)</f>
        <v>192</v>
      </c>
      <c r="AK13" s="8">
        <f>VALUE(U13)</f>
        <v>4.28</v>
      </c>
      <c r="AL13" s="8">
        <f>VALUE(V13)</f>
        <v>35.195999999999998</v>
      </c>
      <c r="AM13" s="8">
        <f>W13</f>
        <v>29</v>
      </c>
      <c r="AN13" s="8" t="str">
        <f>X13</f>
        <v>Asia</v>
      </c>
    </row>
    <row r="14" spans="1:40" x14ac:dyDescent="0.25">
      <c r="A14" t="s">
        <v>73</v>
      </c>
      <c r="B14" t="s">
        <v>74</v>
      </c>
      <c r="C14">
        <v>11</v>
      </c>
      <c r="D14" t="s">
        <v>75</v>
      </c>
      <c r="E14">
        <v>11</v>
      </c>
      <c r="F14" t="s">
        <v>76</v>
      </c>
      <c r="G14" t="s">
        <v>77</v>
      </c>
      <c r="H14" t="s">
        <v>78</v>
      </c>
      <c r="I14">
        <v>11.273</v>
      </c>
      <c r="J14">
        <v>68</v>
      </c>
      <c r="K14" t="s">
        <v>37</v>
      </c>
      <c r="N14" t="str">
        <f>A14</f>
        <v>Russia</v>
      </c>
      <c r="O14" s="4" t="str">
        <f>VLOOKUP(N14,A:K,2,FALSE)</f>
        <v>1,478.57</v>
      </c>
      <c r="P14" s="5">
        <f>VLOOKUP($N14,$A:$K,3,FALSE)</f>
        <v>11</v>
      </c>
      <c r="Q14" s="5" t="str">
        <f>VLOOKUP($N14,$A:$K,4,FALSE)</f>
        <v>1,647.57</v>
      </c>
      <c r="R14" s="5">
        <f>VLOOKUP($N14,$A:$K,5,FALSE)</f>
        <v>11</v>
      </c>
      <c r="S14" s="5" t="str">
        <f>VLOOKUP($N14,$A:$K,6,FALSE)</f>
        <v>1.74</v>
      </c>
      <c r="T14" s="5" t="str">
        <f>VLOOKUP($N14,$A:$K,7,FALSE)</f>
        <v>176</v>
      </c>
      <c r="U14" s="5" t="str">
        <f>VLOOKUP($N14,$A:$K,8,FALSE)</f>
        <v>4.69</v>
      </c>
      <c r="V14" s="5">
        <f>VLOOKUP($N14,$A:$K,9,FALSE)</f>
        <v>11.273</v>
      </c>
      <c r="W14" s="5">
        <f>VLOOKUP($N14,$A:$K,10,FALSE)</f>
        <v>68</v>
      </c>
      <c r="X14" s="5" t="str">
        <f>VLOOKUP($N14,$A:$K,11,FALSE)</f>
        <v>Europe</v>
      </c>
      <c r="Y14" s="6">
        <v>1</v>
      </c>
      <c r="Z14" s="7">
        <v>478.57</v>
      </c>
      <c r="AA14" s="25">
        <f>IF(Z14&gt;0, $AA$1*Y14+Z14, Y14)</f>
        <v>1478.57</v>
      </c>
      <c r="AB14" s="9">
        <f>P14</f>
        <v>11</v>
      </c>
      <c r="AC14" s="6">
        <v>1</v>
      </c>
      <c r="AD14" s="7">
        <v>647.57000000000005</v>
      </c>
      <c r="AE14" s="25">
        <f>IF(AD14&gt;0, $AA$1*AC14+AD14, AC14)</f>
        <v>1647.5700000000002</v>
      </c>
      <c r="AF14" s="9">
        <f>R14</f>
        <v>11</v>
      </c>
      <c r="AG14" s="8">
        <f>VALUE(S14)</f>
        <v>1.74</v>
      </c>
      <c r="AH14" s="7">
        <v>176</v>
      </c>
      <c r="AJ14" s="25">
        <f>IF(AI14&gt;0, $AA$1*AH14+AI14, AH14)</f>
        <v>176</v>
      </c>
      <c r="AK14" s="8">
        <f>VALUE(U14)</f>
        <v>4.6900000000000004</v>
      </c>
      <c r="AL14" s="8">
        <f>VALUE(V14)</f>
        <v>11.273</v>
      </c>
      <c r="AM14" s="8">
        <f>W14</f>
        <v>68</v>
      </c>
      <c r="AN14" s="8" t="str">
        <f>X14</f>
        <v>Europe</v>
      </c>
    </row>
    <row r="15" spans="1:40" x14ac:dyDescent="0.25">
      <c r="A15" t="s">
        <v>79</v>
      </c>
      <c r="B15" t="s">
        <v>80</v>
      </c>
      <c r="C15">
        <v>12</v>
      </c>
      <c r="D15" t="s">
        <v>81</v>
      </c>
      <c r="E15">
        <v>12</v>
      </c>
      <c r="F15" t="s">
        <v>82</v>
      </c>
      <c r="G15" t="s">
        <v>82</v>
      </c>
      <c r="H15" t="s">
        <v>83</v>
      </c>
      <c r="I15">
        <v>7.7409999999999997</v>
      </c>
      <c r="J15">
        <v>87</v>
      </c>
      <c r="K15" t="s">
        <v>84</v>
      </c>
      <c r="N15" t="str">
        <f>A15</f>
        <v>Brazil</v>
      </c>
      <c r="O15" s="4" t="str">
        <f>VLOOKUP(N15,A:K,2,FALSE)</f>
        <v>1,444.72</v>
      </c>
      <c r="P15" s="5">
        <f>VLOOKUP($N15,$A:$K,3,FALSE)</f>
        <v>12</v>
      </c>
      <c r="Q15" s="5" t="str">
        <f>VLOOKUP($N15,$A:$K,4,FALSE)</f>
        <v>1,645.84</v>
      </c>
      <c r="R15" s="5">
        <f>VLOOKUP($N15,$A:$K,5,FALSE)</f>
        <v>12</v>
      </c>
      <c r="S15" s="5" t="str">
        <f>VLOOKUP($N15,$A:$K,6,FALSE)</f>
        <v>1.73</v>
      </c>
      <c r="T15" s="5" t="str">
        <f>VLOOKUP($N15,$A:$K,7,FALSE)</f>
        <v>1.73</v>
      </c>
      <c r="U15" s="5" t="str">
        <f>VLOOKUP($N15,$A:$K,8,FALSE)</f>
        <v>5.23</v>
      </c>
      <c r="V15" s="5">
        <f>VLOOKUP($N15,$A:$K,9,FALSE)</f>
        <v>7.7409999999999997</v>
      </c>
      <c r="W15" s="5">
        <f>VLOOKUP($N15,$A:$K,10,FALSE)</f>
        <v>87</v>
      </c>
      <c r="X15" s="5" t="str">
        <f>VLOOKUP($N15,$A:$K,11,FALSE)</f>
        <v>South America</v>
      </c>
      <c r="Y15" s="6">
        <v>1</v>
      </c>
      <c r="Z15" s="7">
        <v>444.72</v>
      </c>
      <c r="AA15" s="25">
        <f>IF(Z15&gt;0, $AA$1*Y15+Z15, Y15)</f>
        <v>1444.72</v>
      </c>
      <c r="AB15" s="9">
        <f>P15</f>
        <v>12</v>
      </c>
      <c r="AC15" s="6">
        <v>1</v>
      </c>
      <c r="AD15" s="7">
        <v>645.84</v>
      </c>
      <c r="AE15" s="25">
        <f>IF(AD15&gt;0, $AA$1*AC15+AD15, AC15)</f>
        <v>1645.8400000000001</v>
      </c>
      <c r="AF15" s="9">
        <f>R15</f>
        <v>12</v>
      </c>
      <c r="AG15" s="8">
        <f>VALUE(S15)</f>
        <v>1.73</v>
      </c>
      <c r="AH15" s="7">
        <v>1.73</v>
      </c>
      <c r="AJ15" s="25">
        <f>IF(AI15&gt;0, $AA$1*AH15+AI15, AH15)</f>
        <v>1.73</v>
      </c>
      <c r="AK15" s="8">
        <f>VALUE(U15)</f>
        <v>5.23</v>
      </c>
      <c r="AL15" s="8">
        <f>VALUE(V15)</f>
        <v>7.7409999999999997</v>
      </c>
      <c r="AM15" s="8">
        <f>W15</f>
        <v>87</v>
      </c>
      <c r="AN15" s="8" t="str">
        <f>X15</f>
        <v>South America</v>
      </c>
    </row>
    <row r="16" spans="1:40" x14ac:dyDescent="0.25">
      <c r="A16" t="s">
        <v>85</v>
      </c>
      <c r="B16" t="s">
        <v>86</v>
      </c>
      <c r="C16">
        <v>13</v>
      </c>
      <c r="D16" t="s">
        <v>87</v>
      </c>
      <c r="E16">
        <v>13</v>
      </c>
      <c r="F16" t="s">
        <v>88</v>
      </c>
      <c r="G16" t="s">
        <v>89</v>
      </c>
      <c r="H16" t="s">
        <v>90</v>
      </c>
      <c r="I16">
        <v>62.619</v>
      </c>
      <c r="J16">
        <v>9</v>
      </c>
      <c r="K16" t="s">
        <v>91</v>
      </c>
      <c r="N16" t="str">
        <f>A16</f>
        <v>Australia</v>
      </c>
      <c r="O16" s="4" t="str">
        <f>VLOOKUP(N16,A:K,2,FALSE)</f>
        <v>1,359.37</v>
      </c>
      <c r="P16" s="5">
        <f>VLOOKUP($N16,$A:$K,3,FALSE)</f>
        <v>13</v>
      </c>
      <c r="Q16" s="5" t="str">
        <f>VLOOKUP($N16,$A:$K,4,FALSE)</f>
        <v>1,610.56</v>
      </c>
      <c r="R16" s="5">
        <f>VLOOKUP($N16,$A:$K,5,FALSE)</f>
        <v>13</v>
      </c>
      <c r="S16" s="5" t="str">
        <f>VLOOKUP($N16,$A:$K,6,FALSE)</f>
        <v>1.70</v>
      </c>
      <c r="T16" s="5" t="str">
        <f>VLOOKUP($N16,$A:$K,7,FALSE)</f>
        <v>35.3</v>
      </c>
      <c r="U16" s="5" t="str">
        <f>VLOOKUP($N16,$A:$K,8,FALSE)</f>
        <v>3.54</v>
      </c>
      <c r="V16" s="5">
        <f>VLOOKUP($N16,$A:$K,9,FALSE)</f>
        <v>62.619</v>
      </c>
      <c r="W16" s="5">
        <f>VLOOKUP($N16,$A:$K,10,FALSE)</f>
        <v>9</v>
      </c>
      <c r="X16" s="5" t="str">
        <f>VLOOKUP($N16,$A:$K,11,FALSE)</f>
        <v>Oceania</v>
      </c>
      <c r="Y16" s="6">
        <v>1</v>
      </c>
      <c r="Z16" s="7">
        <v>359.37</v>
      </c>
      <c r="AA16" s="25">
        <f>IF(Z16&gt;0, $AA$1*Y16+Z16, Y16)</f>
        <v>1359.37</v>
      </c>
      <c r="AB16" s="9">
        <f>P16</f>
        <v>13</v>
      </c>
      <c r="AC16" s="6">
        <v>1</v>
      </c>
      <c r="AD16" s="7">
        <v>610.55999999999995</v>
      </c>
      <c r="AE16" s="25">
        <f>IF(AD16&gt;0, $AA$1*AC16+AD16, AC16)</f>
        <v>1610.56</v>
      </c>
      <c r="AF16" s="9">
        <f>R16</f>
        <v>13</v>
      </c>
      <c r="AG16" s="8">
        <f>VALUE(S16)</f>
        <v>1.7</v>
      </c>
      <c r="AH16" s="7">
        <v>35.299999999999997</v>
      </c>
      <c r="AJ16" s="25">
        <f>IF(AI16&gt;0, $AA$1*AH16+AI16, AH16)</f>
        <v>35.299999999999997</v>
      </c>
      <c r="AK16" s="8">
        <f>VALUE(U16)</f>
        <v>3.54</v>
      </c>
      <c r="AL16" s="8">
        <f>VALUE(V16)</f>
        <v>62.619</v>
      </c>
      <c r="AM16" s="8">
        <f>W16</f>
        <v>9</v>
      </c>
      <c r="AN16" s="8" t="str">
        <f>X16</f>
        <v>Oceania</v>
      </c>
    </row>
    <row r="17" spans="1:40" x14ac:dyDescent="0.25">
      <c r="A17" t="s">
        <v>92</v>
      </c>
      <c r="B17" t="s">
        <v>93</v>
      </c>
      <c r="C17">
        <v>14</v>
      </c>
      <c r="D17" t="s">
        <v>94</v>
      </c>
      <c r="E17">
        <v>14</v>
      </c>
      <c r="F17" t="s">
        <v>95</v>
      </c>
      <c r="G17" t="s">
        <v>96</v>
      </c>
      <c r="H17" t="s">
        <v>97</v>
      </c>
      <c r="I17">
        <v>30.536999999999999</v>
      </c>
      <c r="J17">
        <v>34</v>
      </c>
      <c r="K17" t="s">
        <v>37</v>
      </c>
      <c r="N17" t="str">
        <f>A17</f>
        <v>Spain</v>
      </c>
      <c r="O17" s="4" t="str">
        <f>VLOOKUP(N17,A:K,2,FALSE)</f>
        <v>1,280.46</v>
      </c>
      <c r="P17" s="5">
        <f>VLOOKUP($N17,$A:$K,3,FALSE)</f>
        <v>14</v>
      </c>
      <c r="Q17" s="5" t="str">
        <f>VLOOKUP($N17,$A:$K,4,FALSE)</f>
        <v>1,439.96</v>
      </c>
      <c r="R17" s="5">
        <f>VLOOKUP($N17,$A:$K,5,FALSE)</f>
        <v>14</v>
      </c>
      <c r="S17" s="5" t="str">
        <f>VLOOKUP($N17,$A:$K,6,FALSE)</f>
        <v>1.52</v>
      </c>
      <c r="T17" s="5" t="str">
        <f>VLOOKUP($N17,$A:$K,7,FALSE)</f>
        <v>171</v>
      </c>
      <c r="U17" s="5" t="str">
        <f>VLOOKUP($N17,$A:$K,8,FALSE)</f>
        <v>5.74</v>
      </c>
      <c r="V17" s="5">
        <f>VLOOKUP($N17,$A:$K,9,FALSE)</f>
        <v>30.536999999999999</v>
      </c>
      <c r="W17" s="5">
        <f>VLOOKUP($N17,$A:$K,10,FALSE)</f>
        <v>34</v>
      </c>
      <c r="X17" s="5" t="str">
        <f>VLOOKUP($N17,$A:$K,11,FALSE)</f>
        <v>Europe</v>
      </c>
      <c r="Y17" s="6">
        <v>1</v>
      </c>
      <c r="Z17" s="7">
        <v>280.45999999999998</v>
      </c>
      <c r="AA17" s="25">
        <f>IF(Z17&gt;0, $AA$1*Y17+Z17, Y17)</f>
        <v>1280.46</v>
      </c>
      <c r="AB17" s="9">
        <f>P17</f>
        <v>14</v>
      </c>
      <c r="AC17" s="6">
        <v>1</v>
      </c>
      <c r="AD17" s="7">
        <v>439.96</v>
      </c>
      <c r="AE17" s="25">
        <f>IF(AD17&gt;0, $AA$1*AC17+AD17, AC17)</f>
        <v>1439.96</v>
      </c>
      <c r="AF17" s="9">
        <f>R17</f>
        <v>14</v>
      </c>
      <c r="AG17" s="8">
        <f>VALUE(S17)</f>
        <v>1.52</v>
      </c>
      <c r="AH17" s="7">
        <v>171</v>
      </c>
      <c r="AJ17" s="25">
        <f>IF(AI17&gt;0, $AA$1*AH17+AI17, AH17)</f>
        <v>171</v>
      </c>
      <c r="AK17" s="8">
        <f>VALUE(U17)</f>
        <v>5.74</v>
      </c>
      <c r="AL17" s="8">
        <f>VALUE(V17)</f>
        <v>30.536999999999999</v>
      </c>
      <c r="AM17" s="8">
        <f>W17</f>
        <v>34</v>
      </c>
      <c r="AN17" s="8" t="str">
        <f>X17</f>
        <v>Europe</v>
      </c>
    </row>
    <row r="18" spans="1:40" x14ac:dyDescent="0.25">
      <c r="A18" t="s">
        <v>98</v>
      </c>
      <c r="B18" t="s">
        <v>99</v>
      </c>
      <c r="C18">
        <v>15</v>
      </c>
      <c r="D18" t="s">
        <v>100</v>
      </c>
      <c r="E18">
        <v>15</v>
      </c>
      <c r="F18" t="s">
        <v>101</v>
      </c>
      <c r="G18" t="s">
        <v>102</v>
      </c>
      <c r="H18" t="s">
        <v>103</v>
      </c>
      <c r="I18">
        <v>9.9670000000000005</v>
      </c>
      <c r="J18">
        <v>72</v>
      </c>
      <c r="K18" t="s">
        <v>17</v>
      </c>
      <c r="N18" t="str">
        <f>A18</f>
        <v>Mexico</v>
      </c>
      <c r="O18" s="4" t="str">
        <f>VLOOKUP(N18,A:K,2,FALSE)</f>
        <v>1,073.92</v>
      </c>
      <c r="P18" s="5">
        <f>VLOOKUP($N18,$A:$K,3,FALSE)</f>
        <v>15</v>
      </c>
      <c r="Q18" s="5" t="str">
        <f>VLOOKUP($N18,$A:$K,4,FALSE)</f>
        <v>1,285.52</v>
      </c>
      <c r="R18" s="5">
        <f>VLOOKUP($N18,$A:$K,5,FALSE)</f>
        <v>15</v>
      </c>
      <c r="S18" s="5" t="str">
        <f>VLOOKUP($N18,$A:$K,6,FALSE)</f>
        <v>1.35</v>
      </c>
      <c r="T18" s="5" t="str">
        <f>VLOOKUP($N18,$A:$K,7,FALSE)</f>
        <v>154</v>
      </c>
      <c r="U18" s="5" t="str">
        <f>VLOOKUP($N18,$A:$K,8,FALSE)</f>
        <v>6.25</v>
      </c>
      <c r="V18" s="5">
        <f>VLOOKUP($N18,$A:$K,9,FALSE)</f>
        <v>9.9670000000000005</v>
      </c>
      <c r="W18" s="5">
        <f>VLOOKUP($N18,$A:$K,10,FALSE)</f>
        <v>72</v>
      </c>
      <c r="X18" s="5" t="str">
        <f>VLOOKUP($N18,$A:$K,11,FALSE)</f>
        <v>North America</v>
      </c>
      <c r="Y18" s="6">
        <v>1</v>
      </c>
      <c r="Z18" s="7">
        <v>73.92</v>
      </c>
      <c r="AA18" s="25">
        <f>IF(Z18&gt;0, $AA$1*Y18+Z18, Y18)</f>
        <v>1073.92</v>
      </c>
      <c r="AB18" s="9">
        <f>P18</f>
        <v>15</v>
      </c>
      <c r="AC18" s="6">
        <v>1</v>
      </c>
      <c r="AD18" s="7">
        <v>285.52</v>
      </c>
      <c r="AE18" s="25">
        <f>IF(AD18&gt;0, $AA$1*AC18+AD18, AC18)</f>
        <v>1285.52</v>
      </c>
      <c r="AF18" s="9">
        <f>R18</f>
        <v>15</v>
      </c>
      <c r="AG18" s="8">
        <f>VALUE(S18)</f>
        <v>1.35</v>
      </c>
      <c r="AH18" s="7">
        <v>154</v>
      </c>
      <c r="AJ18" s="25">
        <f>IF(AI18&gt;0, $AA$1*AH18+AI18, AH18)</f>
        <v>154</v>
      </c>
      <c r="AK18" s="8">
        <f>VALUE(U18)</f>
        <v>6.25</v>
      </c>
      <c r="AL18" s="8">
        <f>VALUE(V18)</f>
        <v>9.9670000000000005</v>
      </c>
      <c r="AM18" s="8">
        <f>W18</f>
        <v>72</v>
      </c>
      <c r="AN18" s="8" t="str">
        <f>X18</f>
        <v>North America</v>
      </c>
    </row>
    <row r="19" spans="1:40" x14ac:dyDescent="0.25">
      <c r="A19" t="s">
        <v>104</v>
      </c>
      <c r="B19" t="s">
        <v>105</v>
      </c>
      <c r="C19">
        <v>16</v>
      </c>
      <c r="D19" t="s">
        <v>106</v>
      </c>
      <c r="E19">
        <v>16</v>
      </c>
      <c r="F19" t="s">
        <v>107</v>
      </c>
      <c r="G19" t="s">
        <v>108</v>
      </c>
      <c r="H19" t="s">
        <v>109</v>
      </c>
      <c r="I19">
        <v>4.2249999999999996</v>
      </c>
      <c r="J19">
        <v>117</v>
      </c>
      <c r="K19" t="s">
        <v>24</v>
      </c>
      <c r="N19" t="str">
        <f>A19</f>
        <v>Indonesia</v>
      </c>
      <c r="O19" s="4" t="str">
        <f>VLOOKUP(N19,A:K,2,FALSE)</f>
        <v>1,059.64</v>
      </c>
      <c r="P19" s="5">
        <f>VLOOKUP($N19,$A:$K,3,FALSE)</f>
        <v>16</v>
      </c>
      <c r="Q19" s="5" t="str">
        <f>VLOOKUP($N19,$A:$K,4,FALSE)</f>
        <v>1,150.25</v>
      </c>
      <c r="R19" s="5">
        <f>VLOOKUP($N19,$A:$K,5,FALSE)</f>
        <v>16</v>
      </c>
      <c r="S19" s="5" t="str">
        <f>VLOOKUP($N19,$A:$K,6,FALSE)</f>
        <v>1.21</v>
      </c>
      <c r="T19" s="5" t="str">
        <f>VLOOKUP($N19,$A:$K,7,FALSE)</f>
        <v>135</v>
      </c>
      <c r="U19" s="5" t="str">
        <f>VLOOKUP($N19,$A:$K,8,FALSE)</f>
        <v>3.20</v>
      </c>
      <c r="V19" s="5">
        <f>VLOOKUP($N19,$A:$K,9,FALSE)</f>
        <v>4.2249999999999996</v>
      </c>
      <c r="W19" s="5">
        <f>VLOOKUP($N19,$A:$K,10,FALSE)</f>
        <v>117</v>
      </c>
      <c r="X19" s="5" t="str">
        <f>VLOOKUP($N19,$A:$K,11,FALSE)</f>
        <v>Asia</v>
      </c>
      <c r="Y19" s="6">
        <v>1</v>
      </c>
      <c r="Z19" s="7">
        <v>59.64</v>
      </c>
      <c r="AA19" s="25">
        <f>IF(Z19&gt;0, $AA$1*Y19+Z19, Y19)</f>
        <v>1059.6400000000001</v>
      </c>
      <c r="AB19" s="9">
        <f>P19</f>
        <v>16</v>
      </c>
      <c r="AC19" s="6">
        <v>1</v>
      </c>
      <c r="AD19" s="7">
        <v>150.25</v>
      </c>
      <c r="AE19" s="25">
        <f>IF(AD19&gt;0, $AA$1*AC19+AD19, AC19)</f>
        <v>1150.25</v>
      </c>
      <c r="AF19" s="9">
        <f>R19</f>
        <v>16</v>
      </c>
      <c r="AG19" s="8">
        <f>VALUE(S19)</f>
        <v>1.21</v>
      </c>
      <c r="AH19" s="7">
        <v>135</v>
      </c>
      <c r="AJ19" s="25">
        <f>IF(AI19&gt;0, $AA$1*AH19+AI19, AH19)</f>
        <v>135</v>
      </c>
      <c r="AK19" s="8">
        <f>VALUE(U19)</f>
        <v>3.2</v>
      </c>
      <c r="AL19" s="8">
        <f>VALUE(V19)</f>
        <v>4.2249999999999996</v>
      </c>
      <c r="AM19" s="8">
        <f>W19</f>
        <v>117</v>
      </c>
      <c r="AN19" s="8" t="str">
        <f>X19</f>
        <v>Asia</v>
      </c>
    </row>
    <row r="20" spans="1:40" x14ac:dyDescent="0.25">
      <c r="A20" t="s">
        <v>110</v>
      </c>
      <c r="B20" t="s">
        <v>111</v>
      </c>
      <c r="C20">
        <v>18</v>
      </c>
      <c r="D20" t="s">
        <v>112</v>
      </c>
      <c r="E20">
        <v>17</v>
      </c>
      <c r="F20" t="s">
        <v>113</v>
      </c>
      <c r="G20" t="s">
        <v>114</v>
      </c>
      <c r="H20" t="s">
        <v>115</v>
      </c>
      <c r="I20">
        <v>12.725</v>
      </c>
      <c r="J20">
        <v>62</v>
      </c>
      <c r="K20" t="s">
        <v>24</v>
      </c>
      <c r="N20" t="str">
        <f>A20</f>
        <v>Islamic Republic of Iran</v>
      </c>
      <c r="O20" s="4" t="str">
        <f>VLOOKUP(N20,A:K,2,FALSE)</f>
        <v>835.35</v>
      </c>
      <c r="P20" s="5">
        <f>VLOOKUP($N20,$A:$K,3,FALSE)</f>
        <v>18</v>
      </c>
      <c r="Q20" s="5" t="str">
        <f>VLOOKUP($N20,$A:$K,4,FALSE)</f>
        <v>1,081.38</v>
      </c>
      <c r="R20" s="5">
        <f>VLOOKUP($N20,$A:$K,5,FALSE)</f>
        <v>17</v>
      </c>
      <c r="S20" s="5" t="str">
        <f>VLOOKUP($N20,$A:$K,6,FALSE)</f>
        <v>1.14</v>
      </c>
      <c r="T20" s="5" t="str">
        <f>VLOOKUP($N20,$A:$K,7,FALSE)</f>
        <v>68.9</v>
      </c>
      <c r="U20" s="5" t="str">
        <f>VLOOKUP($N20,$A:$K,8,FALSE)</f>
        <v>2.46</v>
      </c>
      <c r="V20" s="5">
        <f>VLOOKUP($N20,$A:$K,9,FALSE)</f>
        <v>12.725</v>
      </c>
      <c r="W20" s="5">
        <f>VLOOKUP($N20,$A:$K,10,FALSE)</f>
        <v>62</v>
      </c>
      <c r="X20" s="5" t="str">
        <f>VLOOKUP($N20,$A:$K,11,FALSE)</f>
        <v>Asia</v>
      </c>
      <c r="Y20" s="6">
        <v>835.35</v>
      </c>
      <c r="Z20" s="7"/>
      <c r="AA20" s="25">
        <f>IF(Z20&gt;0, $AA$1*Y20+Z20, Y20)</f>
        <v>835.35</v>
      </c>
      <c r="AB20" s="9">
        <f>P20</f>
        <v>18</v>
      </c>
      <c r="AC20" s="6">
        <v>1</v>
      </c>
      <c r="AD20" s="7">
        <v>81.38</v>
      </c>
      <c r="AE20" s="25">
        <f>IF(AD20&gt;0, $AA$1*AC20+AD20, AC20)</f>
        <v>1081.3800000000001</v>
      </c>
      <c r="AF20" s="9">
        <f>R20</f>
        <v>17</v>
      </c>
      <c r="AG20" s="8">
        <f>VALUE(S20)</f>
        <v>1.1399999999999999</v>
      </c>
      <c r="AH20" s="7">
        <v>68.900000000000006</v>
      </c>
      <c r="AJ20" s="25">
        <f>IF(AI20&gt;0, $AA$1*AH20+AI20, AH20)</f>
        <v>68.900000000000006</v>
      </c>
      <c r="AK20" s="8">
        <f>VALUE(U20)</f>
        <v>2.46</v>
      </c>
      <c r="AL20" s="8">
        <f>VALUE(V20)</f>
        <v>12.725</v>
      </c>
      <c r="AM20" s="8">
        <f>W20</f>
        <v>62</v>
      </c>
      <c r="AN20" s="8" t="str">
        <f>X20</f>
        <v>Asia</v>
      </c>
    </row>
    <row r="21" spans="1:40" x14ac:dyDescent="0.25">
      <c r="A21" t="s">
        <v>116</v>
      </c>
      <c r="B21" t="s">
        <v>117</v>
      </c>
      <c r="C21">
        <v>17</v>
      </c>
      <c r="D21" t="s">
        <v>118</v>
      </c>
      <c r="E21">
        <v>18</v>
      </c>
      <c r="F21" t="s">
        <v>119</v>
      </c>
      <c r="G21" t="s">
        <v>120</v>
      </c>
      <c r="H21" t="s">
        <v>121</v>
      </c>
      <c r="I21">
        <v>57.715000000000003</v>
      </c>
      <c r="J21">
        <v>12</v>
      </c>
      <c r="K21" t="s">
        <v>37</v>
      </c>
      <c r="N21" t="str">
        <f>A21</f>
        <v>Netherlands</v>
      </c>
      <c r="O21" s="4" t="str">
        <f>VLOOKUP(N21,A:K,2,FALSE)</f>
        <v>913.13</v>
      </c>
      <c r="P21" s="5">
        <f>VLOOKUP($N21,$A:$K,3,FALSE)</f>
        <v>17</v>
      </c>
      <c r="Q21" s="5" t="str">
        <f>VLOOKUP($N21,$A:$K,4,FALSE)</f>
        <v>1,007.56</v>
      </c>
      <c r="R21" s="5">
        <f>VLOOKUP($N21,$A:$K,5,FALSE)</f>
        <v>18</v>
      </c>
      <c r="S21" s="5" t="str">
        <f>VLOOKUP($N21,$A:$K,6,FALSE)</f>
        <v>1.06</v>
      </c>
      <c r="T21" s="5" t="str">
        <f>VLOOKUP($N21,$A:$K,7,FALSE)</f>
        <v>73.8</v>
      </c>
      <c r="U21" s="5" t="str">
        <f>VLOOKUP($N21,$A:$K,8,FALSE)</f>
        <v>3.77</v>
      </c>
      <c r="V21" s="5">
        <f>VLOOKUP($N21,$A:$K,9,FALSE)</f>
        <v>57.715000000000003</v>
      </c>
      <c r="W21" s="5">
        <f>VLOOKUP($N21,$A:$K,10,FALSE)</f>
        <v>12</v>
      </c>
      <c r="X21" s="5" t="str">
        <f>VLOOKUP($N21,$A:$K,11,FALSE)</f>
        <v>Europe</v>
      </c>
      <c r="Y21" s="6">
        <v>913.13</v>
      </c>
      <c r="Z21" s="7"/>
      <c r="AA21" s="25">
        <f>IF(Z21&gt;0, $AA$1*Y21+Z21, Y21)</f>
        <v>913.13</v>
      </c>
      <c r="AB21" s="9">
        <f>P21</f>
        <v>17</v>
      </c>
      <c r="AC21" s="6">
        <v>1</v>
      </c>
      <c r="AD21" s="7">
        <v>7.56</v>
      </c>
      <c r="AE21" s="25">
        <f>IF(AD21&gt;0, $AA$1*AC21+AD21, AC21)</f>
        <v>1007.56</v>
      </c>
      <c r="AF21" s="9">
        <f>R21</f>
        <v>18</v>
      </c>
      <c r="AG21" s="8">
        <f>VALUE(S21)</f>
        <v>1.06</v>
      </c>
      <c r="AH21" s="7">
        <v>73.8</v>
      </c>
      <c r="AJ21" s="25">
        <f>IF(AI21&gt;0, $AA$1*AH21+AI21, AH21)</f>
        <v>73.8</v>
      </c>
      <c r="AK21" s="8">
        <f>VALUE(U21)</f>
        <v>3.77</v>
      </c>
      <c r="AL21" s="8">
        <f>VALUE(V21)</f>
        <v>57.715000000000003</v>
      </c>
      <c r="AM21" s="8">
        <f>W21</f>
        <v>12</v>
      </c>
      <c r="AN21" s="8" t="str">
        <f>X21</f>
        <v>Europe</v>
      </c>
    </row>
    <row r="22" spans="1:40" x14ac:dyDescent="0.25">
      <c r="A22" t="s">
        <v>122</v>
      </c>
      <c r="B22" t="s">
        <v>123</v>
      </c>
      <c r="C22">
        <v>21</v>
      </c>
      <c r="D22" t="s">
        <v>124</v>
      </c>
      <c r="E22">
        <v>19</v>
      </c>
      <c r="F22" t="s">
        <v>125</v>
      </c>
      <c r="G22" t="s">
        <v>126</v>
      </c>
      <c r="H22" t="s">
        <v>127</v>
      </c>
      <c r="I22">
        <v>23.762</v>
      </c>
      <c r="J22">
        <v>44</v>
      </c>
      <c r="K22" t="s">
        <v>24</v>
      </c>
      <c r="N22" t="str">
        <f>A22</f>
        <v>Saudi Arabia</v>
      </c>
      <c r="O22" s="4" t="str">
        <f>VLOOKUP(N22,A:K,2,FALSE)</f>
        <v>700.12</v>
      </c>
      <c r="P22" s="5">
        <f>VLOOKUP($N22,$A:$K,3,FALSE)</f>
        <v>21</v>
      </c>
      <c r="Q22" s="5" t="str">
        <f>VLOOKUP($N22,$A:$K,4,FALSE)</f>
        <v>842.59</v>
      </c>
      <c r="R22" s="5">
        <f>VLOOKUP($N22,$A:$K,5,FALSE)</f>
        <v>19</v>
      </c>
      <c r="S22" s="5" t="str">
        <f>VLOOKUP($N22,$A:$K,6,FALSE)</f>
        <v>0.888</v>
      </c>
      <c r="T22" s="5" t="str">
        <f>VLOOKUP($N22,$A:$K,7,FALSE)</f>
        <v>165</v>
      </c>
      <c r="U22" s="5" t="str">
        <f>VLOOKUP($N22,$A:$K,8,FALSE)</f>
        <v>2.84</v>
      </c>
      <c r="V22" s="5">
        <f>VLOOKUP($N22,$A:$K,9,FALSE)</f>
        <v>23.762</v>
      </c>
      <c r="W22" s="5">
        <f>VLOOKUP($N22,$A:$K,10,FALSE)</f>
        <v>44</v>
      </c>
      <c r="X22" s="5" t="str">
        <f>VLOOKUP($N22,$A:$K,11,FALSE)</f>
        <v>Asia</v>
      </c>
      <c r="Y22" s="6">
        <v>700.12</v>
      </c>
      <c r="Z22" s="7"/>
      <c r="AA22" s="25">
        <f>IF(Z22&gt;0, $AA$1*Y22+Z22, Y22)</f>
        <v>700.12</v>
      </c>
      <c r="AB22" s="9">
        <f>P22</f>
        <v>21</v>
      </c>
      <c r="AC22" s="6">
        <v>842.59</v>
      </c>
      <c r="AD22" s="7"/>
      <c r="AE22" s="25">
        <f>IF(AD22&gt;0, $AA$1*AC22+AD22, AC22)</f>
        <v>842.59</v>
      </c>
      <c r="AF22" s="9">
        <f>R22</f>
        <v>19</v>
      </c>
      <c r="AG22" s="8">
        <f>VALUE(S22)</f>
        <v>0.88800000000000001</v>
      </c>
      <c r="AH22" s="7">
        <v>165</v>
      </c>
      <c r="AJ22" s="25">
        <f>IF(AI22&gt;0, $AA$1*AH22+AI22, AH22)</f>
        <v>165</v>
      </c>
      <c r="AK22" s="8">
        <f>VALUE(U22)</f>
        <v>2.84</v>
      </c>
      <c r="AL22" s="8">
        <f>VALUE(V22)</f>
        <v>23.762</v>
      </c>
      <c r="AM22" s="8">
        <f>W22</f>
        <v>44</v>
      </c>
      <c r="AN22" s="8" t="str">
        <f>X22</f>
        <v>Asia</v>
      </c>
    </row>
    <row r="23" spans="1:40" x14ac:dyDescent="0.25">
      <c r="A23" t="s">
        <v>128</v>
      </c>
      <c r="B23" t="s">
        <v>129</v>
      </c>
      <c r="C23">
        <v>19</v>
      </c>
      <c r="D23" t="s">
        <v>130</v>
      </c>
      <c r="E23">
        <v>20</v>
      </c>
      <c r="F23" t="s">
        <v>131</v>
      </c>
      <c r="G23" t="s">
        <v>132</v>
      </c>
      <c r="H23" t="s">
        <v>133</v>
      </c>
      <c r="I23">
        <v>93.515000000000001</v>
      </c>
      <c r="J23">
        <v>3</v>
      </c>
      <c r="K23" t="s">
        <v>37</v>
      </c>
      <c r="N23" t="str">
        <f>A23</f>
        <v>Switzerland</v>
      </c>
      <c r="O23" s="4" t="str">
        <f>VLOOKUP(N23,A:K,2,FALSE)</f>
        <v>751.88</v>
      </c>
      <c r="P23" s="5">
        <f>VLOOKUP($N23,$A:$K,3,FALSE)</f>
        <v>19</v>
      </c>
      <c r="Q23" s="5" t="str">
        <f>VLOOKUP($N23,$A:$K,4,FALSE)</f>
        <v>810.83</v>
      </c>
      <c r="R23" s="5">
        <f>VLOOKUP($N23,$A:$K,5,FALSE)</f>
        <v>20</v>
      </c>
      <c r="S23" s="5" t="str">
        <f>VLOOKUP($N23,$A:$K,6,FALSE)</f>
        <v>0.854</v>
      </c>
      <c r="T23" s="5" t="str">
        <f>VLOOKUP($N23,$A:$K,7,FALSE)</f>
        <v>31.8</v>
      </c>
      <c r="U23" s="5" t="str">
        <f>VLOOKUP($N23,$A:$K,8,FALSE)</f>
        <v>3.71</v>
      </c>
      <c r="V23" s="5">
        <f>VLOOKUP($N23,$A:$K,9,FALSE)</f>
        <v>93.515000000000001</v>
      </c>
      <c r="W23" s="5">
        <f>VLOOKUP($N23,$A:$K,10,FALSE)</f>
        <v>3</v>
      </c>
      <c r="X23" s="5" t="str">
        <f>VLOOKUP($N23,$A:$K,11,FALSE)</f>
        <v>Europe</v>
      </c>
      <c r="Y23" s="6">
        <v>751.88</v>
      </c>
      <c r="Z23" s="7"/>
      <c r="AA23" s="25">
        <f>IF(Z23&gt;0, $AA$1*Y23+Z23, Y23)</f>
        <v>751.88</v>
      </c>
      <c r="AB23" s="9">
        <f>P23</f>
        <v>19</v>
      </c>
      <c r="AC23" s="6">
        <v>810.83</v>
      </c>
      <c r="AD23" s="7"/>
      <c r="AE23" s="25">
        <f>IF(AD23&gt;0, $AA$1*AC23+AD23, AC23)</f>
        <v>810.83</v>
      </c>
      <c r="AF23" s="9">
        <f>R23</f>
        <v>20</v>
      </c>
      <c r="AG23" s="8">
        <f>VALUE(S23)</f>
        <v>0.85399999999999998</v>
      </c>
      <c r="AH23" s="7">
        <v>31.8</v>
      </c>
      <c r="AJ23" s="25">
        <f>IF(AI23&gt;0, $AA$1*AH23+AI23, AH23)</f>
        <v>31.8</v>
      </c>
      <c r="AK23" s="8">
        <f>VALUE(U23)</f>
        <v>3.71</v>
      </c>
      <c r="AL23" s="8">
        <f>VALUE(V23)</f>
        <v>93.515000000000001</v>
      </c>
      <c r="AM23" s="8">
        <f>W23</f>
        <v>3</v>
      </c>
      <c r="AN23" s="8" t="str">
        <f>X23</f>
        <v>Europe</v>
      </c>
    </row>
    <row r="24" spans="1:40" x14ac:dyDescent="0.25">
      <c r="A24" t="s">
        <v>134</v>
      </c>
      <c r="B24" t="s">
        <v>135</v>
      </c>
      <c r="C24">
        <v>20</v>
      </c>
      <c r="D24" t="s">
        <v>136</v>
      </c>
      <c r="E24">
        <v>21</v>
      </c>
      <c r="F24" t="s">
        <v>137</v>
      </c>
      <c r="G24" t="s">
        <v>138</v>
      </c>
      <c r="H24" t="s">
        <v>139</v>
      </c>
      <c r="I24">
        <v>9.407</v>
      </c>
      <c r="J24">
        <v>76</v>
      </c>
      <c r="K24" t="s">
        <v>37</v>
      </c>
      <c r="N24" t="str">
        <f>A24</f>
        <v>Turkey</v>
      </c>
      <c r="O24" s="4" t="str">
        <f>VLOOKUP(N24,A:K,2,FALSE)</f>
        <v>719.92</v>
      </c>
      <c r="P24" s="5">
        <f>VLOOKUP($N24,$A:$K,3,FALSE)</f>
        <v>20</v>
      </c>
      <c r="Q24" s="5" t="str">
        <f>VLOOKUP($N24,$A:$K,4,FALSE)</f>
        <v>795.95</v>
      </c>
      <c r="R24" s="5">
        <f>VLOOKUP($N24,$A:$K,5,FALSE)</f>
        <v>21</v>
      </c>
      <c r="S24" s="5" t="str">
        <f>VLOOKUP($N24,$A:$K,6,FALSE)</f>
        <v>0.838</v>
      </c>
      <c r="T24" s="5" t="str">
        <f>VLOOKUP($N24,$A:$K,7,FALSE)</f>
        <v>14.9</v>
      </c>
      <c r="U24" s="5" t="str">
        <f>VLOOKUP($N24,$A:$K,8,FALSE)</f>
        <v>8.95</v>
      </c>
      <c r="V24" s="5">
        <f>VLOOKUP($N24,$A:$K,9,FALSE)</f>
        <v>9.407</v>
      </c>
      <c r="W24" s="5">
        <f>VLOOKUP($N24,$A:$K,10,FALSE)</f>
        <v>76</v>
      </c>
      <c r="X24" s="5" t="str">
        <f>VLOOKUP($N24,$A:$K,11,FALSE)</f>
        <v>Europe</v>
      </c>
      <c r="Y24" s="6">
        <v>719.92</v>
      </c>
      <c r="Z24" s="7"/>
      <c r="AA24" s="25">
        <f>IF(Z24&gt;0, $AA$1*Y24+Z24, Y24)</f>
        <v>719.92</v>
      </c>
      <c r="AB24" s="9">
        <f>P24</f>
        <v>20</v>
      </c>
      <c r="AC24" s="6">
        <v>795.95</v>
      </c>
      <c r="AD24" s="7"/>
      <c r="AE24" s="25">
        <f>IF(AD24&gt;0, $AA$1*AC24+AD24, AC24)</f>
        <v>795.95</v>
      </c>
      <c r="AF24" s="9">
        <f>R24</f>
        <v>21</v>
      </c>
      <c r="AG24" s="8">
        <f>VALUE(S24)</f>
        <v>0.83799999999999997</v>
      </c>
      <c r="AH24" s="7">
        <v>14.9</v>
      </c>
      <c r="AJ24" s="25">
        <f>IF(AI24&gt;0, $AA$1*AH24+AI24, AH24)</f>
        <v>14.9</v>
      </c>
      <c r="AK24" s="8">
        <f>VALUE(U24)</f>
        <v>8.9499999999999993</v>
      </c>
      <c r="AL24" s="8">
        <f>VALUE(V24)</f>
        <v>9.407</v>
      </c>
      <c r="AM24" s="8">
        <f>W24</f>
        <v>76</v>
      </c>
      <c r="AN24" s="8" t="str">
        <f>X24</f>
        <v>Europe</v>
      </c>
    </row>
    <row r="25" spans="1:40" x14ac:dyDescent="0.25">
      <c r="A25" t="s">
        <v>140</v>
      </c>
      <c r="B25" t="s">
        <v>141</v>
      </c>
      <c r="C25">
        <v>22</v>
      </c>
      <c r="D25" t="s">
        <v>142</v>
      </c>
      <c r="E25">
        <v>22</v>
      </c>
      <c r="F25" t="s">
        <v>143</v>
      </c>
      <c r="G25" t="s">
        <v>144</v>
      </c>
      <c r="H25" t="s">
        <v>145</v>
      </c>
      <c r="I25">
        <v>33.402000000000001</v>
      </c>
      <c r="J25">
        <v>32</v>
      </c>
      <c r="K25" t="s">
        <v>24</v>
      </c>
      <c r="N25" t="str">
        <f>A25</f>
        <v>Taiwan Province of China</v>
      </c>
      <c r="O25" s="4" t="str">
        <f>VLOOKUP(N25,A:K,2,FALSE)</f>
        <v>668.16</v>
      </c>
      <c r="P25" s="5">
        <f>VLOOKUP($N25,$A:$K,3,FALSE)</f>
        <v>22</v>
      </c>
      <c r="Q25" s="5" t="str">
        <f>VLOOKUP($N25,$A:$K,4,FALSE)</f>
        <v>785.59</v>
      </c>
      <c r="R25" s="5">
        <f>VLOOKUP($N25,$A:$K,5,FALSE)</f>
        <v>22</v>
      </c>
      <c r="S25" s="5" t="str">
        <f>VLOOKUP($N25,$A:$K,6,FALSE)</f>
        <v>0.828</v>
      </c>
      <c r="T25" s="5" t="str">
        <f>VLOOKUP($N25,$A:$K,7,FALSE)</f>
        <v>10.4</v>
      </c>
      <c r="U25" s="5" t="str">
        <f>VLOOKUP($N25,$A:$K,8,FALSE)</f>
        <v>5.86</v>
      </c>
      <c r="V25" s="5">
        <f>VLOOKUP($N25,$A:$K,9,FALSE)</f>
        <v>33.402000000000001</v>
      </c>
      <c r="W25" s="5">
        <f>VLOOKUP($N25,$A:$K,10,FALSE)</f>
        <v>32</v>
      </c>
      <c r="X25" s="5" t="str">
        <f>VLOOKUP($N25,$A:$K,11,FALSE)</f>
        <v>Asia</v>
      </c>
      <c r="Y25" s="6">
        <v>668.16</v>
      </c>
      <c r="Z25" s="7"/>
      <c r="AA25" s="25">
        <f>IF(Z25&gt;0, $AA$1*Y25+Z25, Y25)</f>
        <v>668.16</v>
      </c>
      <c r="AB25" s="9">
        <f>P25</f>
        <v>22</v>
      </c>
      <c r="AC25" s="6">
        <v>785.59</v>
      </c>
      <c r="AD25" s="7"/>
      <c r="AE25" s="25">
        <f>IF(AD25&gt;0, $AA$1*AC25+AD25, AC25)</f>
        <v>785.59</v>
      </c>
      <c r="AF25" s="9">
        <f>R25</f>
        <v>22</v>
      </c>
      <c r="AG25" s="8">
        <f>VALUE(S25)</f>
        <v>0.82799999999999996</v>
      </c>
      <c r="AH25" s="7">
        <v>10.4</v>
      </c>
      <c r="AJ25" s="25">
        <f>IF(AI25&gt;0, $AA$1*AH25+AI25, AH25)</f>
        <v>10.4</v>
      </c>
      <c r="AK25" s="8">
        <f>VALUE(U25)</f>
        <v>5.86</v>
      </c>
      <c r="AL25" s="8">
        <f>VALUE(V25)</f>
        <v>33.402000000000001</v>
      </c>
      <c r="AM25" s="8">
        <f>W25</f>
        <v>32</v>
      </c>
      <c r="AN25" s="8" t="str">
        <f>X25</f>
        <v>Asia</v>
      </c>
    </row>
    <row r="26" spans="1:40" x14ac:dyDescent="0.25">
      <c r="A26" t="s">
        <v>146</v>
      </c>
      <c r="B26" t="s">
        <v>147</v>
      </c>
      <c r="C26">
        <v>23</v>
      </c>
      <c r="D26" t="s">
        <v>148</v>
      </c>
      <c r="E26">
        <v>23</v>
      </c>
      <c r="F26" t="s">
        <v>149</v>
      </c>
      <c r="G26" t="s">
        <v>150</v>
      </c>
      <c r="H26" t="s">
        <v>151</v>
      </c>
      <c r="I26">
        <v>17.318999999999999</v>
      </c>
      <c r="J26">
        <v>51</v>
      </c>
      <c r="K26" t="s">
        <v>37</v>
      </c>
      <c r="N26" t="str">
        <f>A26</f>
        <v>Poland</v>
      </c>
      <c r="O26" s="4" t="str">
        <f>VLOOKUP(N26,A:K,2,FALSE)</f>
        <v>595.92</v>
      </c>
      <c r="P26" s="5">
        <f>VLOOKUP($N26,$A:$K,3,FALSE)</f>
        <v>23</v>
      </c>
      <c r="Q26" s="5" t="str">
        <f>VLOOKUP($N26,$A:$K,4,FALSE)</f>
        <v>655.33</v>
      </c>
      <c r="R26" s="5">
        <f>VLOOKUP($N26,$A:$K,5,FALSE)</f>
        <v>23</v>
      </c>
      <c r="S26" s="5" t="str">
        <f>VLOOKUP($N26,$A:$K,6,FALSE)</f>
        <v>0.690</v>
      </c>
      <c r="T26" s="5" t="str">
        <f>VLOOKUP($N26,$A:$K,7,FALSE)</f>
        <v>130</v>
      </c>
      <c r="U26" s="5" t="str">
        <f>VLOOKUP($N26,$A:$K,8,FALSE)</f>
        <v>5.12</v>
      </c>
      <c r="V26" s="5">
        <f>VLOOKUP($N26,$A:$K,9,FALSE)</f>
        <v>17.318999999999999</v>
      </c>
      <c r="W26" s="5">
        <f>VLOOKUP($N26,$A:$K,10,FALSE)</f>
        <v>51</v>
      </c>
      <c r="X26" s="5" t="str">
        <f>VLOOKUP($N26,$A:$K,11,FALSE)</f>
        <v>Europe</v>
      </c>
      <c r="Y26" s="6">
        <v>595.91999999999996</v>
      </c>
      <c r="Z26" s="7"/>
      <c r="AA26" s="25">
        <f>IF(Z26&gt;0, $AA$1*Y26+Z26, Y26)</f>
        <v>595.91999999999996</v>
      </c>
      <c r="AB26" s="9">
        <f>P26</f>
        <v>23</v>
      </c>
      <c r="AC26" s="6">
        <v>655.33000000000004</v>
      </c>
      <c r="AD26" s="7"/>
      <c r="AE26" s="25">
        <f>IF(AD26&gt;0, $AA$1*AC26+AD26, AC26)</f>
        <v>655.33000000000004</v>
      </c>
      <c r="AF26" s="9">
        <f>R26</f>
        <v>23</v>
      </c>
      <c r="AG26" s="8">
        <f>VALUE(S26)</f>
        <v>0.69</v>
      </c>
      <c r="AH26" s="7">
        <v>130</v>
      </c>
      <c r="AJ26" s="25">
        <f>IF(AI26&gt;0, $AA$1*AH26+AI26, AH26)</f>
        <v>130</v>
      </c>
      <c r="AK26" s="8">
        <f>VALUE(U26)</f>
        <v>5.12</v>
      </c>
      <c r="AL26" s="8">
        <f>VALUE(V26)</f>
        <v>17.318999999999999</v>
      </c>
      <c r="AM26" s="8">
        <f>W26</f>
        <v>51</v>
      </c>
      <c r="AN26" s="8" t="str">
        <f>X26</f>
        <v>Europe</v>
      </c>
    </row>
    <row r="27" spans="1:40" x14ac:dyDescent="0.25">
      <c r="A27" t="s">
        <v>152</v>
      </c>
      <c r="B27" t="s">
        <v>153</v>
      </c>
      <c r="C27">
        <v>24</v>
      </c>
      <c r="D27" t="s">
        <v>154</v>
      </c>
      <c r="E27">
        <v>24</v>
      </c>
      <c r="F27" t="s">
        <v>155</v>
      </c>
      <c r="G27" t="s">
        <v>156</v>
      </c>
      <c r="H27" t="s">
        <v>157</v>
      </c>
      <c r="I27">
        <v>58.639000000000003</v>
      </c>
      <c r="J27">
        <v>11</v>
      </c>
      <c r="K27" t="s">
        <v>37</v>
      </c>
      <c r="N27" t="str">
        <f>A27</f>
        <v>Sweden</v>
      </c>
      <c r="O27" s="4" t="str">
        <f>VLOOKUP(N27,A:K,2,FALSE)</f>
        <v>541.06</v>
      </c>
      <c r="P27" s="5">
        <f>VLOOKUP($N27,$A:$K,3,FALSE)</f>
        <v>24</v>
      </c>
      <c r="Q27" s="5" t="str">
        <f>VLOOKUP($N27,$A:$K,4,FALSE)</f>
        <v>622.37</v>
      </c>
      <c r="R27" s="5">
        <f>VLOOKUP($N27,$A:$K,5,FALSE)</f>
        <v>24</v>
      </c>
      <c r="S27" s="5" t="str">
        <f>VLOOKUP($N27,$A:$K,6,FALSE)</f>
        <v>0.656</v>
      </c>
      <c r="T27" s="5" t="str">
        <f>VLOOKUP($N27,$A:$K,7,FALSE)</f>
        <v>33.0</v>
      </c>
      <c r="U27" s="5" t="str">
        <f>VLOOKUP($N27,$A:$K,8,FALSE)</f>
        <v>4.04</v>
      </c>
      <c r="V27" s="5">
        <f>VLOOKUP($N27,$A:$K,9,FALSE)</f>
        <v>58.639000000000003</v>
      </c>
      <c r="W27" s="5">
        <f>VLOOKUP($N27,$A:$K,10,FALSE)</f>
        <v>11</v>
      </c>
      <c r="X27" s="5" t="str">
        <f>VLOOKUP($N27,$A:$K,11,FALSE)</f>
        <v>Europe</v>
      </c>
      <c r="Y27" s="6">
        <v>541.05999999999995</v>
      </c>
      <c r="Z27" s="7"/>
      <c r="AA27" s="25">
        <f>IF(Z27&gt;0, $AA$1*Y27+Z27, Y27)</f>
        <v>541.05999999999995</v>
      </c>
      <c r="AB27" s="9">
        <f>P27</f>
        <v>24</v>
      </c>
      <c r="AC27" s="6">
        <v>622.37</v>
      </c>
      <c r="AD27" s="7"/>
      <c r="AE27" s="25">
        <f>IF(AD27&gt;0, $AA$1*AC27+AD27, AC27)</f>
        <v>622.37</v>
      </c>
      <c r="AF27" s="9">
        <f>R27</f>
        <v>24</v>
      </c>
      <c r="AG27" s="8">
        <f>VALUE(S27)</f>
        <v>0.65600000000000003</v>
      </c>
      <c r="AH27" s="7">
        <v>33</v>
      </c>
      <c r="AJ27" s="25">
        <f>IF(AI27&gt;0, $AA$1*AH27+AI27, AH27)</f>
        <v>33</v>
      </c>
      <c r="AK27" s="8">
        <f>VALUE(U27)</f>
        <v>4.04</v>
      </c>
      <c r="AL27" s="8">
        <f>VALUE(V27)</f>
        <v>58.639000000000003</v>
      </c>
      <c r="AM27" s="8">
        <f>W27</f>
        <v>11</v>
      </c>
      <c r="AN27" s="8" t="str">
        <f>X27</f>
        <v>Europe</v>
      </c>
    </row>
    <row r="28" spans="1:40" x14ac:dyDescent="0.25">
      <c r="A28" t="s">
        <v>158</v>
      </c>
      <c r="B28" t="s">
        <v>159</v>
      </c>
      <c r="C28">
        <v>25</v>
      </c>
      <c r="D28" t="s">
        <v>160</v>
      </c>
      <c r="E28">
        <v>25</v>
      </c>
      <c r="F28" t="s">
        <v>161</v>
      </c>
      <c r="G28" t="s">
        <v>162</v>
      </c>
      <c r="H28" t="s">
        <v>163</v>
      </c>
      <c r="I28">
        <v>50.412999999999997</v>
      </c>
      <c r="J28">
        <v>18</v>
      </c>
      <c r="K28" t="s">
        <v>37</v>
      </c>
      <c r="N28" t="str">
        <f>A28</f>
        <v>Belgium</v>
      </c>
      <c r="O28" s="4" t="str">
        <f>VLOOKUP(N28,A:K,2,FALSE)</f>
        <v>514.92</v>
      </c>
      <c r="P28" s="5">
        <f>VLOOKUP($N28,$A:$K,3,FALSE)</f>
        <v>25</v>
      </c>
      <c r="Q28" s="5" t="str">
        <f>VLOOKUP($N28,$A:$K,4,FALSE)</f>
        <v>581.85</v>
      </c>
      <c r="R28" s="5">
        <f>VLOOKUP($N28,$A:$K,5,FALSE)</f>
        <v>25</v>
      </c>
      <c r="S28" s="5" t="str">
        <f>VLOOKUP($N28,$A:$K,6,FALSE)</f>
        <v>0.613</v>
      </c>
      <c r="T28" s="5" t="str">
        <f>VLOOKUP($N28,$A:$K,7,FALSE)</f>
        <v>40.5</v>
      </c>
      <c r="U28" s="5" t="str">
        <f>VLOOKUP($N28,$A:$K,8,FALSE)</f>
        <v>5.64</v>
      </c>
      <c r="V28" s="5">
        <f>VLOOKUP($N28,$A:$K,9,FALSE)</f>
        <v>50.412999999999997</v>
      </c>
      <c r="W28" s="5">
        <f>VLOOKUP($N28,$A:$K,10,FALSE)</f>
        <v>18</v>
      </c>
      <c r="X28" s="5" t="str">
        <f>VLOOKUP($N28,$A:$K,11,FALSE)</f>
        <v>Europe</v>
      </c>
      <c r="Y28" s="6">
        <v>514.91999999999996</v>
      </c>
      <c r="Z28" s="7"/>
      <c r="AA28" s="25">
        <f>IF(Z28&gt;0, $AA$1*Y28+Z28, Y28)</f>
        <v>514.91999999999996</v>
      </c>
      <c r="AB28" s="9">
        <f>P28</f>
        <v>25</v>
      </c>
      <c r="AC28" s="6">
        <v>581.85</v>
      </c>
      <c r="AD28" s="7"/>
      <c r="AE28" s="25">
        <f>IF(AD28&gt;0, $AA$1*AC28+AD28, AC28)</f>
        <v>581.85</v>
      </c>
      <c r="AF28" s="9">
        <f>R28</f>
        <v>25</v>
      </c>
      <c r="AG28" s="8">
        <f>VALUE(S28)</f>
        <v>0.61299999999999999</v>
      </c>
      <c r="AH28" s="7">
        <v>40.5</v>
      </c>
      <c r="AJ28" s="25">
        <f>IF(AI28&gt;0, $AA$1*AH28+AI28, AH28)</f>
        <v>40.5</v>
      </c>
      <c r="AK28" s="8">
        <f>VALUE(U28)</f>
        <v>5.64</v>
      </c>
      <c r="AL28" s="8">
        <f>VALUE(V28)</f>
        <v>50.412999999999997</v>
      </c>
      <c r="AM28" s="8">
        <f>W28</f>
        <v>18</v>
      </c>
      <c r="AN28" s="8" t="str">
        <f>X28</f>
        <v>Europe</v>
      </c>
    </row>
    <row r="29" spans="1:40" x14ac:dyDescent="0.25">
      <c r="A29" t="s">
        <v>164</v>
      </c>
      <c r="B29" t="s">
        <v>165</v>
      </c>
      <c r="C29">
        <v>26</v>
      </c>
      <c r="D29" t="s">
        <v>166</v>
      </c>
      <c r="E29">
        <v>26</v>
      </c>
      <c r="F29" t="s">
        <v>167</v>
      </c>
      <c r="G29" t="s">
        <v>168</v>
      </c>
      <c r="H29" t="s">
        <v>169</v>
      </c>
      <c r="I29">
        <v>7.8090000000000002</v>
      </c>
      <c r="J29">
        <v>85</v>
      </c>
      <c r="K29" t="s">
        <v>24</v>
      </c>
      <c r="N29" t="str">
        <f>A29</f>
        <v>Thailand</v>
      </c>
      <c r="O29" s="4" t="str">
        <f>VLOOKUP(N29,A:K,2,FALSE)</f>
        <v>501.71</v>
      </c>
      <c r="P29" s="5">
        <f>VLOOKUP($N29,$A:$K,3,FALSE)</f>
        <v>26</v>
      </c>
      <c r="Q29" s="5" t="str">
        <f>VLOOKUP($N29,$A:$K,4,FALSE)</f>
        <v>546.22</v>
      </c>
      <c r="R29" s="5">
        <f>VLOOKUP($N29,$A:$K,5,FALSE)</f>
        <v>26</v>
      </c>
      <c r="S29" s="5" t="str">
        <f>VLOOKUP($N29,$A:$K,6,FALSE)</f>
        <v>0.575</v>
      </c>
      <c r="T29" s="5" t="str">
        <f>VLOOKUP($N29,$A:$K,7,FALSE)</f>
        <v>35.6</v>
      </c>
      <c r="U29" s="5" t="str">
        <f>VLOOKUP($N29,$A:$K,8,FALSE)</f>
        <v>0.96</v>
      </c>
      <c r="V29" s="5">
        <f>VLOOKUP($N29,$A:$K,9,FALSE)</f>
        <v>7.8090000000000002</v>
      </c>
      <c r="W29" s="5">
        <f>VLOOKUP($N29,$A:$K,10,FALSE)</f>
        <v>85</v>
      </c>
      <c r="X29" s="5" t="str">
        <f>VLOOKUP($N29,$A:$K,11,FALSE)</f>
        <v>Asia</v>
      </c>
      <c r="Y29" s="6">
        <v>501.71</v>
      </c>
      <c r="Z29" s="7"/>
      <c r="AA29" s="25">
        <f>IF(Z29&gt;0, $AA$1*Y29+Z29, Y29)</f>
        <v>501.71</v>
      </c>
      <c r="AB29" s="9">
        <f>P29</f>
        <v>26</v>
      </c>
      <c r="AC29" s="6">
        <v>546.22</v>
      </c>
      <c r="AD29" s="7"/>
      <c r="AE29" s="25">
        <f>IF(AD29&gt;0, $AA$1*AC29+AD29, AC29)</f>
        <v>546.22</v>
      </c>
      <c r="AF29" s="9">
        <f>R29</f>
        <v>26</v>
      </c>
      <c r="AG29" s="8">
        <f>VALUE(S29)</f>
        <v>0.57499999999999996</v>
      </c>
      <c r="AH29" s="7">
        <v>35.6</v>
      </c>
      <c r="AJ29" s="25">
        <f>IF(AI29&gt;0, $AA$1*AH29+AI29, AH29)</f>
        <v>35.6</v>
      </c>
      <c r="AK29" s="8">
        <f>VALUE(U29)</f>
        <v>0.96</v>
      </c>
      <c r="AL29" s="8">
        <f>VALUE(V29)</f>
        <v>7.8090000000000002</v>
      </c>
      <c r="AM29" s="8">
        <f>W29</f>
        <v>85</v>
      </c>
      <c r="AN29" s="8" t="str">
        <f>X29</f>
        <v>Asia</v>
      </c>
    </row>
    <row r="30" spans="1:40" x14ac:dyDescent="0.25">
      <c r="A30" t="s">
        <v>170</v>
      </c>
      <c r="B30" t="s">
        <v>171</v>
      </c>
      <c r="C30">
        <v>29</v>
      </c>
      <c r="D30" t="s">
        <v>172</v>
      </c>
      <c r="E30">
        <v>27</v>
      </c>
      <c r="F30" t="s">
        <v>173</v>
      </c>
      <c r="G30" t="s">
        <v>174</v>
      </c>
      <c r="H30" t="s">
        <v>175</v>
      </c>
      <c r="I30">
        <v>102.39400000000001</v>
      </c>
      <c r="J30">
        <v>2</v>
      </c>
      <c r="K30" t="s">
        <v>37</v>
      </c>
      <c r="N30" t="str">
        <f>A30</f>
        <v>Ireland</v>
      </c>
      <c r="O30" s="4" t="str">
        <f>VLOOKUP(N30,A:K,2,FALSE)</f>
        <v>425.55</v>
      </c>
      <c r="P30" s="5">
        <f>VLOOKUP($N30,$A:$K,3,FALSE)</f>
        <v>29</v>
      </c>
      <c r="Q30" s="5" t="str">
        <f>VLOOKUP($N30,$A:$K,4,FALSE)</f>
        <v>516.25</v>
      </c>
      <c r="R30" s="5">
        <f>VLOOKUP($N30,$A:$K,5,FALSE)</f>
        <v>27</v>
      </c>
      <c r="S30" s="5" t="str">
        <f>VLOOKUP($N30,$A:$K,6,FALSE)</f>
        <v>0.544</v>
      </c>
      <c r="T30" s="5" t="str">
        <f>VLOOKUP($N30,$A:$K,7,FALSE)</f>
        <v>30.0</v>
      </c>
      <c r="U30" s="5" t="str">
        <f>VLOOKUP($N30,$A:$K,8,FALSE)</f>
        <v>13.04</v>
      </c>
      <c r="V30" s="5">
        <f>VLOOKUP($N30,$A:$K,9,FALSE)</f>
        <v>102.39400000000001</v>
      </c>
      <c r="W30" s="5">
        <f>VLOOKUP($N30,$A:$K,10,FALSE)</f>
        <v>2</v>
      </c>
      <c r="X30" s="5" t="str">
        <f>VLOOKUP($N30,$A:$K,11,FALSE)</f>
        <v>Europe</v>
      </c>
      <c r="Y30" s="6">
        <v>425.55</v>
      </c>
      <c r="Z30" s="7"/>
      <c r="AA30" s="25">
        <f>IF(Z30&gt;0, $AA$1*Y30+Z30, Y30)</f>
        <v>425.55</v>
      </c>
      <c r="AB30" s="9">
        <f>P30</f>
        <v>29</v>
      </c>
      <c r="AC30" s="6">
        <v>516.25</v>
      </c>
      <c r="AD30" s="7"/>
      <c r="AE30" s="25">
        <f>IF(AD30&gt;0, $AA$1*AC30+AD30, AC30)</f>
        <v>516.25</v>
      </c>
      <c r="AF30" s="9">
        <f>R30</f>
        <v>27</v>
      </c>
      <c r="AG30" s="8">
        <f>VALUE(S30)</f>
        <v>0.54400000000000004</v>
      </c>
      <c r="AH30" s="7">
        <v>30</v>
      </c>
      <c r="AJ30" s="25">
        <f>IF(AI30&gt;0, $AA$1*AH30+AI30, AH30)</f>
        <v>30</v>
      </c>
      <c r="AK30" s="8">
        <f>VALUE(U30)</f>
        <v>13.04</v>
      </c>
      <c r="AL30" s="8">
        <f>VALUE(V30)</f>
        <v>102.39400000000001</v>
      </c>
      <c r="AM30" s="8">
        <f>W30</f>
        <v>2</v>
      </c>
      <c r="AN30" s="8" t="str">
        <f>X30</f>
        <v>Europe</v>
      </c>
    </row>
    <row r="31" spans="1:40" x14ac:dyDescent="0.25">
      <c r="A31" t="s">
        <v>176</v>
      </c>
      <c r="B31" t="s">
        <v>177</v>
      </c>
      <c r="C31">
        <v>27</v>
      </c>
      <c r="D31" t="s">
        <v>178</v>
      </c>
      <c r="E31">
        <v>28</v>
      </c>
      <c r="F31" t="s">
        <v>179</v>
      </c>
      <c r="G31" t="s">
        <v>180</v>
      </c>
      <c r="H31" t="s">
        <v>181</v>
      </c>
      <c r="I31">
        <v>53.792999999999999</v>
      </c>
      <c r="J31">
        <v>13</v>
      </c>
      <c r="K31" t="s">
        <v>37</v>
      </c>
      <c r="N31" t="str">
        <f>A31</f>
        <v>Austria</v>
      </c>
      <c r="O31" s="4" t="str">
        <f>VLOOKUP(N31,A:K,2,FALSE)</f>
        <v>432.52</v>
      </c>
      <c r="P31" s="5">
        <f>VLOOKUP($N31,$A:$K,3,FALSE)</f>
        <v>27</v>
      </c>
      <c r="Q31" s="5" t="str">
        <f>VLOOKUP($N31,$A:$K,4,FALSE)</f>
        <v>481.21</v>
      </c>
      <c r="R31" s="5">
        <f>VLOOKUP($N31,$A:$K,5,FALSE)</f>
        <v>28</v>
      </c>
      <c r="S31" s="5" t="str">
        <f>VLOOKUP($N31,$A:$K,6,FALSE)</f>
        <v>0.507</v>
      </c>
      <c r="T31" s="5" t="str">
        <f>VLOOKUP($N31,$A:$K,7,FALSE)</f>
        <v>35.0</v>
      </c>
      <c r="U31" s="5" t="str">
        <f>VLOOKUP($N31,$A:$K,8,FALSE)</f>
        <v>3.92</v>
      </c>
      <c r="V31" s="5">
        <f>VLOOKUP($N31,$A:$K,9,FALSE)</f>
        <v>53.792999999999999</v>
      </c>
      <c r="W31" s="5">
        <f>VLOOKUP($N31,$A:$K,10,FALSE)</f>
        <v>13</v>
      </c>
      <c r="X31" s="5" t="str">
        <f>VLOOKUP($N31,$A:$K,11,FALSE)</f>
        <v>Europe</v>
      </c>
      <c r="Y31" s="6">
        <v>432.52</v>
      </c>
      <c r="Z31" s="7"/>
      <c r="AA31" s="25">
        <f>IF(Z31&gt;0, $AA$1*Y31+Z31, Y31)</f>
        <v>432.52</v>
      </c>
      <c r="AB31" s="9">
        <f>P31</f>
        <v>27</v>
      </c>
      <c r="AC31" s="6">
        <v>481.21</v>
      </c>
      <c r="AD31" s="7"/>
      <c r="AE31" s="25">
        <f>IF(AD31&gt;0, $AA$1*AC31+AD31, AC31)</f>
        <v>481.21</v>
      </c>
      <c r="AF31" s="9">
        <f>R31</f>
        <v>28</v>
      </c>
      <c r="AG31" s="8">
        <f>VALUE(S31)</f>
        <v>0.50700000000000001</v>
      </c>
      <c r="AH31" s="7">
        <v>35</v>
      </c>
      <c r="AJ31" s="25">
        <f>IF(AI31&gt;0, $AA$1*AH31+AI31, AH31)</f>
        <v>35</v>
      </c>
      <c r="AK31" s="8">
        <f>VALUE(U31)</f>
        <v>3.92</v>
      </c>
      <c r="AL31" s="8">
        <f>VALUE(V31)</f>
        <v>53.792999999999999</v>
      </c>
      <c r="AM31" s="8">
        <f>W31</f>
        <v>13</v>
      </c>
      <c r="AN31" s="8" t="str">
        <f>X31</f>
        <v>Europe</v>
      </c>
    </row>
    <row r="32" spans="1:40" x14ac:dyDescent="0.25">
      <c r="A32" t="s">
        <v>182</v>
      </c>
      <c r="B32" t="s">
        <v>183</v>
      </c>
      <c r="C32">
        <v>28</v>
      </c>
      <c r="D32" t="s">
        <v>184</v>
      </c>
      <c r="E32">
        <v>29</v>
      </c>
      <c r="F32" t="s">
        <v>185</v>
      </c>
      <c r="G32" t="s">
        <v>186</v>
      </c>
      <c r="H32" t="s">
        <v>187</v>
      </c>
      <c r="I32">
        <v>2.2730000000000001</v>
      </c>
      <c r="J32">
        <v>145</v>
      </c>
      <c r="K32" t="s">
        <v>188</v>
      </c>
      <c r="N32" t="str">
        <f>A32</f>
        <v>Nigeria</v>
      </c>
      <c r="O32" s="4" t="str">
        <f>VLOOKUP(N32,A:K,2,FALSE)</f>
        <v>429.42</v>
      </c>
      <c r="P32" s="5">
        <f>VLOOKUP($N32,$A:$K,3,FALSE)</f>
        <v>28</v>
      </c>
      <c r="Q32" s="5" t="str">
        <f>VLOOKUP($N32,$A:$K,4,FALSE)</f>
        <v>480.48</v>
      </c>
      <c r="R32" s="5">
        <f>VLOOKUP($N32,$A:$K,5,FALSE)</f>
        <v>29</v>
      </c>
      <c r="S32" s="5" t="str">
        <f>VLOOKUP($N32,$A:$K,6,FALSE)</f>
        <v>0.506</v>
      </c>
      <c r="T32" s="5" t="str">
        <f>VLOOKUP($N32,$A:$K,7,FALSE)</f>
        <v>0.73</v>
      </c>
      <c r="U32" s="5" t="str">
        <f>VLOOKUP($N32,$A:$K,8,FALSE)</f>
        <v>2.64</v>
      </c>
      <c r="V32" s="5">
        <f>VLOOKUP($N32,$A:$K,9,FALSE)</f>
        <v>2.2730000000000001</v>
      </c>
      <c r="W32" s="5">
        <f>VLOOKUP($N32,$A:$K,10,FALSE)</f>
        <v>145</v>
      </c>
      <c r="X32" s="5" t="str">
        <f>VLOOKUP($N32,$A:$K,11,FALSE)</f>
        <v>Africa</v>
      </c>
      <c r="Y32" s="6">
        <v>429.42</v>
      </c>
      <c r="Z32" s="7"/>
      <c r="AA32" s="25">
        <f>IF(Z32&gt;0, $AA$1*Y32+Z32, Y32)</f>
        <v>429.42</v>
      </c>
      <c r="AB32" s="9">
        <f>P32</f>
        <v>28</v>
      </c>
      <c r="AC32" s="6">
        <v>480.48</v>
      </c>
      <c r="AD32" s="7"/>
      <c r="AE32" s="25">
        <f>IF(AD32&gt;0, $AA$1*AC32+AD32, AC32)</f>
        <v>480.48</v>
      </c>
      <c r="AF32" s="9">
        <f>R32</f>
        <v>29</v>
      </c>
      <c r="AG32" s="8">
        <f>VALUE(S32)</f>
        <v>0.50600000000000001</v>
      </c>
      <c r="AH32" s="7">
        <v>0.73</v>
      </c>
      <c r="AJ32" s="25">
        <f>IF(AI32&gt;0, $AA$1*AH32+AI32, AH32)</f>
        <v>0.73</v>
      </c>
      <c r="AK32" s="8">
        <f>VALUE(U32)</f>
        <v>2.64</v>
      </c>
      <c r="AL32" s="8">
        <f>VALUE(V32)</f>
        <v>2.2730000000000001</v>
      </c>
      <c r="AM32" s="8">
        <f>W32</f>
        <v>145</v>
      </c>
      <c r="AN32" s="8" t="str">
        <f>X32</f>
        <v>Africa</v>
      </c>
    </row>
    <row r="33" spans="1:40" x14ac:dyDescent="0.25">
      <c r="A33" t="s">
        <v>189</v>
      </c>
      <c r="B33" t="s">
        <v>190</v>
      </c>
      <c r="C33">
        <v>30</v>
      </c>
      <c r="D33" t="s">
        <v>191</v>
      </c>
      <c r="E33">
        <v>30</v>
      </c>
      <c r="F33" t="s">
        <v>192</v>
      </c>
      <c r="G33" t="s">
        <v>193</v>
      </c>
      <c r="H33" t="s">
        <v>194</v>
      </c>
      <c r="I33">
        <v>49.84</v>
      </c>
      <c r="J33">
        <v>19</v>
      </c>
      <c r="K33" t="s">
        <v>24</v>
      </c>
      <c r="N33" t="str">
        <f>A33</f>
        <v>Israel</v>
      </c>
      <c r="O33" s="4" t="str">
        <f>VLOOKUP(N33,A:K,2,FALSE)</f>
        <v>407.10</v>
      </c>
      <c r="P33" s="5">
        <f>VLOOKUP($N33,$A:$K,3,FALSE)</f>
        <v>30</v>
      </c>
      <c r="Q33" s="5" t="str">
        <f>VLOOKUP($N33,$A:$K,4,FALSE)</f>
        <v>467.53</v>
      </c>
      <c r="R33" s="5">
        <f>VLOOKUP($N33,$A:$K,5,FALSE)</f>
        <v>30</v>
      </c>
      <c r="S33" s="5" t="str">
        <f>VLOOKUP($N33,$A:$K,6,FALSE)</f>
        <v>0.492</v>
      </c>
      <c r="T33" s="5" t="str">
        <f>VLOOKUP($N33,$A:$K,7,FALSE)</f>
        <v>13.0</v>
      </c>
      <c r="U33" s="5" t="str">
        <f>VLOOKUP($N33,$A:$K,8,FALSE)</f>
        <v>7.06</v>
      </c>
      <c r="V33" s="5">
        <f>VLOOKUP($N33,$A:$K,9,FALSE)</f>
        <v>49.84</v>
      </c>
      <c r="W33" s="5">
        <f>VLOOKUP($N33,$A:$K,10,FALSE)</f>
        <v>19</v>
      </c>
      <c r="X33" s="5" t="str">
        <f>VLOOKUP($N33,$A:$K,11,FALSE)</f>
        <v>Asia</v>
      </c>
      <c r="Y33" s="6">
        <v>407.1</v>
      </c>
      <c r="Z33" s="7"/>
      <c r="AA33" s="25">
        <f>IF(Z33&gt;0, $AA$1*Y33+Z33, Y33)</f>
        <v>407.1</v>
      </c>
      <c r="AB33" s="9">
        <f>P33</f>
        <v>30</v>
      </c>
      <c r="AC33" s="6">
        <v>467.53</v>
      </c>
      <c r="AD33" s="7"/>
      <c r="AE33" s="25">
        <f>IF(AD33&gt;0, $AA$1*AC33+AD33, AC33)</f>
        <v>467.53</v>
      </c>
      <c r="AF33" s="9">
        <f>R33</f>
        <v>30</v>
      </c>
      <c r="AG33" s="8">
        <f>VALUE(S33)</f>
        <v>0.49199999999999999</v>
      </c>
      <c r="AH33" s="7">
        <v>13</v>
      </c>
      <c r="AJ33" s="25">
        <f>IF(AI33&gt;0, $AA$1*AH33+AI33, AH33)</f>
        <v>13</v>
      </c>
      <c r="AK33" s="8">
        <f>VALUE(U33)</f>
        <v>7.06</v>
      </c>
      <c r="AL33" s="8">
        <f>VALUE(V33)</f>
        <v>49.84</v>
      </c>
      <c r="AM33" s="8">
        <f>W33</f>
        <v>19</v>
      </c>
      <c r="AN33" s="8" t="str">
        <f>X33</f>
        <v>Asia</v>
      </c>
    </row>
    <row r="34" spans="1:40" x14ac:dyDescent="0.25">
      <c r="A34" t="s">
        <v>195</v>
      </c>
      <c r="B34" t="s">
        <v>196</v>
      </c>
      <c r="C34">
        <v>31</v>
      </c>
      <c r="D34" t="s">
        <v>197</v>
      </c>
      <c r="E34">
        <v>31</v>
      </c>
      <c r="F34" t="s">
        <v>198</v>
      </c>
      <c r="G34" t="s">
        <v>199</v>
      </c>
      <c r="H34" t="s">
        <v>200</v>
      </c>
      <c r="I34">
        <v>9.9290000000000003</v>
      </c>
      <c r="J34">
        <v>73</v>
      </c>
      <c r="K34" t="s">
        <v>84</v>
      </c>
      <c r="N34" t="str">
        <f>A34</f>
        <v>Argentina</v>
      </c>
      <c r="O34" s="4" t="str">
        <f>VLOOKUP(N34,A:K,2,FALSE)</f>
        <v>389.06</v>
      </c>
      <c r="P34" s="5">
        <f>VLOOKUP($N34,$A:$K,3,FALSE)</f>
        <v>31</v>
      </c>
      <c r="Q34" s="5" t="str">
        <f>VLOOKUP($N34,$A:$K,4,FALSE)</f>
        <v>455.17</v>
      </c>
      <c r="R34" s="5">
        <f>VLOOKUP($N34,$A:$K,5,FALSE)</f>
        <v>31</v>
      </c>
      <c r="S34" s="5" t="str">
        <f>VLOOKUP($N34,$A:$K,6,FALSE)</f>
        <v>0.479</v>
      </c>
      <c r="T34" s="5" t="str">
        <f>VLOOKUP($N34,$A:$K,7,FALSE)</f>
        <v>12.4</v>
      </c>
      <c r="U34" s="5" t="str">
        <f>VLOOKUP($N34,$A:$K,8,FALSE)</f>
        <v>7.50</v>
      </c>
      <c r="V34" s="5">
        <f>VLOOKUP($N34,$A:$K,9,FALSE)</f>
        <v>9.9290000000000003</v>
      </c>
      <c r="W34" s="5">
        <f>VLOOKUP($N34,$A:$K,10,FALSE)</f>
        <v>73</v>
      </c>
      <c r="X34" s="5" t="str">
        <f>VLOOKUP($N34,$A:$K,11,FALSE)</f>
        <v>South America</v>
      </c>
      <c r="Y34" s="6">
        <v>389.06</v>
      </c>
      <c r="Z34" s="7"/>
      <c r="AA34" s="25">
        <f>IF(Z34&gt;0, $AA$1*Y34+Z34, Y34)</f>
        <v>389.06</v>
      </c>
      <c r="AB34" s="9">
        <f>P34</f>
        <v>31</v>
      </c>
      <c r="AC34" s="6">
        <v>455.17</v>
      </c>
      <c r="AD34" s="7"/>
      <c r="AE34" s="25">
        <f>IF(AD34&gt;0, $AA$1*AC34+AD34, AC34)</f>
        <v>455.17</v>
      </c>
      <c r="AF34" s="9">
        <f>R34</f>
        <v>31</v>
      </c>
      <c r="AG34" s="8">
        <f>VALUE(S34)</f>
        <v>0.47899999999999998</v>
      </c>
      <c r="AH34" s="7">
        <v>12.4</v>
      </c>
      <c r="AJ34" s="25">
        <f>IF(AI34&gt;0, $AA$1*AH34+AI34, AH34)</f>
        <v>12.4</v>
      </c>
      <c r="AK34" s="8">
        <f>VALUE(U34)</f>
        <v>7.5</v>
      </c>
      <c r="AL34" s="8">
        <f>VALUE(V34)</f>
        <v>9.9290000000000003</v>
      </c>
      <c r="AM34" s="8">
        <f>W34</f>
        <v>73</v>
      </c>
      <c r="AN34" s="8" t="str">
        <f>X34</f>
        <v>South America</v>
      </c>
    </row>
    <row r="35" spans="1:40" x14ac:dyDescent="0.25">
      <c r="A35" t="s">
        <v>201</v>
      </c>
      <c r="B35" t="s">
        <v>202</v>
      </c>
      <c r="C35">
        <v>33</v>
      </c>
      <c r="D35" t="s">
        <v>203</v>
      </c>
      <c r="E35">
        <v>32</v>
      </c>
      <c r="F35" t="s">
        <v>204</v>
      </c>
      <c r="G35" t="s">
        <v>205</v>
      </c>
      <c r="H35" t="s">
        <v>206</v>
      </c>
      <c r="I35">
        <v>82.244</v>
      </c>
      <c r="J35">
        <v>4</v>
      </c>
      <c r="K35" t="s">
        <v>37</v>
      </c>
      <c r="N35" t="str">
        <f>A35</f>
        <v>Norway</v>
      </c>
      <c r="O35" s="4" t="str">
        <f>VLOOKUP(N35,A:K,2,FALSE)</f>
        <v>362.52</v>
      </c>
      <c r="P35" s="5">
        <f>VLOOKUP($N35,$A:$K,3,FALSE)</f>
        <v>33</v>
      </c>
      <c r="Q35" s="5" t="str">
        <f>VLOOKUP($N35,$A:$K,4,FALSE)</f>
        <v>445.51</v>
      </c>
      <c r="R35" s="5">
        <f>VLOOKUP($N35,$A:$K,5,FALSE)</f>
        <v>32</v>
      </c>
      <c r="S35" s="5" t="str">
        <f>VLOOKUP($N35,$A:$K,6,FALSE)</f>
        <v>0.469</v>
      </c>
      <c r="T35" s="5" t="str">
        <f>VLOOKUP($N35,$A:$K,7,FALSE)</f>
        <v>9.67</v>
      </c>
      <c r="U35" s="5" t="str">
        <f>VLOOKUP($N35,$A:$K,8,FALSE)</f>
        <v>3.03</v>
      </c>
      <c r="V35" s="5">
        <f>VLOOKUP($N35,$A:$K,9,FALSE)</f>
        <v>82.244</v>
      </c>
      <c r="W35" s="5">
        <f>VLOOKUP($N35,$A:$K,10,FALSE)</f>
        <v>4</v>
      </c>
      <c r="X35" s="5" t="str">
        <f>VLOOKUP($N35,$A:$K,11,FALSE)</f>
        <v>Europe</v>
      </c>
      <c r="Y35" s="6">
        <v>362.52</v>
      </c>
      <c r="Z35" s="7"/>
      <c r="AA35" s="25">
        <f>IF(Z35&gt;0, $AA$1*Y35+Z35, Y35)</f>
        <v>362.52</v>
      </c>
      <c r="AB35" s="9">
        <f>P35</f>
        <v>33</v>
      </c>
      <c r="AC35" s="6">
        <v>445.51</v>
      </c>
      <c r="AD35" s="7"/>
      <c r="AE35" s="25">
        <f>IF(AD35&gt;0, $AA$1*AC35+AD35, AC35)</f>
        <v>445.51</v>
      </c>
      <c r="AF35" s="9">
        <f>R35</f>
        <v>32</v>
      </c>
      <c r="AG35" s="8">
        <f>VALUE(S35)</f>
        <v>0.46899999999999997</v>
      </c>
      <c r="AH35" s="7">
        <v>9.67</v>
      </c>
      <c r="AJ35" s="25">
        <f>IF(AI35&gt;0, $AA$1*AH35+AI35, AH35)</f>
        <v>9.67</v>
      </c>
      <c r="AK35" s="8">
        <f>VALUE(U35)</f>
        <v>3.03</v>
      </c>
      <c r="AL35" s="8">
        <f>VALUE(V35)</f>
        <v>82.244</v>
      </c>
      <c r="AM35" s="8">
        <f>W35</f>
        <v>4</v>
      </c>
      <c r="AN35" s="8" t="str">
        <f>X35</f>
        <v>Europe</v>
      </c>
    </row>
    <row r="36" spans="1:40" x14ac:dyDescent="0.25">
      <c r="A36" t="s">
        <v>207</v>
      </c>
      <c r="B36" t="s">
        <v>208</v>
      </c>
      <c r="C36">
        <v>41</v>
      </c>
      <c r="D36" t="s">
        <v>209</v>
      </c>
      <c r="E36">
        <v>33</v>
      </c>
      <c r="F36" t="s">
        <v>210</v>
      </c>
      <c r="G36" t="s">
        <v>211</v>
      </c>
      <c r="H36" t="s">
        <v>212</v>
      </c>
      <c r="I36">
        <v>6.8609999999999998</v>
      </c>
      <c r="J36">
        <v>91</v>
      </c>
      <c r="K36" t="s">
        <v>188</v>
      </c>
      <c r="N36" t="str">
        <f>A36</f>
        <v>South Africa</v>
      </c>
      <c r="O36" s="4" t="str">
        <f>VLOOKUP(N36,A:K,2,FALSE)</f>
        <v>335.34</v>
      </c>
      <c r="P36" s="5">
        <f>VLOOKUP($N36,$A:$K,3,FALSE)</f>
        <v>41</v>
      </c>
      <c r="Q36" s="5" t="str">
        <f>VLOOKUP($N36,$A:$K,4,FALSE)</f>
        <v>415.32</v>
      </c>
      <c r="R36" s="5">
        <f>VLOOKUP($N36,$A:$K,5,FALSE)</f>
        <v>33</v>
      </c>
      <c r="S36" s="5" t="str">
        <f>VLOOKUP($N36,$A:$K,6,FALSE)</f>
        <v>0.437</v>
      </c>
      <c r="T36" s="5" t="str">
        <f>VLOOKUP($N36,$A:$K,7,FALSE)</f>
        <v>30.2</v>
      </c>
      <c r="U36" s="5" t="str">
        <f>VLOOKUP($N36,$A:$K,8,FALSE)</f>
        <v>5.00</v>
      </c>
      <c r="V36" s="5">
        <f>VLOOKUP($N36,$A:$K,9,FALSE)</f>
        <v>6.8609999999999998</v>
      </c>
      <c r="W36" s="5">
        <f>VLOOKUP($N36,$A:$K,10,FALSE)</f>
        <v>91</v>
      </c>
      <c r="X36" s="5" t="str">
        <f>VLOOKUP($N36,$A:$K,11,FALSE)</f>
        <v>Africa</v>
      </c>
      <c r="Y36" s="6">
        <v>335.34</v>
      </c>
      <c r="Z36" s="7"/>
      <c r="AA36" s="25">
        <f>IF(Z36&gt;0, $AA$1*Y36+Z36, Y36)</f>
        <v>335.34</v>
      </c>
      <c r="AB36" s="9">
        <f>P36</f>
        <v>41</v>
      </c>
      <c r="AC36" s="6">
        <v>415.32</v>
      </c>
      <c r="AD36" s="7"/>
      <c r="AE36" s="25">
        <f>IF(AD36&gt;0, $AA$1*AC36+AD36, AC36)</f>
        <v>415.32</v>
      </c>
      <c r="AF36" s="9">
        <f>R36</f>
        <v>33</v>
      </c>
      <c r="AG36" s="8">
        <f>VALUE(S36)</f>
        <v>0.437</v>
      </c>
      <c r="AH36" s="7">
        <v>30.2</v>
      </c>
      <c r="AJ36" s="25">
        <f>IF(AI36&gt;0, $AA$1*AH36+AI36, AH36)</f>
        <v>30.2</v>
      </c>
      <c r="AK36" s="8">
        <f>VALUE(U36)</f>
        <v>5</v>
      </c>
      <c r="AL36" s="8">
        <f>VALUE(V36)</f>
        <v>6.8609999999999998</v>
      </c>
      <c r="AM36" s="8">
        <f>W36</f>
        <v>91</v>
      </c>
      <c r="AN36" s="8" t="str">
        <f>X36</f>
        <v>Africa</v>
      </c>
    </row>
    <row r="37" spans="1:40" x14ac:dyDescent="0.25">
      <c r="A37" t="s">
        <v>213</v>
      </c>
      <c r="B37" t="s">
        <v>214</v>
      </c>
      <c r="C37">
        <v>35</v>
      </c>
      <c r="D37" t="s">
        <v>215</v>
      </c>
      <c r="E37">
        <v>34</v>
      </c>
      <c r="F37" t="s">
        <v>216</v>
      </c>
      <c r="G37" t="s">
        <v>217</v>
      </c>
      <c r="H37" t="s">
        <v>218</v>
      </c>
      <c r="I37">
        <v>43.537999999999997</v>
      </c>
      <c r="J37">
        <v>24</v>
      </c>
      <c r="K37" t="s">
        <v>24</v>
      </c>
      <c r="N37" t="str">
        <f>A37</f>
        <v>United Arab Emirates</v>
      </c>
      <c r="O37" s="4" t="str">
        <f>VLOOKUP(N37,A:K,2,FALSE)</f>
        <v>358.87</v>
      </c>
      <c r="P37" s="5">
        <f>VLOOKUP($N37,$A:$K,3,FALSE)</f>
        <v>35</v>
      </c>
      <c r="Q37" s="5" t="str">
        <f>VLOOKUP($N37,$A:$K,4,FALSE)</f>
        <v>410.16</v>
      </c>
      <c r="R37" s="5">
        <f>VLOOKUP($N37,$A:$K,5,FALSE)</f>
        <v>34</v>
      </c>
      <c r="S37" s="5" t="str">
        <f>VLOOKUP($N37,$A:$K,6,FALSE)</f>
        <v>0.432</v>
      </c>
      <c r="T37" s="5" t="str">
        <f>VLOOKUP($N37,$A:$K,7,FALSE)</f>
        <v>5.16</v>
      </c>
      <c r="U37" s="5" t="str">
        <f>VLOOKUP($N37,$A:$K,8,FALSE)</f>
        <v>2.24</v>
      </c>
      <c r="V37" s="5">
        <f>VLOOKUP($N37,$A:$K,9,FALSE)</f>
        <v>43.537999999999997</v>
      </c>
      <c r="W37" s="5">
        <f>VLOOKUP($N37,$A:$K,10,FALSE)</f>
        <v>24</v>
      </c>
      <c r="X37" s="5" t="str">
        <f>VLOOKUP($N37,$A:$K,11,FALSE)</f>
        <v>Asia</v>
      </c>
      <c r="Y37" s="6">
        <v>358.87</v>
      </c>
      <c r="Z37" s="7"/>
      <c r="AA37" s="25">
        <f>IF(Z37&gt;0, $AA$1*Y37+Z37, Y37)</f>
        <v>358.87</v>
      </c>
      <c r="AB37" s="9">
        <f>P37</f>
        <v>35</v>
      </c>
      <c r="AC37" s="6">
        <v>410.16</v>
      </c>
      <c r="AD37" s="7"/>
      <c r="AE37" s="25">
        <f>IF(AD37&gt;0, $AA$1*AC37+AD37, AC37)</f>
        <v>410.16</v>
      </c>
      <c r="AF37" s="9">
        <f>R37</f>
        <v>34</v>
      </c>
      <c r="AG37" s="8">
        <f>VALUE(S37)</f>
        <v>0.432</v>
      </c>
      <c r="AH37" s="7">
        <v>5.16</v>
      </c>
      <c r="AJ37" s="25">
        <f>IF(AI37&gt;0, $AA$1*AH37+AI37, AH37)</f>
        <v>5.16</v>
      </c>
      <c r="AK37" s="8">
        <f>VALUE(U37)</f>
        <v>2.2400000000000002</v>
      </c>
      <c r="AL37" s="8">
        <f>VALUE(V37)</f>
        <v>43.537999999999997</v>
      </c>
      <c r="AM37" s="8">
        <f>W37</f>
        <v>24</v>
      </c>
      <c r="AN37" s="8" t="str">
        <f>X37</f>
        <v>Asia</v>
      </c>
    </row>
    <row r="38" spans="1:40" x14ac:dyDescent="0.25">
      <c r="A38" t="s">
        <v>219</v>
      </c>
      <c r="B38" t="s">
        <v>220</v>
      </c>
      <c r="C38">
        <v>36</v>
      </c>
      <c r="D38" t="s">
        <v>221</v>
      </c>
      <c r="E38">
        <v>35</v>
      </c>
      <c r="F38" t="s">
        <v>222</v>
      </c>
      <c r="G38" t="s">
        <v>223</v>
      </c>
      <c r="H38" t="s">
        <v>224</v>
      </c>
      <c r="I38">
        <v>67.92</v>
      </c>
      <c r="J38">
        <v>7</v>
      </c>
      <c r="K38" t="s">
        <v>37</v>
      </c>
      <c r="N38" t="str">
        <f>A38</f>
        <v>Denmark</v>
      </c>
      <c r="O38" s="4" t="str">
        <f>VLOOKUP(N38,A:K,2,FALSE)</f>
        <v>356.09</v>
      </c>
      <c r="P38" s="5">
        <f>VLOOKUP($N38,$A:$K,3,FALSE)</f>
        <v>36</v>
      </c>
      <c r="Q38" s="5" t="str">
        <f>VLOOKUP($N38,$A:$K,4,FALSE)</f>
        <v>396.67</v>
      </c>
      <c r="R38" s="5">
        <f>VLOOKUP($N38,$A:$K,5,FALSE)</f>
        <v>35</v>
      </c>
      <c r="S38" s="5" t="str">
        <f>VLOOKUP($N38,$A:$K,6,FALSE)</f>
        <v>0.418</v>
      </c>
      <c r="T38" s="5" t="str">
        <f>VLOOKUP($N38,$A:$K,7,FALSE)</f>
        <v>13.5</v>
      </c>
      <c r="U38" s="5" t="str">
        <f>VLOOKUP($N38,$A:$K,8,FALSE)</f>
        <v>3.80</v>
      </c>
      <c r="V38" s="5">
        <f>VLOOKUP($N38,$A:$K,9,FALSE)</f>
        <v>67.92</v>
      </c>
      <c r="W38" s="5">
        <f>VLOOKUP($N38,$A:$K,10,FALSE)</f>
        <v>7</v>
      </c>
      <c r="X38" s="5" t="str">
        <f>VLOOKUP($N38,$A:$K,11,FALSE)</f>
        <v>Europe</v>
      </c>
      <c r="Y38" s="6">
        <v>356.09</v>
      </c>
      <c r="Z38" s="7"/>
      <c r="AA38" s="25">
        <f>IF(Z38&gt;0, $AA$1*Y38+Z38, Y38)</f>
        <v>356.09</v>
      </c>
      <c r="AB38" s="9">
        <f>P38</f>
        <v>36</v>
      </c>
      <c r="AC38" s="6">
        <v>396.67</v>
      </c>
      <c r="AD38" s="7"/>
      <c r="AE38" s="25">
        <f>IF(AD38&gt;0, $AA$1*AC38+AD38, AC38)</f>
        <v>396.67</v>
      </c>
      <c r="AF38" s="9">
        <f>R38</f>
        <v>35</v>
      </c>
      <c r="AG38" s="8">
        <f>VALUE(S38)</f>
        <v>0.41799999999999998</v>
      </c>
      <c r="AH38" s="7">
        <v>13.5</v>
      </c>
      <c r="AJ38" s="25">
        <f>IF(AI38&gt;0, $AA$1*AH38+AI38, AH38)</f>
        <v>13.5</v>
      </c>
      <c r="AK38" s="8">
        <f>VALUE(U38)</f>
        <v>3.8</v>
      </c>
      <c r="AL38" s="8">
        <f>VALUE(V38)</f>
        <v>67.92</v>
      </c>
      <c r="AM38" s="8">
        <f>W38</f>
        <v>7</v>
      </c>
      <c r="AN38" s="8" t="str">
        <f>X38</f>
        <v>Europe</v>
      </c>
    </row>
    <row r="39" spans="1:40" x14ac:dyDescent="0.25">
      <c r="A39" t="s">
        <v>225</v>
      </c>
      <c r="B39" t="s">
        <v>226</v>
      </c>
      <c r="C39">
        <v>32</v>
      </c>
      <c r="D39" t="s">
        <v>227</v>
      </c>
      <c r="E39">
        <v>36</v>
      </c>
      <c r="F39" t="s">
        <v>228</v>
      </c>
      <c r="G39" t="s">
        <v>229</v>
      </c>
      <c r="H39" t="s">
        <v>230</v>
      </c>
      <c r="I39">
        <v>3.8519999999999999</v>
      </c>
      <c r="J39">
        <v>123</v>
      </c>
      <c r="K39" t="s">
        <v>188</v>
      </c>
      <c r="N39" t="str">
        <f>A39</f>
        <v>Egypt</v>
      </c>
      <c r="O39" s="4" t="str">
        <f>VLOOKUP(N39,A:K,2,FALSE)</f>
        <v>363.25</v>
      </c>
      <c r="P39" s="5">
        <f>VLOOKUP($N39,$A:$K,3,FALSE)</f>
        <v>32</v>
      </c>
      <c r="Q39" s="5" t="str">
        <f>VLOOKUP($N39,$A:$K,4,FALSE)</f>
        <v>396.33</v>
      </c>
      <c r="R39" s="5">
        <f>VLOOKUP($N39,$A:$K,5,FALSE)</f>
        <v>36</v>
      </c>
      <c r="S39" s="5" t="str">
        <f>VLOOKUP($N39,$A:$K,6,FALSE)</f>
        <v>0.417</v>
      </c>
      <c r="T39" s="5" t="str">
        <f>VLOOKUP($N39,$A:$K,7,FALSE)</f>
        <v>0.34</v>
      </c>
      <c r="U39" s="5" t="str">
        <f>VLOOKUP($N39,$A:$K,8,FALSE)</f>
        <v>3.33</v>
      </c>
      <c r="V39" s="5">
        <f>VLOOKUP($N39,$A:$K,9,FALSE)</f>
        <v>3.8519999999999999</v>
      </c>
      <c r="W39" s="5">
        <f>VLOOKUP($N39,$A:$K,10,FALSE)</f>
        <v>123</v>
      </c>
      <c r="X39" s="5" t="str">
        <f>VLOOKUP($N39,$A:$K,11,FALSE)</f>
        <v>Africa</v>
      </c>
      <c r="Y39" s="6">
        <v>363.25</v>
      </c>
      <c r="Z39" s="7"/>
      <c r="AA39" s="25">
        <f>IF(Z39&gt;0, $AA$1*Y39+Z39, Y39)</f>
        <v>363.25</v>
      </c>
      <c r="AB39" s="9">
        <f>P39</f>
        <v>32</v>
      </c>
      <c r="AC39" s="6">
        <v>396.33</v>
      </c>
      <c r="AD39" s="7"/>
      <c r="AE39" s="25">
        <f>IF(AD39&gt;0, $AA$1*AC39+AD39, AC39)</f>
        <v>396.33</v>
      </c>
      <c r="AF39" s="9">
        <f>R39</f>
        <v>36</v>
      </c>
      <c r="AG39" s="8">
        <f>VALUE(S39)</f>
        <v>0.41699999999999998</v>
      </c>
      <c r="AH39" s="7">
        <v>0.34</v>
      </c>
      <c r="AJ39" s="25">
        <f>IF(AI39&gt;0, $AA$1*AH39+AI39, AH39)</f>
        <v>0.34</v>
      </c>
      <c r="AK39" s="8">
        <f>VALUE(U39)</f>
        <v>3.33</v>
      </c>
      <c r="AL39" s="8">
        <f>VALUE(V39)</f>
        <v>3.8519999999999999</v>
      </c>
      <c r="AM39" s="8">
        <f>W39</f>
        <v>123</v>
      </c>
      <c r="AN39" s="8" t="str">
        <f>X39</f>
        <v>Africa</v>
      </c>
    </row>
    <row r="40" spans="1:40" x14ac:dyDescent="0.25">
      <c r="A40" t="s">
        <v>231</v>
      </c>
      <c r="B40" t="s">
        <v>232</v>
      </c>
      <c r="C40">
        <v>34</v>
      </c>
      <c r="D40" t="s">
        <v>233</v>
      </c>
      <c r="E40">
        <v>37</v>
      </c>
      <c r="F40" t="s">
        <v>234</v>
      </c>
      <c r="G40" t="s">
        <v>235</v>
      </c>
      <c r="H40" t="s">
        <v>236</v>
      </c>
      <c r="I40">
        <v>3.492</v>
      </c>
      <c r="J40">
        <v>129</v>
      </c>
      <c r="K40" t="s">
        <v>24</v>
      </c>
      <c r="N40" t="str">
        <f>A40</f>
        <v>Philippines</v>
      </c>
      <c r="O40" s="4" t="str">
        <f>VLOOKUP(N40,A:K,2,FALSE)</f>
        <v>361.49</v>
      </c>
      <c r="P40" s="5">
        <f>VLOOKUP($N40,$A:$K,3,FALSE)</f>
        <v>34</v>
      </c>
      <c r="Q40" s="5" t="str">
        <f>VLOOKUP($N40,$A:$K,4,FALSE)</f>
        <v>385.74</v>
      </c>
      <c r="R40" s="5">
        <f>VLOOKUP($N40,$A:$K,5,FALSE)</f>
        <v>37</v>
      </c>
      <c r="S40" s="5" t="str">
        <f>VLOOKUP($N40,$A:$K,6,FALSE)</f>
        <v>0.406</v>
      </c>
      <c r="T40" s="5" t="str">
        <f>VLOOKUP($N40,$A:$K,7,FALSE)</f>
        <v>10.6</v>
      </c>
      <c r="U40" s="5" t="str">
        <f>VLOOKUP($N40,$A:$K,8,FALSE)</f>
        <v>3.22</v>
      </c>
      <c r="V40" s="5">
        <f>VLOOKUP($N40,$A:$K,9,FALSE)</f>
        <v>3.492</v>
      </c>
      <c r="W40" s="5">
        <f>VLOOKUP($N40,$A:$K,10,FALSE)</f>
        <v>129</v>
      </c>
      <c r="X40" s="5" t="str">
        <f>VLOOKUP($N40,$A:$K,11,FALSE)</f>
        <v>Asia</v>
      </c>
      <c r="Y40" s="6">
        <v>361.49</v>
      </c>
      <c r="Z40" s="7"/>
      <c r="AA40" s="25">
        <f>IF(Z40&gt;0, $AA$1*Y40+Z40, Y40)</f>
        <v>361.49</v>
      </c>
      <c r="AB40" s="9">
        <f>P40</f>
        <v>34</v>
      </c>
      <c r="AC40" s="6">
        <v>385.74</v>
      </c>
      <c r="AD40" s="7"/>
      <c r="AE40" s="25">
        <f>IF(AD40&gt;0, $AA$1*AC40+AD40, AC40)</f>
        <v>385.74</v>
      </c>
      <c r="AF40" s="9">
        <f>R40</f>
        <v>37</v>
      </c>
      <c r="AG40" s="8">
        <f>VALUE(S40)</f>
        <v>0.40600000000000003</v>
      </c>
      <c r="AH40" s="7">
        <v>10.6</v>
      </c>
      <c r="AJ40" s="25">
        <f>IF(AI40&gt;0, $AA$1*AH40+AI40, AH40)</f>
        <v>10.6</v>
      </c>
      <c r="AK40" s="8">
        <f>VALUE(U40)</f>
        <v>3.22</v>
      </c>
      <c r="AL40" s="8">
        <f>VALUE(V40)</f>
        <v>3.492</v>
      </c>
      <c r="AM40" s="8">
        <f>W40</f>
        <v>129</v>
      </c>
      <c r="AN40" s="8" t="str">
        <f>X40</f>
        <v>Asia</v>
      </c>
    </row>
    <row r="41" spans="1:40" x14ac:dyDescent="0.25">
      <c r="A41" t="s">
        <v>237</v>
      </c>
      <c r="B41" t="s">
        <v>238</v>
      </c>
      <c r="C41">
        <v>39</v>
      </c>
      <c r="D41" t="s">
        <v>239</v>
      </c>
      <c r="E41">
        <v>38</v>
      </c>
      <c r="F41" t="s">
        <v>240</v>
      </c>
      <c r="G41" t="s">
        <v>241</v>
      </c>
      <c r="H41" t="s">
        <v>242</v>
      </c>
      <c r="I41">
        <v>66.263000000000005</v>
      </c>
      <c r="J41">
        <v>8</v>
      </c>
      <c r="K41" t="s">
        <v>24</v>
      </c>
      <c r="N41" t="str">
        <f>A41</f>
        <v>Singapore</v>
      </c>
      <c r="O41" s="4" t="str">
        <f>VLOOKUP(N41,A:K,2,FALSE)</f>
        <v>339.98</v>
      </c>
      <c r="P41" s="5">
        <f>VLOOKUP($N41,$A:$K,3,FALSE)</f>
        <v>39</v>
      </c>
      <c r="Q41" s="5" t="str">
        <f>VLOOKUP($N41,$A:$K,4,FALSE)</f>
        <v>378.65</v>
      </c>
      <c r="R41" s="5">
        <f>VLOOKUP($N41,$A:$K,5,FALSE)</f>
        <v>38</v>
      </c>
      <c r="S41" s="5" t="str">
        <f>VLOOKUP($N41,$A:$K,6,FALSE)</f>
        <v>0.399</v>
      </c>
      <c r="T41" s="5" t="str">
        <f>VLOOKUP($N41,$A:$K,7,FALSE)</f>
        <v>7.09</v>
      </c>
      <c r="U41" s="5" t="str">
        <f>VLOOKUP($N41,$A:$K,8,FALSE)</f>
        <v>6.03</v>
      </c>
      <c r="V41" s="5">
        <f>VLOOKUP($N41,$A:$K,9,FALSE)</f>
        <v>66.263000000000005</v>
      </c>
      <c r="W41" s="5">
        <f>VLOOKUP($N41,$A:$K,10,FALSE)</f>
        <v>8</v>
      </c>
      <c r="X41" s="5" t="str">
        <f>VLOOKUP($N41,$A:$K,11,FALSE)</f>
        <v>Asia</v>
      </c>
      <c r="Y41" s="6">
        <v>339.98</v>
      </c>
      <c r="Z41" s="7"/>
      <c r="AA41" s="25">
        <f>IF(Z41&gt;0, $AA$1*Y41+Z41, Y41)</f>
        <v>339.98</v>
      </c>
      <c r="AB41" s="9">
        <f>P41</f>
        <v>39</v>
      </c>
      <c r="AC41" s="6">
        <v>378.65</v>
      </c>
      <c r="AD41" s="7"/>
      <c r="AE41" s="25">
        <f>IF(AD41&gt;0, $AA$1*AC41+AD41, AC41)</f>
        <v>378.65</v>
      </c>
      <c r="AF41" s="9">
        <f>R41</f>
        <v>38</v>
      </c>
      <c r="AG41" s="8">
        <f>VALUE(S41)</f>
        <v>0.39900000000000002</v>
      </c>
      <c r="AH41" s="7">
        <v>7.09</v>
      </c>
      <c r="AJ41" s="25">
        <f>IF(AI41&gt;0, $AA$1*AH41+AI41, AH41)</f>
        <v>7.09</v>
      </c>
      <c r="AK41" s="8">
        <f>VALUE(U41)</f>
        <v>6.03</v>
      </c>
      <c r="AL41" s="8">
        <f>VALUE(V41)</f>
        <v>66.263000000000005</v>
      </c>
      <c r="AM41" s="8">
        <f>W41</f>
        <v>8</v>
      </c>
      <c r="AN41" s="8" t="str">
        <f>X41</f>
        <v>Asia</v>
      </c>
    </row>
    <row r="42" spans="1:40" x14ac:dyDescent="0.25">
      <c r="A42" t="s">
        <v>243</v>
      </c>
      <c r="B42" t="s">
        <v>244</v>
      </c>
      <c r="C42">
        <v>40</v>
      </c>
      <c r="D42" t="s">
        <v>245</v>
      </c>
      <c r="E42">
        <v>39</v>
      </c>
      <c r="F42" t="s">
        <v>246</v>
      </c>
      <c r="G42" t="s">
        <v>247</v>
      </c>
      <c r="H42" t="s">
        <v>248</v>
      </c>
      <c r="I42">
        <v>11.125</v>
      </c>
      <c r="J42">
        <v>69</v>
      </c>
      <c r="K42" t="s">
        <v>24</v>
      </c>
      <c r="N42" t="str">
        <f>A42</f>
        <v>Malaysia</v>
      </c>
      <c r="O42" s="4" t="str">
        <f>VLOOKUP(N42,A:K,2,FALSE)</f>
        <v>337.01</v>
      </c>
      <c r="P42" s="5">
        <f>VLOOKUP($N42,$A:$K,3,FALSE)</f>
        <v>40</v>
      </c>
      <c r="Q42" s="5" t="str">
        <f>VLOOKUP($N42,$A:$K,4,FALSE)</f>
        <v>371.11</v>
      </c>
      <c r="R42" s="5">
        <f>VLOOKUP($N42,$A:$K,5,FALSE)</f>
        <v>39</v>
      </c>
      <c r="S42" s="5" t="str">
        <f>VLOOKUP($N42,$A:$K,6,FALSE)</f>
        <v>0.391</v>
      </c>
      <c r="T42" s="5" t="str">
        <f>VLOOKUP($N42,$A:$K,7,FALSE)</f>
        <v>7.53</v>
      </c>
      <c r="U42" s="5" t="str">
        <f>VLOOKUP($N42,$A:$K,8,FALSE)</f>
        <v>3.50</v>
      </c>
      <c r="V42" s="5">
        <f>VLOOKUP($N42,$A:$K,9,FALSE)</f>
        <v>11.125</v>
      </c>
      <c r="W42" s="5">
        <f>VLOOKUP($N42,$A:$K,10,FALSE)</f>
        <v>69</v>
      </c>
      <c r="X42" s="5" t="str">
        <f>VLOOKUP($N42,$A:$K,11,FALSE)</f>
        <v>Asia</v>
      </c>
      <c r="Y42" s="6">
        <v>337.01</v>
      </c>
      <c r="Z42" s="7"/>
      <c r="AA42" s="25">
        <f>IF(Z42&gt;0, $AA$1*Y42+Z42, Y42)</f>
        <v>337.01</v>
      </c>
      <c r="AB42" s="9">
        <f>P42</f>
        <v>40</v>
      </c>
      <c r="AC42" s="6">
        <v>371.11</v>
      </c>
      <c r="AD42" s="7"/>
      <c r="AE42" s="25">
        <f>IF(AD42&gt;0, $AA$1*AC42+AD42, AC42)</f>
        <v>371.11</v>
      </c>
      <c r="AF42" s="9">
        <f>R42</f>
        <v>39</v>
      </c>
      <c r="AG42" s="8">
        <f>VALUE(S42)</f>
        <v>0.39100000000000001</v>
      </c>
      <c r="AH42" s="7">
        <v>7.53</v>
      </c>
      <c r="AJ42" s="25">
        <f>IF(AI42&gt;0, $AA$1*AH42+AI42, AH42)</f>
        <v>7.53</v>
      </c>
      <c r="AK42" s="8">
        <f>VALUE(U42)</f>
        <v>3.5</v>
      </c>
      <c r="AL42" s="8">
        <f>VALUE(V42)</f>
        <v>11.125</v>
      </c>
      <c r="AM42" s="8">
        <f>W42</f>
        <v>69</v>
      </c>
      <c r="AN42" s="8" t="str">
        <f>X42</f>
        <v>Asia</v>
      </c>
    </row>
    <row r="43" spans="1:40" x14ac:dyDescent="0.25">
      <c r="A43" t="s">
        <v>249</v>
      </c>
      <c r="B43" t="s">
        <v>250</v>
      </c>
      <c r="C43">
        <v>37</v>
      </c>
      <c r="D43" t="s">
        <v>251</v>
      </c>
      <c r="E43">
        <v>40</v>
      </c>
      <c r="F43" t="s">
        <v>252</v>
      </c>
      <c r="G43" t="s">
        <v>253</v>
      </c>
      <c r="H43" t="s">
        <v>254</v>
      </c>
      <c r="I43">
        <v>49.484999999999999</v>
      </c>
      <c r="J43">
        <v>20</v>
      </c>
      <c r="K43" t="s">
        <v>24</v>
      </c>
      <c r="N43" t="str">
        <f>A43</f>
        <v>Hong Kong SAR</v>
      </c>
      <c r="O43" s="4" t="str">
        <f>VLOOKUP(N43,A:K,2,FALSE)</f>
        <v>346.58</v>
      </c>
      <c r="P43" s="5">
        <f>VLOOKUP($N43,$A:$K,3,FALSE)</f>
        <v>37</v>
      </c>
      <c r="Q43" s="5" t="str">
        <f>VLOOKUP($N43,$A:$K,4,FALSE)</f>
        <v>369.72</v>
      </c>
      <c r="R43" s="5">
        <f>VLOOKUP($N43,$A:$K,5,FALSE)</f>
        <v>40</v>
      </c>
      <c r="S43" s="5" t="str">
        <f>VLOOKUP($N43,$A:$K,6,FALSE)</f>
        <v>0.389</v>
      </c>
      <c r="T43" s="5" t="str">
        <f>VLOOKUP($N43,$A:$K,7,FALSE)</f>
        <v>1.39</v>
      </c>
      <c r="U43" s="5" t="str">
        <f>VLOOKUP($N43,$A:$K,8,FALSE)</f>
        <v>6.44</v>
      </c>
      <c r="V43" s="5">
        <f>VLOOKUP($N43,$A:$K,9,FALSE)</f>
        <v>49.484999999999999</v>
      </c>
      <c r="W43" s="5">
        <f>VLOOKUP($N43,$A:$K,10,FALSE)</f>
        <v>20</v>
      </c>
      <c r="X43" s="5" t="str">
        <f>VLOOKUP($N43,$A:$K,11,FALSE)</f>
        <v>Asia</v>
      </c>
      <c r="Y43" s="6">
        <v>346.58</v>
      </c>
      <c r="Z43" s="7"/>
      <c r="AA43" s="25">
        <f>IF(Z43&gt;0, $AA$1*Y43+Z43, Y43)</f>
        <v>346.58</v>
      </c>
      <c r="AB43" s="9">
        <f>P43</f>
        <v>37</v>
      </c>
      <c r="AC43" s="6">
        <v>369.72</v>
      </c>
      <c r="AD43" s="7"/>
      <c r="AE43" s="25">
        <f>IF(AD43&gt;0, $AA$1*AC43+AD43, AC43)</f>
        <v>369.72</v>
      </c>
      <c r="AF43" s="9">
        <f>R43</f>
        <v>40</v>
      </c>
      <c r="AG43" s="8">
        <f>VALUE(S43)</f>
        <v>0.38900000000000001</v>
      </c>
      <c r="AH43" s="7">
        <v>1.39</v>
      </c>
      <c r="AJ43" s="25">
        <f>IF(AI43&gt;0, $AA$1*AH43+AI43, AH43)</f>
        <v>1.39</v>
      </c>
      <c r="AK43" s="8">
        <f>VALUE(U43)</f>
        <v>6.44</v>
      </c>
      <c r="AL43" s="8">
        <f>VALUE(V43)</f>
        <v>49.484999999999999</v>
      </c>
      <c r="AM43" s="8">
        <f>W43</f>
        <v>20</v>
      </c>
      <c r="AN43" s="8" t="str">
        <f>X43</f>
        <v>Asia</v>
      </c>
    </row>
    <row r="44" spans="1:40" x14ac:dyDescent="0.25">
      <c r="A44" t="s">
        <v>255</v>
      </c>
      <c r="B44" t="s">
        <v>256</v>
      </c>
      <c r="C44">
        <v>38</v>
      </c>
      <c r="D44" t="s">
        <v>257</v>
      </c>
      <c r="E44">
        <v>41</v>
      </c>
      <c r="F44" t="s">
        <v>258</v>
      </c>
      <c r="G44" t="s">
        <v>259</v>
      </c>
      <c r="H44" t="s">
        <v>260</v>
      </c>
      <c r="I44">
        <v>3.7429999999999999</v>
      </c>
      <c r="J44">
        <v>124</v>
      </c>
      <c r="K44" t="s">
        <v>24</v>
      </c>
      <c r="N44" t="str">
        <f>A44</f>
        <v>Vietnam</v>
      </c>
      <c r="O44" s="4" t="str">
        <f>VLOOKUP(N44,A:K,2,FALSE)</f>
        <v>343.11</v>
      </c>
      <c r="P44" s="5">
        <f>VLOOKUP($N44,$A:$K,3,FALSE)</f>
        <v>38</v>
      </c>
      <c r="Q44" s="5" t="str">
        <f>VLOOKUP($N44,$A:$K,4,FALSE)</f>
        <v>368.00</v>
      </c>
      <c r="R44" s="5">
        <f>VLOOKUP($N44,$A:$K,5,FALSE)</f>
        <v>41</v>
      </c>
      <c r="S44" s="5" t="str">
        <f>VLOOKUP($N44,$A:$K,6,FALSE)</f>
        <v>0.388</v>
      </c>
      <c r="T44" s="5" t="str">
        <f>VLOOKUP($N44,$A:$K,7,FALSE)</f>
        <v>1.72</v>
      </c>
      <c r="U44" s="5" t="str">
        <f>VLOOKUP($N44,$A:$K,8,FALSE)</f>
        <v>3.78</v>
      </c>
      <c r="V44" s="5">
        <f>VLOOKUP($N44,$A:$K,9,FALSE)</f>
        <v>3.7429999999999999</v>
      </c>
      <c r="W44" s="5">
        <f>VLOOKUP($N44,$A:$K,10,FALSE)</f>
        <v>124</v>
      </c>
      <c r="X44" s="5" t="str">
        <f>VLOOKUP($N44,$A:$K,11,FALSE)</f>
        <v>Asia</v>
      </c>
      <c r="Y44" s="6">
        <v>343.11</v>
      </c>
      <c r="Z44" s="7"/>
      <c r="AA44" s="25">
        <f>IF(Z44&gt;0, $AA$1*Y44+Z44, Y44)</f>
        <v>343.11</v>
      </c>
      <c r="AB44" s="9">
        <f>P44</f>
        <v>38</v>
      </c>
      <c r="AC44" s="6">
        <v>368</v>
      </c>
      <c r="AD44" s="7"/>
      <c r="AE44" s="25">
        <f>IF(AD44&gt;0, $AA$1*AC44+AD44, AC44)</f>
        <v>368</v>
      </c>
      <c r="AF44" s="9">
        <f>R44</f>
        <v>41</v>
      </c>
      <c r="AG44" s="8">
        <f>VALUE(S44)</f>
        <v>0.38800000000000001</v>
      </c>
      <c r="AH44" s="7">
        <v>1.72</v>
      </c>
      <c r="AJ44" s="25">
        <f>IF(AI44&gt;0, $AA$1*AH44+AI44, AH44)</f>
        <v>1.72</v>
      </c>
      <c r="AK44" s="8">
        <f>VALUE(U44)</f>
        <v>3.78</v>
      </c>
      <c r="AL44" s="8">
        <f>VALUE(V44)</f>
        <v>3.7429999999999999</v>
      </c>
      <c r="AM44" s="8">
        <f>W44</f>
        <v>124</v>
      </c>
      <c r="AN44" s="8" t="str">
        <f>X44</f>
        <v>Asia</v>
      </c>
    </row>
    <row r="45" spans="1:40" x14ac:dyDescent="0.25">
      <c r="A45" t="s">
        <v>261</v>
      </c>
      <c r="B45" t="s">
        <v>262</v>
      </c>
      <c r="C45">
        <v>42</v>
      </c>
      <c r="D45" t="s">
        <v>263</v>
      </c>
      <c r="E45">
        <v>42</v>
      </c>
      <c r="F45" t="s">
        <v>264</v>
      </c>
      <c r="G45" t="s">
        <v>265</v>
      </c>
      <c r="H45" t="s">
        <v>266</v>
      </c>
      <c r="I45">
        <v>2.1389999999999998</v>
      </c>
      <c r="J45">
        <v>149</v>
      </c>
      <c r="K45" t="s">
        <v>24</v>
      </c>
      <c r="N45" t="str">
        <f>A45</f>
        <v>Bangladesh</v>
      </c>
      <c r="O45" s="4" t="str">
        <f>VLOOKUP(N45,A:K,2,FALSE)</f>
        <v>323.06</v>
      </c>
      <c r="P45" s="5">
        <f>VLOOKUP($N45,$A:$K,3,FALSE)</f>
        <v>42</v>
      </c>
      <c r="Q45" s="5" t="str">
        <f>VLOOKUP($N45,$A:$K,4,FALSE)</f>
        <v>355.69</v>
      </c>
      <c r="R45" s="5">
        <f>VLOOKUP($N45,$A:$K,5,FALSE)</f>
        <v>42</v>
      </c>
      <c r="S45" s="5" t="str">
        <f>VLOOKUP($N45,$A:$K,6,FALSE)</f>
        <v>0.375</v>
      </c>
      <c r="T45" s="5" t="str">
        <f>VLOOKUP($N45,$A:$K,7,FALSE)</f>
        <v>12.3</v>
      </c>
      <c r="U45" s="5" t="str">
        <f>VLOOKUP($N45,$A:$K,8,FALSE)</f>
        <v>4.60</v>
      </c>
      <c r="V45" s="5">
        <f>VLOOKUP($N45,$A:$K,9,FALSE)</f>
        <v>2.1389999999999998</v>
      </c>
      <c r="W45" s="5">
        <f>VLOOKUP($N45,$A:$K,10,FALSE)</f>
        <v>149</v>
      </c>
      <c r="X45" s="5" t="str">
        <f>VLOOKUP($N45,$A:$K,11,FALSE)</f>
        <v>Asia</v>
      </c>
      <c r="Y45" s="6">
        <v>323.06</v>
      </c>
      <c r="Z45" s="7"/>
      <c r="AA45" s="25">
        <f>IF(Z45&gt;0, $AA$1*Y45+Z45, Y45)</f>
        <v>323.06</v>
      </c>
      <c r="AB45" s="9">
        <f>P45</f>
        <v>42</v>
      </c>
      <c r="AC45" s="6">
        <v>355.69</v>
      </c>
      <c r="AD45" s="7"/>
      <c r="AE45" s="25">
        <f>IF(AD45&gt;0, $AA$1*AC45+AD45, AC45)</f>
        <v>355.69</v>
      </c>
      <c r="AF45" s="9">
        <f>R45</f>
        <v>42</v>
      </c>
      <c r="AG45" s="8">
        <f>VALUE(S45)</f>
        <v>0.375</v>
      </c>
      <c r="AH45" s="7">
        <v>12.3</v>
      </c>
      <c r="AJ45" s="25">
        <f>IF(AI45&gt;0, $AA$1*AH45+AI45, AH45)</f>
        <v>12.3</v>
      </c>
      <c r="AK45" s="8">
        <f>VALUE(U45)</f>
        <v>4.5999999999999996</v>
      </c>
      <c r="AL45" s="8">
        <f>VALUE(V45)</f>
        <v>2.1389999999999998</v>
      </c>
      <c r="AM45" s="8">
        <f>W45</f>
        <v>149</v>
      </c>
      <c r="AN45" s="8" t="str">
        <f>X45</f>
        <v>Asia</v>
      </c>
    </row>
    <row r="46" spans="1:40" x14ac:dyDescent="0.25">
      <c r="A46" t="s">
        <v>267</v>
      </c>
      <c r="B46" t="s">
        <v>268</v>
      </c>
      <c r="C46">
        <v>46</v>
      </c>
      <c r="D46" t="s">
        <v>269</v>
      </c>
      <c r="E46">
        <v>43</v>
      </c>
      <c r="F46" t="s">
        <v>270</v>
      </c>
      <c r="G46" t="s">
        <v>271</v>
      </c>
      <c r="H46" t="s">
        <v>272</v>
      </c>
      <c r="I46">
        <v>16.798999999999999</v>
      </c>
      <c r="J46">
        <v>54</v>
      </c>
      <c r="K46" t="s">
        <v>84</v>
      </c>
      <c r="N46" t="str">
        <f>A46</f>
        <v>Chile</v>
      </c>
      <c r="O46" s="4" t="str">
        <f>VLOOKUP(N46,A:K,2,FALSE)</f>
        <v>252.82</v>
      </c>
      <c r="P46" s="5">
        <f>VLOOKUP($N46,$A:$K,3,FALSE)</f>
        <v>46</v>
      </c>
      <c r="Q46" s="5" t="str">
        <f>VLOOKUP($N46,$A:$K,4,FALSE)</f>
        <v>331.25</v>
      </c>
      <c r="R46" s="5">
        <f>VLOOKUP($N46,$A:$K,5,FALSE)</f>
        <v>43</v>
      </c>
      <c r="S46" s="5" t="str">
        <f>VLOOKUP($N46,$A:$K,6,FALSE)</f>
        <v>0.349</v>
      </c>
      <c r="T46" s="5" t="str">
        <f>VLOOKUP($N46,$A:$K,7,FALSE)</f>
        <v>24.4</v>
      </c>
      <c r="U46" s="5" t="str">
        <f>VLOOKUP($N46,$A:$K,8,FALSE)</f>
        <v>11.00</v>
      </c>
      <c r="V46" s="5">
        <f>VLOOKUP($N46,$A:$K,9,FALSE)</f>
        <v>16.798999999999999</v>
      </c>
      <c r="W46" s="5">
        <f>VLOOKUP($N46,$A:$K,10,FALSE)</f>
        <v>54</v>
      </c>
      <c r="X46" s="5" t="str">
        <f>VLOOKUP($N46,$A:$K,11,FALSE)</f>
        <v>South America</v>
      </c>
      <c r="Y46" s="6">
        <v>252.82</v>
      </c>
      <c r="Z46" s="7"/>
      <c r="AA46" s="25">
        <f>IF(Z46&gt;0, $AA$1*Y46+Z46, Y46)</f>
        <v>252.82</v>
      </c>
      <c r="AB46" s="9">
        <f>P46</f>
        <v>46</v>
      </c>
      <c r="AC46" s="6">
        <v>331.25</v>
      </c>
      <c r="AD46" s="7"/>
      <c r="AE46" s="25">
        <f>IF(AD46&gt;0, $AA$1*AC46+AD46, AC46)</f>
        <v>331.25</v>
      </c>
      <c r="AF46" s="9">
        <f>R46</f>
        <v>43</v>
      </c>
      <c r="AG46" s="8">
        <f>VALUE(S46)</f>
        <v>0.34899999999999998</v>
      </c>
      <c r="AH46" s="7">
        <v>24.4</v>
      </c>
      <c r="AJ46" s="25">
        <f>IF(AI46&gt;0, $AA$1*AH46+AI46, AH46)</f>
        <v>24.4</v>
      </c>
      <c r="AK46" s="8">
        <f>VALUE(U46)</f>
        <v>11</v>
      </c>
      <c r="AL46" s="8">
        <f>VALUE(V46)</f>
        <v>16.798999999999999</v>
      </c>
      <c r="AM46" s="8">
        <f>W46</f>
        <v>54</v>
      </c>
      <c r="AN46" s="8" t="str">
        <f>X46</f>
        <v>South America</v>
      </c>
    </row>
    <row r="47" spans="1:40" x14ac:dyDescent="0.25">
      <c r="A47" t="s">
        <v>273</v>
      </c>
      <c r="B47" t="s">
        <v>274</v>
      </c>
      <c r="C47">
        <v>43</v>
      </c>
      <c r="D47" t="s">
        <v>275</v>
      </c>
      <c r="E47">
        <v>44</v>
      </c>
      <c r="F47" t="s">
        <v>276</v>
      </c>
      <c r="G47" t="s">
        <v>277</v>
      </c>
      <c r="H47" t="s">
        <v>278</v>
      </c>
      <c r="I47">
        <v>5.8920000000000003</v>
      </c>
      <c r="J47">
        <v>96</v>
      </c>
      <c r="K47" t="s">
        <v>84</v>
      </c>
      <c r="N47" t="str">
        <f>A47</f>
        <v>Colombia</v>
      </c>
      <c r="O47" s="4" t="str">
        <f>VLOOKUP(N47,A:K,2,FALSE)</f>
        <v>271.55</v>
      </c>
      <c r="P47" s="5">
        <f>VLOOKUP($N47,$A:$K,3,FALSE)</f>
        <v>43</v>
      </c>
      <c r="Q47" s="5" t="str">
        <f>VLOOKUP($N47,$A:$K,4,FALSE)</f>
        <v>300.79</v>
      </c>
      <c r="R47" s="5">
        <f>VLOOKUP($N47,$A:$K,5,FALSE)</f>
        <v>44</v>
      </c>
      <c r="S47" s="5" t="str">
        <f>VLOOKUP($N47,$A:$K,6,FALSE)</f>
        <v>0.317</v>
      </c>
      <c r="T47" s="5" t="str">
        <f>VLOOKUP($N47,$A:$K,7,FALSE)</f>
        <v>30.5</v>
      </c>
      <c r="U47" s="5" t="str">
        <f>VLOOKUP($N47,$A:$K,8,FALSE)</f>
        <v>7.61</v>
      </c>
      <c r="V47" s="5">
        <f>VLOOKUP($N47,$A:$K,9,FALSE)</f>
        <v>5.8920000000000003</v>
      </c>
      <c r="W47" s="5">
        <f>VLOOKUP($N47,$A:$K,10,FALSE)</f>
        <v>96</v>
      </c>
      <c r="X47" s="5" t="str">
        <f>VLOOKUP($N47,$A:$K,11,FALSE)</f>
        <v>South America</v>
      </c>
      <c r="Y47" s="6">
        <v>271.55</v>
      </c>
      <c r="Z47" s="7"/>
      <c r="AA47" s="25">
        <f>IF(Z47&gt;0, $AA$1*Y47+Z47, Y47)</f>
        <v>271.55</v>
      </c>
      <c r="AB47" s="9">
        <f>P47</f>
        <v>43</v>
      </c>
      <c r="AC47" s="6">
        <v>300.79000000000002</v>
      </c>
      <c r="AD47" s="7"/>
      <c r="AE47" s="25">
        <f>IF(AD47&gt;0, $AA$1*AC47+AD47, AC47)</f>
        <v>300.79000000000002</v>
      </c>
      <c r="AF47" s="9">
        <f>R47</f>
        <v>44</v>
      </c>
      <c r="AG47" s="8">
        <f>VALUE(S47)</f>
        <v>0.317</v>
      </c>
      <c r="AH47" s="7">
        <v>30.5</v>
      </c>
      <c r="AJ47" s="25">
        <f>IF(AI47&gt;0, $AA$1*AH47+AI47, AH47)</f>
        <v>30.5</v>
      </c>
      <c r="AK47" s="8">
        <f>VALUE(U47)</f>
        <v>7.61</v>
      </c>
      <c r="AL47" s="8">
        <f>VALUE(V47)</f>
        <v>5.8920000000000003</v>
      </c>
      <c r="AM47" s="8">
        <f>W47</f>
        <v>96</v>
      </c>
      <c r="AN47" s="8" t="str">
        <f>X47</f>
        <v>South America</v>
      </c>
    </row>
    <row r="48" spans="1:40" x14ac:dyDescent="0.25">
      <c r="A48" t="s">
        <v>279</v>
      </c>
      <c r="B48" t="s">
        <v>280</v>
      </c>
      <c r="C48">
        <v>44</v>
      </c>
      <c r="D48" t="s">
        <v>281</v>
      </c>
      <c r="E48">
        <v>45</v>
      </c>
      <c r="F48" t="s">
        <v>282</v>
      </c>
      <c r="G48" t="s">
        <v>283</v>
      </c>
      <c r="H48" t="s">
        <v>284</v>
      </c>
      <c r="I48">
        <v>53.523000000000003</v>
      </c>
      <c r="J48">
        <v>14</v>
      </c>
      <c r="K48" t="s">
        <v>37</v>
      </c>
      <c r="N48" t="str">
        <f>A48</f>
        <v>Finland</v>
      </c>
      <c r="O48" s="4" t="str">
        <f>VLOOKUP(N48,A:K,2,FALSE)</f>
        <v>269.56</v>
      </c>
      <c r="P48" s="5">
        <f>VLOOKUP($N48,$A:$K,3,FALSE)</f>
        <v>44</v>
      </c>
      <c r="Q48" s="5" t="str">
        <f>VLOOKUP($N48,$A:$K,4,FALSE)</f>
        <v>296.02</v>
      </c>
      <c r="R48" s="5">
        <f>VLOOKUP($N48,$A:$K,5,FALSE)</f>
        <v>45</v>
      </c>
      <c r="S48" s="5" t="str">
        <f>VLOOKUP($N48,$A:$K,6,FALSE)</f>
        <v>0.312</v>
      </c>
      <c r="T48" s="5" t="str">
        <f>VLOOKUP($N48,$A:$K,7,FALSE)</f>
        <v>4.77</v>
      </c>
      <c r="U48" s="5" t="str">
        <f>VLOOKUP($N48,$A:$K,8,FALSE)</f>
        <v>2.97</v>
      </c>
      <c r="V48" s="5">
        <f>VLOOKUP($N48,$A:$K,9,FALSE)</f>
        <v>53.523000000000003</v>
      </c>
      <c r="W48" s="5">
        <f>VLOOKUP($N48,$A:$K,10,FALSE)</f>
        <v>14</v>
      </c>
      <c r="X48" s="5" t="str">
        <f>VLOOKUP($N48,$A:$K,11,FALSE)</f>
        <v>Europe</v>
      </c>
      <c r="Y48" s="6">
        <v>269.56</v>
      </c>
      <c r="Z48" s="7"/>
      <c r="AA48" s="25">
        <f>IF(Z48&gt;0, $AA$1*Y48+Z48, Y48)</f>
        <v>269.56</v>
      </c>
      <c r="AB48" s="9">
        <f>P48</f>
        <v>44</v>
      </c>
      <c r="AC48" s="6">
        <v>296.02</v>
      </c>
      <c r="AD48" s="7"/>
      <c r="AE48" s="25">
        <f>IF(AD48&gt;0, $AA$1*AC48+AD48, AC48)</f>
        <v>296.02</v>
      </c>
      <c r="AF48" s="9">
        <f>R48</f>
        <v>45</v>
      </c>
      <c r="AG48" s="8">
        <f>VALUE(S48)</f>
        <v>0.312</v>
      </c>
      <c r="AH48" s="7">
        <v>4.7699999999999996</v>
      </c>
      <c r="AJ48" s="25">
        <f>IF(AI48&gt;0, $AA$1*AH48+AI48, AH48)</f>
        <v>4.7699999999999996</v>
      </c>
      <c r="AK48" s="8">
        <f>VALUE(U48)</f>
        <v>2.97</v>
      </c>
      <c r="AL48" s="8">
        <f>VALUE(V48)</f>
        <v>53.523000000000003</v>
      </c>
      <c r="AM48" s="8">
        <f>W48</f>
        <v>14</v>
      </c>
      <c r="AN48" s="8" t="str">
        <f>X48</f>
        <v>Europe</v>
      </c>
    </row>
    <row r="49" spans="1:40" x14ac:dyDescent="0.25">
      <c r="A49" t="s">
        <v>285</v>
      </c>
      <c r="B49" t="s">
        <v>286</v>
      </c>
      <c r="C49">
        <v>45</v>
      </c>
      <c r="D49" t="s">
        <v>287</v>
      </c>
      <c r="E49">
        <v>46</v>
      </c>
      <c r="F49" t="s">
        <v>288</v>
      </c>
      <c r="G49" t="s">
        <v>224</v>
      </c>
      <c r="H49" t="s">
        <v>289</v>
      </c>
      <c r="I49">
        <v>1.401</v>
      </c>
      <c r="J49">
        <v>161</v>
      </c>
      <c r="K49" t="s">
        <v>24</v>
      </c>
      <c r="N49" t="str">
        <f>A49</f>
        <v>Pakistan</v>
      </c>
      <c r="O49" s="4" t="str">
        <f>VLOOKUP(N49,A:K,2,FALSE)</f>
        <v>261.73</v>
      </c>
      <c r="P49" s="5">
        <f>VLOOKUP($N49,$A:$K,3,FALSE)</f>
        <v>45</v>
      </c>
      <c r="Q49" s="5" t="str">
        <f>VLOOKUP($N49,$A:$K,4,FALSE)</f>
        <v>292.22</v>
      </c>
      <c r="R49" s="5">
        <f>VLOOKUP($N49,$A:$K,5,FALSE)</f>
        <v>46</v>
      </c>
      <c r="S49" s="5" t="str">
        <f>VLOOKUP($N49,$A:$K,6,FALSE)</f>
        <v>0.308</v>
      </c>
      <c r="T49" s="5" t="str">
        <f>VLOOKUP($N49,$A:$K,7,FALSE)</f>
        <v>3.80</v>
      </c>
      <c r="U49" s="5" t="str">
        <f>VLOOKUP($N49,$A:$K,8,FALSE)</f>
        <v>3.94</v>
      </c>
      <c r="V49" s="5">
        <f>VLOOKUP($N49,$A:$K,9,FALSE)</f>
        <v>1.401</v>
      </c>
      <c r="W49" s="5">
        <f>VLOOKUP($N49,$A:$K,10,FALSE)</f>
        <v>161</v>
      </c>
      <c r="X49" s="5" t="str">
        <f>VLOOKUP($N49,$A:$K,11,FALSE)</f>
        <v>Asia</v>
      </c>
      <c r="Y49" s="6">
        <v>261.73</v>
      </c>
      <c r="Z49" s="7"/>
      <c r="AA49" s="25">
        <f>IF(Z49&gt;0, $AA$1*Y49+Z49, Y49)</f>
        <v>261.73</v>
      </c>
      <c r="AB49" s="9">
        <f>P49</f>
        <v>45</v>
      </c>
      <c r="AC49" s="6">
        <v>292.22000000000003</v>
      </c>
      <c r="AD49" s="7"/>
      <c r="AE49" s="25">
        <f>IF(AD49&gt;0, $AA$1*AC49+AD49, AC49)</f>
        <v>292.22000000000003</v>
      </c>
      <c r="AF49" s="9">
        <f>R49</f>
        <v>46</v>
      </c>
      <c r="AG49" s="8">
        <f>VALUE(S49)</f>
        <v>0.308</v>
      </c>
      <c r="AH49" s="7">
        <v>3.8</v>
      </c>
      <c r="AJ49" s="25">
        <f>IF(AI49&gt;0, $AA$1*AH49+AI49, AH49)</f>
        <v>3.8</v>
      </c>
      <c r="AK49" s="8">
        <f>VALUE(U49)</f>
        <v>3.94</v>
      </c>
      <c r="AL49" s="8">
        <f>VALUE(V49)</f>
        <v>1.401</v>
      </c>
      <c r="AM49" s="8">
        <f>W49</f>
        <v>161</v>
      </c>
      <c r="AN49" s="8" t="str">
        <f>X49</f>
        <v>Asia</v>
      </c>
    </row>
    <row r="50" spans="1:40" x14ac:dyDescent="0.25">
      <c r="A50" t="s">
        <v>290</v>
      </c>
      <c r="B50" t="s">
        <v>291</v>
      </c>
      <c r="C50">
        <v>47</v>
      </c>
      <c r="D50" t="s">
        <v>292</v>
      </c>
      <c r="E50">
        <v>47</v>
      </c>
      <c r="F50" t="s">
        <v>293</v>
      </c>
      <c r="G50" t="s">
        <v>294</v>
      </c>
      <c r="H50" t="s">
        <v>295</v>
      </c>
      <c r="I50">
        <v>14.864000000000001</v>
      </c>
      <c r="J50">
        <v>58</v>
      </c>
      <c r="K50" t="s">
        <v>37</v>
      </c>
      <c r="N50" t="str">
        <f>A50</f>
        <v>Romania</v>
      </c>
      <c r="O50" s="4" t="str">
        <f>VLOOKUP(N50,A:K,2,FALSE)</f>
        <v>248.72</v>
      </c>
      <c r="P50" s="5">
        <f>VLOOKUP($N50,$A:$K,3,FALSE)</f>
        <v>47</v>
      </c>
      <c r="Q50" s="5" t="str">
        <f>VLOOKUP($N50,$A:$K,4,FALSE)</f>
        <v>287.28</v>
      </c>
      <c r="R50" s="5">
        <f>VLOOKUP($N50,$A:$K,5,FALSE)</f>
        <v>47</v>
      </c>
      <c r="S50" s="5" t="str">
        <f>VLOOKUP($N50,$A:$K,6,FALSE)</f>
        <v>0.303</v>
      </c>
      <c r="T50" s="5" t="str">
        <f>VLOOKUP($N50,$A:$K,7,FALSE)</f>
        <v>4.94</v>
      </c>
      <c r="U50" s="5" t="str">
        <f>VLOOKUP($N50,$A:$K,8,FALSE)</f>
        <v>7.00</v>
      </c>
      <c r="V50" s="5">
        <f>VLOOKUP($N50,$A:$K,9,FALSE)</f>
        <v>14.864000000000001</v>
      </c>
      <c r="W50" s="5">
        <f>VLOOKUP($N50,$A:$K,10,FALSE)</f>
        <v>58</v>
      </c>
      <c r="X50" s="5" t="str">
        <f>VLOOKUP($N50,$A:$K,11,FALSE)</f>
        <v>Europe</v>
      </c>
      <c r="Y50" s="6">
        <v>248.72</v>
      </c>
      <c r="Z50" s="7"/>
      <c r="AA50" s="25">
        <f>IF(Z50&gt;0, $AA$1*Y50+Z50, Y50)</f>
        <v>248.72</v>
      </c>
      <c r="AB50" s="9">
        <f>P50</f>
        <v>47</v>
      </c>
      <c r="AC50" s="6">
        <v>287.27999999999997</v>
      </c>
      <c r="AD50" s="7"/>
      <c r="AE50" s="25">
        <f>IF(AD50&gt;0, $AA$1*AC50+AD50, AC50)</f>
        <v>287.27999999999997</v>
      </c>
      <c r="AF50" s="9">
        <f>R50</f>
        <v>47</v>
      </c>
      <c r="AG50" s="8">
        <f>VALUE(S50)</f>
        <v>0.30299999999999999</v>
      </c>
      <c r="AH50" s="7">
        <v>4.9400000000000004</v>
      </c>
      <c r="AJ50" s="25">
        <f>IF(AI50&gt;0, $AA$1*AH50+AI50, AH50)</f>
        <v>4.9400000000000004</v>
      </c>
      <c r="AK50" s="8">
        <f>VALUE(U50)</f>
        <v>7</v>
      </c>
      <c r="AL50" s="8">
        <f>VALUE(V50)</f>
        <v>14.864000000000001</v>
      </c>
      <c r="AM50" s="8">
        <f>W50</f>
        <v>58</v>
      </c>
      <c r="AN50" s="8" t="str">
        <f>X50</f>
        <v>Europe</v>
      </c>
    </row>
    <row r="51" spans="1:40" x14ac:dyDescent="0.25">
      <c r="A51" t="s">
        <v>296</v>
      </c>
      <c r="B51" t="s">
        <v>297</v>
      </c>
      <c r="C51">
        <v>48</v>
      </c>
      <c r="D51" t="s">
        <v>298</v>
      </c>
      <c r="E51">
        <v>48</v>
      </c>
      <c r="F51" t="s">
        <v>299</v>
      </c>
      <c r="G51" t="s">
        <v>144</v>
      </c>
      <c r="H51" t="s">
        <v>300</v>
      </c>
      <c r="I51">
        <v>25.806000000000001</v>
      </c>
      <c r="J51">
        <v>41</v>
      </c>
      <c r="K51" t="s">
        <v>37</v>
      </c>
      <c r="N51" t="str">
        <f>A51</f>
        <v>Czech Republic</v>
      </c>
      <c r="O51" s="4" t="str">
        <f>VLOOKUP(N51,A:K,2,FALSE)</f>
        <v>245.35</v>
      </c>
      <c r="P51" s="5">
        <f>VLOOKUP($N51,$A:$K,3,FALSE)</f>
        <v>48</v>
      </c>
      <c r="Q51" s="5" t="str">
        <f>VLOOKUP($N51,$A:$K,4,FALSE)</f>
        <v>276.91</v>
      </c>
      <c r="R51" s="5">
        <f>VLOOKUP($N51,$A:$K,5,FALSE)</f>
        <v>48</v>
      </c>
      <c r="S51" s="5" t="str">
        <f>VLOOKUP($N51,$A:$K,6,FALSE)</f>
        <v>0.292</v>
      </c>
      <c r="T51" s="5" t="str">
        <f>VLOOKUP($N51,$A:$K,7,FALSE)</f>
        <v>10.4</v>
      </c>
      <c r="U51" s="5" t="str">
        <f>VLOOKUP($N51,$A:$K,8,FALSE)</f>
        <v>3.79</v>
      </c>
      <c r="V51" s="5">
        <f>VLOOKUP($N51,$A:$K,9,FALSE)</f>
        <v>25.806000000000001</v>
      </c>
      <c r="W51" s="5">
        <f>VLOOKUP($N51,$A:$K,10,FALSE)</f>
        <v>41</v>
      </c>
      <c r="X51" s="5" t="str">
        <f>VLOOKUP($N51,$A:$K,11,FALSE)</f>
        <v>Europe</v>
      </c>
      <c r="Y51" s="6">
        <v>245.35</v>
      </c>
      <c r="Z51" s="7"/>
      <c r="AA51" s="25">
        <f>IF(Z51&gt;0, $AA$1*Y51+Z51, Y51)</f>
        <v>245.35</v>
      </c>
      <c r="AB51" s="9">
        <f>P51</f>
        <v>48</v>
      </c>
      <c r="AC51" s="6">
        <v>276.91000000000003</v>
      </c>
      <c r="AD51" s="7"/>
      <c r="AE51" s="25">
        <f>IF(AD51&gt;0, $AA$1*AC51+AD51, AC51)</f>
        <v>276.91000000000003</v>
      </c>
      <c r="AF51" s="9">
        <f>R51</f>
        <v>48</v>
      </c>
      <c r="AG51" s="8">
        <f>VALUE(S51)</f>
        <v>0.29199999999999998</v>
      </c>
      <c r="AH51" s="7">
        <v>10.4</v>
      </c>
      <c r="AJ51" s="25">
        <f>IF(AI51&gt;0, $AA$1*AH51+AI51, AH51)</f>
        <v>10.4</v>
      </c>
      <c r="AK51" s="8">
        <f>VALUE(U51)</f>
        <v>3.79</v>
      </c>
      <c r="AL51" s="8">
        <f>VALUE(V51)</f>
        <v>25.806000000000001</v>
      </c>
      <c r="AM51" s="8">
        <f>W51</f>
        <v>41</v>
      </c>
      <c r="AN51" s="8" t="str">
        <f>X51</f>
        <v>Europe</v>
      </c>
    </row>
    <row r="52" spans="1:40" x14ac:dyDescent="0.25">
      <c r="A52" t="s">
        <v>301</v>
      </c>
      <c r="B52" t="s">
        <v>302</v>
      </c>
      <c r="C52">
        <v>49</v>
      </c>
      <c r="D52" t="s">
        <v>303</v>
      </c>
      <c r="E52">
        <v>49</v>
      </c>
      <c r="F52" t="s">
        <v>304</v>
      </c>
      <c r="G52" t="s">
        <v>305</v>
      </c>
      <c r="H52" t="s">
        <v>306</v>
      </c>
      <c r="I52">
        <v>24.457000000000001</v>
      </c>
      <c r="J52">
        <v>43</v>
      </c>
      <c r="K52" t="s">
        <v>37</v>
      </c>
      <c r="N52" t="str">
        <f>A52</f>
        <v>Portugal</v>
      </c>
      <c r="O52" s="4" t="str">
        <f>VLOOKUP(N52,A:K,2,FALSE)</f>
        <v>228.36</v>
      </c>
      <c r="P52" s="5">
        <f>VLOOKUP($N52,$A:$K,3,FALSE)</f>
        <v>49</v>
      </c>
      <c r="Q52" s="5" t="str">
        <f>VLOOKUP($N52,$A:$K,4,FALSE)</f>
        <v>251.71</v>
      </c>
      <c r="R52" s="5">
        <f>VLOOKUP($N52,$A:$K,5,FALSE)</f>
        <v>49</v>
      </c>
      <c r="S52" s="5" t="str">
        <f>VLOOKUP($N52,$A:$K,6,FALSE)</f>
        <v>0.265</v>
      </c>
      <c r="T52" s="5" t="str">
        <f>VLOOKUP($N52,$A:$K,7,FALSE)</f>
        <v>25.2</v>
      </c>
      <c r="U52" s="5" t="str">
        <f>VLOOKUP($N52,$A:$K,8,FALSE)</f>
        <v>4.44</v>
      </c>
      <c r="V52" s="5">
        <f>VLOOKUP($N52,$A:$K,9,FALSE)</f>
        <v>24.457000000000001</v>
      </c>
      <c r="W52" s="5">
        <f>VLOOKUP($N52,$A:$K,10,FALSE)</f>
        <v>43</v>
      </c>
      <c r="X52" s="5" t="str">
        <f>VLOOKUP($N52,$A:$K,11,FALSE)</f>
        <v>Europe</v>
      </c>
      <c r="Y52" s="6">
        <v>228.36</v>
      </c>
      <c r="Z52" s="7"/>
      <c r="AA52" s="25">
        <f>IF(Z52&gt;0, $AA$1*Y52+Z52, Y52)</f>
        <v>228.36</v>
      </c>
      <c r="AB52" s="9">
        <f>P52</f>
        <v>49</v>
      </c>
      <c r="AC52" s="6">
        <v>251.71</v>
      </c>
      <c r="AD52" s="7"/>
      <c r="AE52" s="25">
        <f>IF(AD52&gt;0, $AA$1*AC52+AD52, AC52)</f>
        <v>251.71</v>
      </c>
      <c r="AF52" s="9">
        <f>R52</f>
        <v>49</v>
      </c>
      <c r="AG52" s="8">
        <f>VALUE(S52)</f>
        <v>0.26500000000000001</v>
      </c>
      <c r="AH52" s="7">
        <v>25.2</v>
      </c>
      <c r="AJ52" s="25">
        <f>IF(AI52&gt;0, $AA$1*AH52+AI52, AH52)</f>
        <v>25.2</v>
      </c>
      <c r="AK52" s="8">
        <f>VALUE(U52)</f>
        <v>4.4400000000000004</v>
      </c>
      <c r="AL52" s="8">
        <f>VALUE(V52)</f>
        <v>24.457000000000001</v>
      </c>
      <c r="AM52" s="8">
        <f>W52</f>
        <v>43</v>
      </c>
      <c r="AN52" s="8" t="str">
        <f>X52</f>
        <v>Europe</v>
      </c>
    </row>
    <row r="53" spans="1:40" x14ac:dyDescent="0.25">
      <c r="A53" t="s">
        <v>307</v>
      </c>
      <c r="B53" t="s">
        <v>308</v>
      </c>
      <c r="C53">
        <v>50</v>
      </c>
      <c r="D53" t="s">
        <v>309</v>
      </c>
      <c r="E53">
        <v>50</v>
      </c>
      <c r="F53" t="s">
        <v>310</v>
      </c>
      <c r="G53" t="s">
        <v>311</v>
      </c>
      <c r="H53" t="s">
        <v>312</v>
      </c>
      <c r="I53">
        <v>48.348999999999997</v>
      </c>
      <c r="J53">
        <v>21</v>
      </c>
      <c r="K53" t="s">
        <v>91</v>
      </c>
      <c r="N53" t="str">
        <f>A53</f>
        <v>New Zealand</v>
      </c>
      <c r="O53" s="4" t="str">
        <f>VLOOKUP(N53,A:K,2,FALSE)</f>
        <v>209.38</v>
      </c>
      <c r="P53" s="5">
        <f>VLOOKUP($N53,$A:$K,3,FALSE)</f>
        <v>50</v>
      </c>
      <c r="Q53" s="5" t="str">
        <f>VLOOKUP($N53,$A:$K,4,FALSE)</f>
        <v>247.64</v>
      </c>
      <c r="R53" s="5">
        <f>VLOOKUP($N53,$A:$K,5,FALSE)</f>
        <v>50</v>
      </c>
      <c r="S53" s="5" t="str">
        <f>VLOOKUP($N53,$A:$K,6,FALSE)</f>
        <v>0.261</v>
      </c>
      <c r="T53" s="5" t="str">
        <f>VLOOKUP($N53,$A:$K,7,FALSE)</f>
        <v>4.07</v>
      </c>
      <c r="U53" s="5" t="str">
        <f>VLOOKUP($N53,$A:$K,8,FALSE)</f>
        <v>5.06</v>
      </c>
      <c r="V53" s="5">
        <f>VLOOKUP($N53,$A:$K,9,FALSE)</f>
        <v>48.348999999999997</v>
      </c>
      <c r="W53" s="5">
        <f>VLOOKUP($N53,$A:$K,10,FALSE)</f>
        <v>21</v>
      </c>
      <c r="X53" s="5" t="str">
        <f>VLOOKUP($N53,$A:$K,11,FALSE)</f>
        <v>Oceania</v>
      </c>
      <c r="Y53" s="6">
        <v>209.38</v>
      </c>
      <c r="Z53" s="7"/>
      <c r="AA53" s="25">
        <f>IF(Z53&gt;0, $AA$1*Y53+Z53, Y53)</f>
        <v>209.38</v>
      </c>
      <c r="AB53" s="9">
        <f>P53</f>
        <v>50</v>
      </c>
      <c r="AC53" s="6">
        <v>247.64</v>
      </c>
      <c r="AD53" s="7"/>
      <c r="AE53" s="25">
        <f>IF(AD53&gt;0, $AA$1*AC53+AD53, AC53)</f>
        <v>247.64</v>
      </c>
      <c r="AF53" s="9">
        <f>R53</f>
        <v>50</v>
      </c>
      <c r="AG53" s="8">
        <f>VALUE(S53)</f>
        <v>0.26100000000000001</v>
      </c>
      <c r="AH53" s="7">
        <v>4.07</v>
      </c>
      <c r="AJ53" s="25">
        <f>IF(AI53&gt;0, $AA$1*AH53+AI53, AH53)</f>
        <v>4.07</v>
      </c>
      <c r="AK53" s="8">
        <f>VALUE(U53)</f>
        <v>5.0599999999999996</v>
      </c>
      <c r="AL53" s="8">
        <f>VALUE(V53)</f>
        <v>48.348999999999997</v>
      </c>
      <c r="AM53" s="8">
        <f>W53</f>
        <v>21</v>
      </c>
      <c r="AN53" s="8" t="str">
        <f>X53</f>
        <v>Oceania</v>
      </c>
    </row>
  </sheetData>
  <autoFilter ref="N3:AN53" xr:uid="{5D4DA8F6-C6BE-4C13-AA21-50DDE8184763}">
    <sortState xmlns:xlrd2="http://schemas.microsoft.com/office/spreadsheetml/2017/richdata2" ref="N4:AN53">
      <sortCondition ref="AM4:AM53"/>
    </sortState>
  </autoFilter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34CB-8B2D-4603-A97D-BB7906FFE187}">
  <dimension ref="A3:B53"/>
  <sheetViews>
    <sheetView workbookViewId="0">
      <selection activeCell="J8" sqref="J8"/>
    </sheetView>
  </sheetViews>
  <sheetFormatPr defaultRowHeight="15" x14ac:dyDescent="0.25"/>
  <cols>
    <col min="1" max="1" width="23.5703125" bestFit="1" customWidth="1"/>
    <col min="2" max="2" width="39.42578125" bestFit="1" customWidth="1"/>
    <col min="3" max="3" width="39.42578125" customWidth="1"/>
  </cols>
  <sheetData>
    <row r="3" spans="1:2" x14ac:dyDescent="0.25">
      <c r="A3" s="10" t="s">
        <v>326</v>
      </c>
      <c r="B3" t="s">
        <v>913</v>
      </c>
    </row>
    <row r="4" spans="1:2" x14ac:dyDescent="0.25">
      <c r="A4" s="11" t="s">
        <v>11</v>
      </c>
      <c r="B4" s="13">
        <v>22939.58</v>
      </c>
    </row>
    <row r="5" spans="1:2" x14ac:dyDescent="0.25">
      <c r="A5" s="11" t="s">
        <v>18</v>
      </c>
      <c r="B5" s="13">
        <v>16862.98</v>
      </c>
    </row>
    <row r="6" spans="1:2" x14ac:dyDescent="0.25">
      <c r="A6" s="11" t="s">
        <v>25</v>
      </c>
      <c r="B6" s="13">
        <v>5103.1099999999997</v>
      </c>
    </row>
    <row r="7" spans="1:2" x14ac:dyDescent="0.25">
      <c r="A7" s="11" t="s">
        <v>31</v>
      </c>
      <c r="B7" s="13">
        <v>4230.17</v>
      </c>
    </row>
    <row r="8" spans="1:2" x14ac:dyDescent="0.25">
      <c r="A8" s="11" t="s">
        <v>38</v>
      </c>
      <c r="B8" s="13">
        <v>3108.42</v>
      </c>
    </row>
    <row r="9" spans="1:2" x14ac:dyDescent="0.25">
      <c r="A9" s="11" t="s">
        <v>44</v>
      </c>
      <c r="B9" s="13">
        <v>2946.06</v>
      </c>
    </row>
    <row r="10" spans="1:2" x14ac:dyDescent="0.25">
      <c r="A10" s="11" t="s">
        <v>50</v>
      </c>
      <c r="B10" s="13">
        <v>2940.43</v>
      </c>
    </row>
    <row r="11" spans="1:2" x14ac:dyDescent="0.25">
      <c r="A11" s="11" t="s">
        <v>55</v>
      </c>
      <c r="B11" s="13">
        <v>2120.23</v>
      </c>
    </row>
    <row r="12" spans="1:2" x14ac:dyDescent="0.25">
      <c r="A12" s="11" t="s">
        <v>61</v>
      </c>
      <c r="B12" s="13">
        <v>2015.98</v>
      </c>
    </row>
    <row r="13" spans="1:2" x14ac:dyDescent="0.25">
      <c r="A13" s="11" t="s">
        <v>67</v>
      </c>
      <c r="B13" s="13">
        <v>1823.85</v>
      </c>
    </row>
    <row r="14" spans="1:2" x14ac:dyDescent="0.25">
      <c r="A14" s="11" t="s">
        <v>73</v>
      </c>
      <c r="B14" s="13">
        <v>1647.5700000000002</v>
      </c>
    </row>
    <row r="15" spans="1:2" x14ac:dyDescent="0.25">
      <c r="A15" s="11" t="s">
        <v>79</v>
      </c>
      <c r="B15" s="13">
        <v>1645.8400000000001</v>
      </c>
    </row>
    <row r="16" spans="1:2" x14ac:dyDescent="0.25">
      <c r="A16" s="11" t="s">
        <v>85</v>
      </c>
      <c r="B16" s="13">
        <v>1610.56</v>
      </c>
    </row>
    <row r="17" spans="1:2" x14ac:dyDescent="0.25">
      <c r="A17" s="11" t="s">
        <v>92</v>
      </c>
      <c r="B17" s="13">
        <v>1439.96</v>
      </c>
    </row>
    <row r="18" spans="1:2" x14ac:dyDescent="0.25">
      <c r="A18" s="11" t="s">
        <v>98</v>
      </c>
      <c r="B18" s="13">
        <v>1285.52</v>
      </c>
    </row>
    <row r="19" spans="1:2" x14ac:dyDescent="0.25">
      <c r="A19" s="11" t="s">
        <v>104</v>
      </c>
      <c r="B19" s="13">
        <v>1150.25</v>
      </c>
    </row>
    <row r="20" spans="1:2" x14ac:dyDescent="0.25">
      <c r="A20" s="11" t="s">
        <v>110</v>
      </c>
      <c r="B20" s="13">
        <v>1081.3800000000001</v>
      </c>
    </row>
    <row r="21" spans="1:2" x14ac:dyDescent="0.25">
      <c r="A21" s="11" t="s">
        <v>116</v>
      </c>
      <c r="B21" s="13">
        <v>1007.56</v>
      </c>
    </row>
    <row r="22" spans="1:2" x14ac:dyDescent="0.25">
      <c r="A22" s="11" t="s">
        <v>122</v>
      </c>
      <c r="B22" s="13">
        <v>842.59</v>
      </c>
    </row>
    <row r="23" spans="1:2" x14ac:dyDescent="0.25">
      <c r="A23" s="11" t="s">
        <v>128</v>
      </c>
      <c r="B23" s="13">
        <v>810.83</v>
      </c>
    </row>
    <row r="24" spans="1:2" x14ac:dyDescent="0.25">
      <c r="A24" s="11" t="s">
        <v>134</v>
      </c>
      <c r="B24" s="13">
        <v>795.95</v>
      </c>
    </row>
    <row r="25" spans="1:2" x14ac:dyDescent="0.25">
      <c r="A25" s="11" t="s">
        <v>140</v>
      </c>
      <c r="B25" s="13">
        <v>785.59</v>
      </c>
    </row>
    <row r="26" spans="1:2" x14ac:dyDescent="0.25">
      <c r="A26" s="11" t="s">
        <v>146</v>
      </c>
      <c r="B26" s="13">
        <v>655.33000000000004</v>
      </c>
    </row>
    <row r="27" spans="1:2" x14ac:dyDescent="0.25">
      <c r="A27" s="11" t="s">
        <v>152</v>
      </c>
      <c r="B27" s="13">
        <v>622.37</v>
      </c>
    </row>
    <row r="28" spans="1:2" x14ac:dyDescent="0.25">
      <c r="A28" s="11" t="s">
        <v>158</v>
      </c>
      <c r="B28" s="13">
        <v>581.85</v>
      </c>
    </row>
    <row r="29" spans="1:2" x14ac:dyDescent="0.25">
      <c r="A29" s="11" t="s">
        <v>164</v>
      </c>
      <c r="B29" s="13">
        <v>546.22</v>
      </c>
    </row>
    <row r="30" spans="1:2" x14ac:dyDescent="0.25">
      <c r="A30" s="11" t="s">
        <v>170</v>
      </c>
      <c r="B30" s="13">
        <v>516.25</v>
      </c>
    </row>
    <row r="31" spans="1:2" x14ac:dyDescent="0.25">
      <c r="A31" s="11" t="s">
        <v>176</v>
      </c>
      <c r="B31" s="13">
        <v>481.21</v>
      </c>
    </row>
    <row r="32" spans="1:2" x14ac:dyDescent="0.25">
      <c r="A32" s="11" t="s">
        <v>182</v>
      </c>
      <c r="B32" s="13">
        <v>480.48</v>
      </c>
    </row>
    <row r="33" spans="1:2" x14ac:dyDescent="0.25">
      <c r="A33" s="11" t="s">
        <v>189</v>
      </c>
      <c r="B33" s="13">
        <v>467.53</v>
      </c>
    </row>
    <row r="34" spans="1:2" x14ac:dyDescent="0.25">
      <c r="A34" s="11" t="s">
        <v>195</v>
      </c>
      <c r="B34" s="13">
        <v>455.17</v>
      </c>
    </row>
    <row r="35" spans="1:2" x14ac:dyDescent="0.25">
      <c r="A35" s="11" t="s">
        <v>201</v>
      </c>
      <c r="B35" s="13">
        <v>445.51</v>
      </c>
    </row>
    <row r="36" spans="1:2" x14ac:dyDescent="0.25">
      <c r="A36" s="11" t="s">
        <v>207</v>
      </c>
      <c r="B36" s="13">
        <v>415.32</v>
      </c>
    </row>
    <row r="37" spans="1:2" x14ac:dyDescent="0.25">
      <c r="A37" s="11" t="s">
        <v>213</v>
      </c>
      <c r="B37" s="13">
        <v>410.16</v>
      </c>
    </row>
    <row r="38" spans="1:2" x14ac:dyDescent="0.25">
      <c r="A38" s="11" t="s">
        <v>219</v>
      </c>
      <c r="B38" s="13">
        <v>396.67</v>
      </c>
    </row>
    <row r="39" spans="1:2" x14ac:dyDescent="0.25">
      <c r="A39" s="11" t="s">
        <v>225</v>
      </c>
      <c r="B39" s="13">
        <v>396.33</v>
      </c>
    </row>
    <row r="40" spans="1:2" x14ac:dyDescent="0.25">
      <c r="A40" s="11" t="s">
        <v>231</v>
      </c>
      <c r="B40" s="13">
        <v>385.74</v>
      </c>
    </row>
    <row r="41" spans="1:2" x14ac:dyDescent="0.25">
      <c r="A41" s="11" t="s">
        <v>237</v>
      </c>
      <c r="B41" s="13">
        <v>378.65</v>
      </c>
    </row>
    <row r="42" spans="1:2" x14ac:dyDescent="0.25">
      <c r="A42" s="11" t="s">
        <v>243</v>
      </c>
      <c r="B42" s="13">
        <v>371.11</v>
      </c>
    </row>
    <row r="43" spans="1:2" x14ac:dyDescent="0.25">
      <c r="A43" s="11" t="s">
        <v>249</v>
      </c>
      <c r="B43" s="13">
        <v>369.72</v>
      </c>
    </row>
    <row r="44" spans="1:2" x14ac:dyDescent="0.25">
      <c r="A44" s="11" t="s">
        <v>255</v>
      </c>
      <c r="B44" s="13">
        <v>368</v>
      </c>
    </row>
    <row r="45" spans="1:2" x14ac:dyDescent="0.25">
      <c r="A45" s="11" t="s">
        <v>261</v>
      </c>
      <c r="B45" s="13">
        <v>355.69</v>
      </c>
    </row>
    <row r="46" spans="1:2" x14ac:dyDescent="0.25">
      <c r="A46" s="11" t="s">
        <v>267</v>
      </c>
      <c r="B46" s="13">
        <v>331.25</v>
      </c>
    </row>
    <row r="47" spans="1:2" x14ac:dyDescent="0.25">
      <c r="A47" s="11" t="s">
        <v>273</v>
      </c>
      <c r="B47" s="13">
        <v>300.79000000000002</v>
      </c>
    </row>
    <row r="48" spans="1:2" x14ac:dyDescent="0.25">
      <c r="A48" s="11" t="s">
        <v>279</v>
      </c>
      <c r="B48" s="13">
        <v>296.02</v>
      </c>
    </row>
    <row r="49" spans="1:2" x14ac:dyDescent="0.25">
      <c r="A49" s="11" t="s">
        <v>285</v>
      </c>
      <c r="B49" s="13">
        <v>292.22000000000003</v>
      </c>
    </row>
    <row r="50" spans="1:2" x14ac:dyDescent="0.25">
      <c r="A50" s="11" t="s">
        <v>290</v>
      </c>
      <c r="B50" s="13">
        <v>287.27999999999997</v>
      </c>
    </row>
    <row r="51" spans="1:2" x14ac:dyDescent="0.25">
      <c r="A51" s="11" t="s">
        <v>296</v>
      </c>
      <c r="B51" s="13">
        <v>276.91000000000003</v>
      </c>
    </row>
    <row r="52" spans="1:2" x14ac:dyDescent="0.25">
      <c r="A52" s="11" t="s">
        <v>301</v>
      </c>
      <c r="B52" s="13">
        <v>251.71</v>
      </c>
    </row>
    <row r="53" spans="1:2" x14ac:dyDescent="0.25">
      <c r="A53" s="11" t="s">
        <v>307</v>
      </c>
      <c r="B53" s="13">
        <v>247.64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AC15-2BCF-44A5-91BE-A3555CD6330E}">
  <dimension ref="A3:E53"/>
  <sheetViews>
    <sheetView workbookViewId="0">
      <selection activeCell="M25" sqref="M25"/>
    </sheetView>
  </sheetViews>
  <sheetFormatPr defaultRowHeight="15" x14ac:dyDescent="0.25"/>
  <cols>
    <col min="1" max="1" width="23.5703125" bestFit="1" customWidth="1"/>
    <col min="2" max="2" width="39.42578125" bestFit="1" customWidth="1"/>
    <col min="3" max="3" width="39.42578125" customWidth="1"/>
  </cols>
  <sheetData>
    <row r="3" spans="1:5" x14ac:dyDescent="0.25">
      <c r="A3" s="10" t="s">
        <v>326</v>
      </c>
      <c r="B3" t="s">
        <v>913</v>
      </c>
      <c r="D3" t="s">
        <v>326</v>
      </c>
      <c r="E3" t="s">
        <v>913</v>
      </c>
    </row>
    <row r="4" spans="1:5" x14ac:dyDescent="0.25">
      <c r="A4" s="11" t="s">
        <v>11</v>
      </c>
      <c r="B4" s="1">
        <v>22939.58</v>
      </c>
      <c r="D4" t="s">
        <v>11</v>
      </c>
      <c r="E4">
        <v>22939.58</v>
      </c>
    </row>
    <row r="5" spans="1:5" x14ac:dyDescent="0.25">
      <c r="A5" s="11" t="s">
        <v>18</v>
      </c>
      <c r="B5" s="1">
        <v>16862.98</v>
      </c>
      <c r="D5" t="s">
        <v>18</v>
      </c>
      <c r="E5">
        <v>16862.98</v>
      </c>
    </row>
    <row r="6" spans="1:5" x14ac:dyDescent="0.25">
      <c r="A6" s="11" t="s">
        <v>25</v>
      </c>
      <c r="B6" s="1">
        <v>5103.1099999999997</v>
      </c>
      <c r="D6" t="s">
        <v>25</v>
      </c>
      <c r="E6">
        <v>5103.1099999999997</v>
      </c>
    </row>
    <row r="7" spans="1:5" x14ac:dyDescent="0.25">
      <c r="A7" s="11" t="s">
        <v>31</v>
      </c>
      <c r="B7" s="1">
        <v>4230.17</v>
      </c>
      <c r="D7" t="s">
        <v>31</v>
      </c>
      <c r="E7">
        <v>4230.17</v>
      </c>
    </row>
    <row r="8" spans="1:5" x14ac:dyDescent="0.25">
      <c r="A8" s="11" t="s">
        <v>38</v>
      </c>
      <c r="B8" s="1">
        <v>3108.42</v>
      </c>
      <c r="D8" t="s">
        <v>38</v>
      </c>
      <c r="E8">
        <v>3108.42</v>
      </c>
    </row>
    <row r="9" spans="1:5" x14ac:dyDescent="0.25">
      <c r="A9" s="11" t="s">
        <v>44</v>
      </c>
      <c r="B9" s="1">
        <v>2946.06</v>
      </c>
      <c r="D9" t="s">
        <v>44</v>
      </c>
      <c r="E9">
        <v>2946.06</v>
      </c>
    </row>
    <row r="10" spans="1:5" x14ac:dyDescent="0.25">
      <c r="A10" s="11" t="s">
        <v>50</v>
      </c>
      <c r="B10" s="1">
        <v>2940.43</v>
      </c>
      <c r="D10" t="s">
        <v>50</v>
      </c>
      <c r="E10">
        <v>2940.43</v>
      </c>
    </row>
    <row r="11" spans="1:5" x14ac:dyDescent="0.25">
      <c r="A11" s="11" t="s">
        <v>55</v>
      </c>
      <c r="B11" s="1">
        <v>2120.23</v>
      </c>
      <c r="D11" t="s">
        <v>55</v>
      </c>
      <c r="E11">
        <v>2120.23</v>
      </c>
    </row>
    <row r="12" spans="1:5" x14ac:dyDescent="0.25">
      <c r="A12" s="11" t="s">
        <v>61</v>
      </c>
      <c r="B12" s="1">
        <v>2015.98</v>
      </c>
      <c r="D12" t="s">
        <v>61</v>
      </c>
      <c r="E12">
        <v>2015.98</v>
      </c>
    </row>
    <row r="13" spans="1:5" x14ac:dyDescent="0.25">
      <c r="A13" s="11" t="s">
        <v>67</v>
      </c>
      <c r="B13" s="1">
        <v>1823.85</v>
      </c>
      <c r="D13" t="s">
        <v>67</v>
      </c>
      <c r="E13">
        <v>1823.85</v>
      </c>
    </row>
    <row r="14" spans="1:5" x14ac:dyDescent="0.25">
      <c r="A14" s="11" t="s">
        <v>73</v>
      </c>
      <c r="B14" s="1">
        <v>1647.5700000000002</v>
      </c>
      <c r="D14" t="s">
        <v>73</v>
      </c>
      <c r="E14">
        <v>1647.5700000000002</v>
      </c>
    </row>
    <row r="15" spans="1:5" x14ac:dyDescent="0.25">
      <c r="A15" s="11" t="s">
        <v>79</v>
      </c>
      <c r="B15" s="1">
        <v>1645.8400000000001</v>
      </c>
      <c r="D15" t="s">
        <v>79</v>
      </c>
      <c r="E15">
        <v>1645.8400000000001</v>
      </c>
    </row>
    <row r="16" spans="1:5" x14ac:dyDescent="0.25">
      <c r="A16" s="11" t="s">
        <v>85</v>
      </c>
      <c r="B16" s="1">
        <v>1610.56</v>
      </c>
      <c r="D16" t="s">
        <v>85</v>
      </c>
      <c r="E16">
        <v>1610.56</v>
      </c>
    </row>
    <row r="17" spans="1:5" x14ac:dyDescent="0.25">
      <c r="A17" s="11" t="s">
        <v>92</v>
      </c>
      <c r="B17" s="1">
        <v>1439.96</v>
      </c>
      <c r="D17" t="s">
        <v>92</v>
      </c>
      <c r="E17">
        <v>1439.96</v>
      </c>
    </row>
    <row r="18" spans="1:5" x14ac:dyDescent="0.25">
      <c r="A18" s="11" t="s">
        <v>98</v>
      </c>
      <c r="B18" s="1">
        <v>1285.52</v>
      </c>
      <c r="D18" t="s">
        <v>98</v>
      </c>
      <c r="E18">
        <v>1285.52</v>
      </c>
    </row>
    <row r="19" spans="1:5" x14ac:dyDescent="0.25">
      <c r="A19" s="11" t="s">
        <v>104</v>
      </c>
      <c r="B19" s="1">
        <v>1150.25</v>
      </c>
      <c r="D19" t="s">
        <v>104</v>
      </c>
      <c r="E19">
        <v>1150.25</v>
      </c>
    </row>
    <row r="20" spans="1:5" x14ac:dyDescent="0.25">
      <c r="A20" s="11" t="s">
        <v>110</v>
      </c>
      <c r="B20" s="1">
        <v>1081.3800000000001</v>
      </c>
      <c r="D20" t="s">
        <v>110</v>
      </c>
      <c r="E20">
        <v>1081.3800000000001</v>
      </c>
    </row>
    <row r="21" spans="1:5" x14ac:dyDescent="0.25">
      <c r="A21" s="11" t="s">
        <v>116</v>
      </c>
      <c r="B21" s="1">
        <v>1007.56</v>
      </c>
      <c r="D21" t="s">
        <v>116</v>
      </c>
      <c r="E21">
        <v>1007.56</v>
      </c>
    </row>
    <row r="22" spans="1:5" x14ac:dyDescent="0.25">
      <c r="A22" s="11" t="s">
        <v>122</v>
      </c>
      <c r="B22" s="1">
        <v>842.59</v>
      </c>
      <c r="D22" t="s">
        <v>122</v>
      </c>
      <c r="E22">
        <v>842.59</v>
      </c>
    </row>
    <row r="23" spans="1:5" x14ac:dyDescent="0.25">
      <c r="A23" s="11" t="s">
        <v>128</v>
      </c>
      <c r="B23" s="1">
        <v>810.83</v>
      </c>
      <c r="D23" t="s">
        <v>128</v>
      </c>
      <c r="E23">
        <v>810.83</v>
      </c>
    </row>
    <row r="24" spans="1:5" x14ac:dyDescent="0.25">
      <c r="A24" s="11" t="s">
        <v>134</v>
      </c>
      <c r="B24" s="1">
        <v>795.95</v>
      </c>
      <c r="D24" t="s">
        <v>134</v>
      </c>
      <c r="E24">
        <v>795.95</v>
      </c>
    </row>
    <row r="25" spans="1:5" x14ac:dyDescent="0.25">
      <c r="A25" s="11" t="s">
        <v>140</v>
      </c>
      <c r="B25" s="1">
        <v>785.59</v>
      </c>
      <c r="D25" t="s">
        <v>140</v>
      </c>
      <c r="E25">
        <v>785.59</v>
      </c>
    </row>
    <row r="26" spans="1:5" x14ac:dyDescent="0.25">
      <c r="A26" s="11" t="s">
        <v>146</v>
      </c>
      <c r="B26" s="1">
        <v>655.33000000000004</v>
      </c>
      <c r="D26" t="s">
        <v>146</v>
      </c>
      <c r="E26">
        <v>655.33000000000004</v>
      </c>
    </row>
    <row r="27" spans="1:5" x14ac:dyDescent="0.25">
      <c r="A27" s="11" t="s">
        <v>152</v>
      </c>
      <c r="B27" s="1">
        <v>622.37</v>
      </c>
      <c r="D27" t="s">
        <v>152</v>
      </c>
      <c r="E27">
        <v>622.37</v>
      </c>
    </row>
    <row r="28" spans="1:5" x14ac:dyDescent="0.25">
      <c r="A28" s="11" t="s">
        <v>158</v>
      </c>
      <c r="B28" s="1">
        <v>581.85</v>
      </c>
      <c r="D28" t="s">
        <v>158</v>
      </c>
      <c r="E28">
        <v>581.85</v>
      </c>
    </row>
    <row r="29" spans="1:5" x14ac:dyDescent="0.25">
      <c r="A29" s="11" t="s">
        <v>164</v>
      </c>
      <c r="B29" s="1">
        <v>546.22</v>
      </c>
      <c r="D29" t="s">
        <v>164</v>
      </c>
      <c r="E29">
        <v>546.22</v>
      </c>
    </row>
    <row r="30" spans="1:5" x14ac:dyDescent="0.25">
      <c r="A30" s="11" t="s">
        <v>170</v>
      </c>
      <c r="B30" s="1">
        <v>516.25</v>
      </c>
      <c r="D30" t="s">
        <v>170</v>
      </c>
      <c r="E30">
        <v>516.25</v>
      </c>
    </row>
    <row r="31" spans="1:5" x14ac:dyDescent="0.25">
      <c r="A31" s="11" t="s">
        <v>176</v>
      </c>
      <c r="B31" s="1">
        <v>481.21</v>
      </c>
      <c r="D31" t="s">
        <v>176</v>
      </c>
      <c r="E31">
        <v>481.21</v>
      </c>
    </row>
    <row r="32" spans="1:5" x14ac:dyDescent="0.25">
      <c r="A32" s="11" t="s">
        <v>182</v>
      </c>
      <c r="B32" s="1">
        <v>480.48</v>
      </c>
      <c r="D32" t="s">
        <v>182</v>
      </c>
      <c r="E32">
        <v>480.48</v>
      </c>
    </row>
    <row r="33" spans="1:5" x14ac:dyDescent="0.25">
      <c r="A33" s="11" t="s">
        <v>189</v>
      </c>
      <c r="B33" s="1">
        <v>467.53</v>
      </c>
      <c r="D33" t="s">
        <v>189</v>
      </c>
      <c r="E33">
        <v>467.53</v>
      </c>
    </row>
    <row r="34" spans="1:5" x14ac:dyDescent="0.25">
      <c r="A34" s="11" t="s">
        <v>195</v>
      </c>
      <c r="B34" s="1">
        <v>455.17</v>
      </c>
      <c r="D34" t="s">
        <v>195</v>
      </c>
      <c r="E34">
        <v>455.17</v>
      </c>
    </row>
    <row r="35" spans="1:5" x14ac:dyDescent="0.25">
      <c r="A35" s="11" t="s">
        <v>201</v>
      </c>
      <c r="B35" s="1">
        <v>445.51</v>
      </c>
      <c r="D35" t="s">
        <v>201</v>
      </c>
      <c r="E35">
        <v>445.51</v>
      </c>
    </row>
    <row r="36" spans="1:5" x14ac:dyDescent="0.25">
      <c r="A36" s="11" t="s">
        <v>207</v>
      </c>
      <c r="B36" s="1">
        <v>415.32</v>
      </c>
      <c r="D36" t="s">
        <v>207</v>
      </c>
      <c r="E36">
        <v>415.32</v>
      </c>
    </row>
    <row r="37" spans="1:5" x14ac:dyDescent="0.25">
      <c r="A37" s="11" t="s">
        <v>213</v>
      </c>
      <c r="B37" s="1">
        <v>410.16</v>
      </c>
      <c r="D37" t="s">
        <v>213</v>
      </c>
      <c r="E37">
        <v>410.16</v>
      </c>
    </row>
    <row r="38" spans="1:5" x14ac:dyDescent="0.25">
      <c r="A38" s="11" t="s">
        <v>219</v>
      </c>
      <c r="B38" s="1">
        <v>396.67</v>
      </c>
      <c r="D38" t="s">
        <v>219</v>
      </c>
      <c r="E38">
        <v>396.67</v>
      </c>
    </row>
    <row r="39" spans="1:5" x14ac:dyDescent="0.25">
      <c r="A39" s="11" t="s">
        <v>225</v>
      </c>
      <c r="B39" s="1">
        <v>396.33</v>
      </c>
      <c r="D39" t="s">
        <v>225</v>
      </c>
      <c r="E39">
        <v>396.33</v>
      </c>
    </row>
    <row r="40" spans="1:5" x14ac:dyDescent="0.25">
      <c r="A40" s="11" t="s">
        <v>231</v>
      </c>
      <c r="B40" s="1">
        <v>385.74</v>
      </c>
      <c r="D40" t="s">
        <v>231</v>
      </c>
      <c r="E40">
        <v>385.74</v>
      </c>
    </row>
    <row r="41" spans="1:5" x14ac:dyDescent="0.25">
      <c r="A41" s="11" t="s">
        <v>237</v>
      </c>
      <c r="B41" s="1">
        <v>378.65</v>
      </c>
      <c r="D41" t="s">
        <v>237</v>
      </c>
      <c r="E41">
        <v>378.65</v>
      </c>
    </row>
    <row r="42" spans="1:5" x14ac:dyDescent="0.25">
      <c r="A42" s="11" t="s">
        <v>243</v>
      </c>
      <c r="B42" s="1">
        <v>371.11</v>
      </c>
      <c r="D42" t="s">
        <v>243</v>
      </c>
      <c r="E42">
        <v>371.11</v>
      </c>
    </row>
    <row r="43" spans="1:5" x14ac:dyDescent="0.25">
      <c r="A43" s="11" t="s">
        <v>249</v>
      </c>
      <c r="B43" s="1">
        <v>369.72</v>
      </c>
      <c r="D43" t="s">
        <v>249</v>
      </c>
      <c r="E43">
        <v>369.72</v>
      </c>
    </row>
    <row r="44" spans="1:5" x14ac:dyDescent="0.25">
      <c r="A44" s="11" t="s">
        <v>255</v>
      </c>
      <c r="B44" s="1">
        <v>368</v>
      </c>
      <c r="D44" t="s">
        <v>255</v>
      </c>
      <c r="E44">
        <v>368</v>
      </c>
    </row>
    <row r="45" spans="1:5" x14ac:dyDescent="0.25">
      <c r="A45" s="11" t="s">
        <v>261</v>
      </c>
      <c r="B45" s="1">
        <v>355.69</v>
      </c>
      <c r="D45" t="s">
        <v>261</v>
      </c>
      <c r="E45">
        <v>355.69</v>
      </c>
    </row>
    <row r="46" spans="1:5" x14ac:dyDescent="0.25">
      <c r="A46" s="11" t="s">
        <v>267</v>
      </c>
      <c r="B46" s="1">
        <v>331.25</v>
      </c>
      <c r="D46" t="s">
        <v>267</v>
      </c>
      <c r="E46">
        <v>331.25</v>
      </c>
    </row>
    <row r="47" spans="1:5" x14ac:dyDescent="0.25">
      <c r="A47" s="11" t="s">
        <v>273</v>
      </c>
      <c r="B47" s="1">
        <v>300.79000000000002</v>
      </c>
      <c r="D47" t="s">
        <v>273</v>
      </c>
      <c r="E47">
        <v>300.79000000000002</v>
      </c>
    </row>
    <row r="48" spans="1:5" x14ac:dyDescent="0.25">
      <c r="A48" s="11" t="s">
        <v>279</v>
      </c>
      <c r="B48" s="1">
        <v>296.02</v>
      </c>
      <c r="D48" t="s">
        <v>279</v>
      </c>
      <c r="E48">
        <v>296.02</v>
      </c>
    </row>
    <row r="49" spans="1:5" x14ac:dyDescent="0.25">
      <c r="A49" s="11" t="s">
        <v>285</v>
      </c>
      <c r="B49" s="1">
        <v>292.22000000000003</v>
      </c>
      <c r="D49" t="s">
        <v>285</v>
      </c>
      <c r="E49">
        <v>292.22000000000003</v>
      </c>
    </row>
    <row r="50" spans="1:5" x14ac:dyDescent="0.25">
      <c r="A50" s="11" t="s">
        <v>290</v>
      </c>
      <c r="B50" s="1">
        <v>287.27999999999997</v>
      </c>
      <c r="D50" t="s">
        <v>290</v>
      </c>
      <c r="E50">
        <v>287.27999999999997</v>
      </c>
    </row>
    <row r="51" spans="1:5" x14ac:dyDescent="0.25">
      <c r="A51" s="11" t="s">
        <v>296</v>
      </c>
      <c r="B51" s="1">
        <v>276.91000000000003</v>
      </c>
      <c r="D51" t="s">
        <v>296</v>
      </c>
      <c r="E51">
        <v>276.91000000000003</v>
      </c>
    </row>
    <row r="52" spans="1:5" x14ac:dyDescent="0.25">
      <c r="A52" s="11" t="s">
        <v>301</v>
      </c>
      <c r="B52" s="1">
        <v>251.71</v>
      </c>
      <c r="D52" t="s">
        <v>301</v>
      </c>
      <c r="E52">
        <v>251.71</v>
      </c>
    </row>
    <row r="53" spans="1:5" x14ac:dyDescent="0.25">
      <c r="A53" s="11" t="s">
        <v>307</v>
      </c>
      <c r="B53" s="1">
        <v>247.64</v>
      </c>
      <c r="D53" t="s">
        <v>307</v>
      </c>
      <c r="E53">
        <v>247.64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7456-E9B3-4E87-8C74-BA1AC8053C7E}">
  <dimension ref="A3:E53"/>
  <sheetViews>
    <sheetView workbookViewId="0">
      <selection activeCell="I7" sqref="I7"/>
    </sheetView>
  </sheetViews>
  <sheetFormatPr defaultRowHeight="15" x14ac:dyDescent="0.25"/>
  <cols>
    <col min="1" max="1" width="23.5703125" bestFit="1" customWidth="1"/>
    <col min="2" max="2" width="39.42578125" bestFit="1" customWidth="1"/>
    <col min="3" max="3" width="39.42578125" customWidth="1"/>
  </cols>
  <sheetData>
    <row r="3" spans="1:5" x14ac:dyDescent="0.25">
      <c r="A3" s="10" t="s">
        <v>326</v>
      </c>
      <c r="B3" t="s">
        <v>913</v>
      </c>
      <c r="D3" t="s">
        <v>326</v>
      </c>
      <c r="E3" t="s">
        <v>913</v>
      </c>
    </row>
    <row r="4" spans="1:5" x14ac:dyDescent="0.25">
      <c r="A4" s="11" t="s">
        <v>11</v>
      </c>
      <c r="B4" s="13">
        <v>22939.58</v>
      </c>
      <c r="D4" t="s">
        <v>11</v>
      </c>
      <c r="E4">
        <v>22939.58</v>
      </c>
    </row>
    <row r="5" spans="1:5" x14ac:dyDescent="0.25">
      <c r="A5" s="11" t="s">
        <v>18</v>
      </c>
      <c r="B5" s="13">
        <v>16862.98</v>
      </c>
      <c r="D5" t="s">
        <v>18</v>
      </c>
      <c r="E5">
        <v>16862.98</v>
      </c>
    </row>
    <row r="6" spans="1:5" x14ac:dyDescent="0.25">
      <c r="A6" s="11" t="s">
        <v>25</v>
      </c>
      <c r="B6" s="13">
        <v>5103.1099999999997</v>
      </c>
      <c r="D6" t="s">
        <v>25</v>
      </c>
      <c r="E6">
        <v>5103.1099999999997</v>
      </c>
    </row>
    <row r="7" spans="1:5" x14ac:dyDescent="0.25">
      <c r="A7" s="11" t="s">
        <v>31</v>
      </c>
      <c r="B7" s="13">
        <v>4230.17</v>
      </c>
      <c r="D7" t="s">
        <v>31</v>
      </c>
      <c r="E7">
        <v>4230.17</v>
      </c>
    </row>
    <row r="8" spans="1:5" x14ac:dyDescent="0.25">
      <c r="A8" s="11" t="s">
        <v>38</v>
      </c>
      <c r="B8" s="13">
        <v>3108.42</v>
      </c>
      <c r="D8" t="s">
        <v>38</v>
      </c>
      <c r="E8">
        <v>3108.42</v>
      </c>
    </row>
    <row r="9" spans="1:5" x14ac:dyDescent="0.25">
      <c r="A9" s="11" t="s">
        <v>44</v>
      </c>
      <c r="B9" s="13">
        <v>2946.06</v>
      </c>
      <c r="D9" t="s">
        <v>44</v>
      </c>
      <c r="E9">
        <v>2946.06</v>
      </c>
    </row>
    <row r="10" spans="1:5" x14ac:dyDescent="0.25">
      <c r="A10" s="11" t="s">
        <v>50</v>
      </c>
      <c r="B10" s="13">
        <v>2940.43</v>
      </c>
      <c r="D10" t="s">
        <v>50</v>
      </c>
      <c r="E10">
        <v>2940.43</v>
      </c>
    </row>
    <row r="11" spans="1:5" x14ac:dyDescent="0.25">
      <c r="A11" s="11" t="s">
        <v>55</v>
      </c>
      <c r="B11" s="13">
        <v>2120.23</v>
      </c>
      <c r="D11" t="s">
        <v>55</v>
      </c>
      <c r="E11">
        <v>2120.23</v>
      </c>
    </row>
    <row r="12" spans="1:5" x14ac:dyDescent="0.25">
      <c r="A12" s="11" t="s">
        <v>61</v>
      </c>
      <c r="B12" s="13">
        <v>2015.98</v>
      </c>
      <c r="D12" t="s">
        <v>61</v>
      </c>
      <c r="E12">
        <v>2015.98</v>
      </c>
    </row>
    <row r="13" spans="1:5" x14ac:dyDescent="0.25">
      <c r="A13" s="11" t="s">
        <v>67</v>
      </c>
      <c r="B13" s="13">
        <v>1823.85</v>
      </c>
      <c r="D13" t="s">
        <v>67</v>
      </c>
      <c r="E13">
        <v>1823.85</v>
      </c>
    </row>
    <row r="14" spans="1:5" x14ac:dyDescent="0.25">
      <c r="A14" s="11" t="s">
        <v>73</v>
      </c>
      <c r="B14" s="13">
        <v>1647.5700000000002</v>
      </c>
      <c r="D14" t="s">
        <v>73</v>
      </c>
      <c r="E14">
        <v>1647.5700000000002</v>
      </c>
    </row>
    <row r="15" spans="1:5" x14ac:dyDescent="0.25">
      <c r="A15" s="11" t="s">
        <v>79</v>
      </c>
      <c r="B15" s="13">
        <v>1645.8400000000001</v>
      </c>
      <c r="D15" t="s">
        <v>79</v>
      </c>
      <c r="E15">
        <v>1645.8400000000001</v>
      </c>
    </row>
    <row r="16" spans="1:5" x14ac:dyDescent="0.25">
      <c r="A16" s="11" t="s">
        <v>85</v>
      </c>
      <c r="B16" s="13">
        <v>1610.56</v>
      </c>
      <c r="D16" t="s">
        <v>85</v>
      </c>
      <c r="E16">
        <v>1610.56</v>
      </c>
    </row>
    <row r="17" spans="1:5" x14ac:dyDescent="0.25">
      <c r="A17" s="11" t="s">
        <v>92</v>
      </c>
      <c r="B17" s="13">
        <v>1439.96</v>
      </c>
      <c r="D17" t="s">
        <v>92</v>
      </c>
      <c r="E17">
        <v>1439.96</v>
      </c>
    </row>
    <row r="18" spans="1:5" x14ac:dyDescent="0.25">
      <c r="A18" s="11" t="s">
        <v>98</v>
      </c>
      <c r="B18" s="13">
        <v>1285.52</v>
      </c>
      <c r="D18" t="s">
        <v>98</v>
      </c>
      <c r="E18">
        <v>1285.52</v>
      </c>
    </row>
    <row r="19" spans="1:5" x14ac:dyDescent="0.25">
      <c r="A19" s="11" t="s">
        <v>104</v>
      </c>
      <c r="B19" s="13">
        <v>1150.25</v>
      </c>
      <c r="D19" t="s">
        <v>104</v>
      </c>
      <c r="E19">
        <v>1150.25</v>
      </c>
    </row>
    <row r="20" spans="1:5" x14ac:dyDescent="0.25">
      <c r="A20" s="11" t="s">
        <v>110</v>
      </c>
      <c r="B20" s="13">
        <v>1081.3800000000001</v>
      </c>
      <c r="D20" t="s">
        <v>110</v>
      </c>
      <c r="E20">
        <v>1081.3800000000001</v>
      </c>
    </row>
    <row r="21" spans="1:5" x14ac:dyDescent="0.25">
      <c r="A21" s="11" t="s">
        <v>116</v>
      </c>
      <c r="B21" s="13">
        <v>1007.56</v>
      </c>
      <c r="D21" t="s">
        <v>116</v>
      </c>
      <c r="E21">
        <v>1007.56</v>
      </c>
    </row>
    <row r="22" spans="1:5" x14ac:dyDescent="0.25">
      <c r="A22" s="11" t="s">
        <v>122</v>
      </c>
      <c r="B22" s="13">
        <v>842.59</v>
      </c>
      <c r="D22" t="s">
        <v>122</v>
      </c>
      <c r="E22">
        <v>842.59</v>
      </c>
    </row>
    <row r="23" spans="1:5" x14ac:dyDescent="0.25">
      <c r="A23" s="11" t="s">
        <v>128</v>
      </c>
      <c r="B23" s="13">
        <v>810.83</v>
      </c>
      <c r="D23" t="s">
        <v>128</v>
      </c>
      <c r="E23">
        <v>810.83</v>
      </c>
    </row>
    <row r="24" spans="1:5" x14ac:dyDescent="0.25">
      <c r="A24" s="11" t="s">
        <v>134</v>
      </c>
      <c r="B24" s="13">
        <v>795.95</v>
      </c>
      <c r="D24" t="s">
        <v>134</v>
      </c>
      <c r="E24">
        <v>795.95</v>
      </c>
    </row>
    <row r="25" spans="1:5" x14ac:dyDescent="0.25">
      <c r="A25" s="11" t="s">
        <v>140</v>
      </c>
      <c r="B25" s="13">
        <v>785.59</v>
      </c>
      <c r="D25" t="s">
        <v>140</v>
      </c>
      <c r="E25">
        <v>785.59</v>
      </c>
    </row>
    <row r="26" spans="1:5" x14ac:dyDescent="0.25">
      <c r="A26" s="11" t="s">
        <v>146</v>
      </c>
      <c r="B26" s="13">
        <v>655.33000000000004</v>
      </c>
      <c r="D26" t="s">
        <v>146</v>
      </c>
      <c r="E26">
        <v>655.33000000000004</v>
      </c>
    </row>
    <row r="27" spans="1:5" x14ac:dyDescent="0.25">
      <c r="A27" s="11" t="s">
        <v>152</v>
      </c>
      <c r="B27" s="13">
        <v>622.37</v>
      </c>
      <c r="D27" t="s">
        <v>152</v>
      </c>
      <c r="E27">
        <v>622.37</v>
      </c>
    </row>
    <row r="28" spans="1:5" x14ac:dyDescent="0.25">
      <c r="A28" s="11" t="s">
        <v>158</v>
      </c>
      <c r="B28" s="13">
        <v>581.85</v>
      </c>
      <c r="D28" t="s">
        <v>158</v>
      </c>
      <c r="E28">
        <v>581.85</v>
      </c>
    </row>
    <row r="29" spans="1:5" x14ac:dyDescent="0.25">
      <c r="A29" s="11" t="s">
        <v>164</v>
      </c>
      <c r="B29" s="13">
        <v>546.22</v>
      </c>
      <c r="D29" t="s">
        <v>164</v>
      </c>
      <c r="E29">
        <v>546.22</v>
      </c>
    </row>
    <row r="30" spans="1:5" x14ac:dyDescent="0.25">
      <c r="A30" s="11" t="s">
        <v>170</v>
      </c>
      <c r="B30" s="13">
        <v>516.25</v>
      </c>
      <c r="D30" t="s">
        <v>170</v>
      </c>
      <c r="E30">
        <v>516.25</v>
      </c>
    </row>
    <row r="31" spans="1:5" x14ac:dyDescent="0.25">
      <c r="A31" s="11" t="s">
        <v>176</v>
      </c>
      <c r="B31" s="13">
        <v>481.21</v>
      </c>
      <c r="D31" t="s">
        <v>176</v>
      </c>
      <c r="E31">
        <v>481.21</v>
      </c>
    </row>
    <row r="32" spans="1:5" x14ac:dyDescent="0.25">
      <c r="A32" s="11" t="s">
        <v>182</v>
      </c>
      <c r="B32" s="13">
        <v>480.48</v>
      </c>
      <c r="D32" t="s">
        <v>182</v>
      </c>
      <c r="E32">
        <v>480.48</v>
      </c>
    </row>
    <row r="33" spans="1:5" x14ac:dyDescent="0.25">
      <c r="A33" s="11" t="s">
        <v>189</v>
      </c>
      <c r="B33" s="13">
        <v>467.53</v>
      </c>
      <c r="D33" t="s">
        <v>189</v>
      </c>
      <c r="E33">
        <v>467.53</v>
      </c>
    </row>
    <row r="34" spans="1:5" x14ac:dyDescent="0.25">
      <c r="A34" s="11" t="s">
        <v>195</v>
      </c>
      <c r="B34" s="13">
        <v>455.17</v>
      </c>
      <c r="D34" t="s">
        <v>195</v>
      </c>
      <c r="E34">
        <v>455.17</v>
      </c>
    </row>
    <row r="35" spans="1:5" x14ac:dyDescent="0.25">
      <c r="A35" s="11" t="s">
        <v>201</v>
      </c>
      <c r="B35" s="13">
        <v>445.51</v>
      </c>
      <c r="D35" t="s">
        <v>201</v>
      </c>
      <c r="E35">
        <v>445.51</v>
      </c>
    </row>
    <row r="36" spans="1:5" x14ac:dyDescent="0.25">
      <c r="A36" s="11" t="s">
        <v>207</v>
      </c>
      <c r="B36" s="13">
        <v>415.32</v>
      </c>
      <c r="D36" t="s">
        <v>207</v>
      </c>
      <c r="E36">
        <v>415.32</v>
      </c>
    </row>
    <row r="37" spans="1:5" x14ac:dyDescent="0.25">
      <c r="A37" s="11" t="s">
        <v>213</v>
      </c>
      <c r="B37" s="13">
        <v>410.16</v>
      </c>
      <c r="D37" t="s">
        <v>213</v>
      </c>
      <c r="E37">
        <v>410.16</v>
      </c>
    </row>
    <row r="38" spans="1:5" x14ac:dyDescent="0.25">
      <c r="A38" s="11" t="s">
        <v>219</v>
      </c>
      <c r="B38" s="13">
        <v>396.67</v>
      </c>
      <c r="D38" t="s">
        <v>219</v>
      </c>
      <c r="E38">
        <v>396.67</v>
      </c>
    </row>
    <row r="39" spans="1:5" x14ac:dyDescent="0.25">
      <c r="A39" s="11" t="s">
        <v>225</v>
      </c>
      <c r="B39" s="13">
        <v>396.33</v>
      </c>
      <c r="D39" t="s">
        <v>225</v>
      </c>
      <c r="E39">
        <v>396.33</v>
      </c>
    </row>
    <row r="40" spans="1:5" x14ac:dyDescent="0.25">
      <c r="A40" s="11" t="s">
        <v>231</v>
      </c>
      <c r="B40" s="13">
        <v>385.74</v>
      </c>
      <c r="D40" t="s">
        <v>231</v>
      </c>
      <c r="E40">
        <v>385.74</v>
      </c>
    </row>
    <row r="41" spans="1:5" x14ac:dyDescent="0.25">
      <c r="A41" s="11" t="s">
        <v>237</v>
      </c>
      <c r="B41" s="13">
        <v>378.65</v>
      </c>
      <c r="D41" t="s">
        <v>237</v>
      </c>
      <c r="E41">
        <v>378.65</v>
      </c>
    </row>
    <row r="42" spans="1:5" x14ac:dyDescent="0.25">
      <c r="A42" s="11" t="s">
        <v>243</v>
      </c>
      <c r="B42" s="13">
        <v>371.11</v>
      </c>
      <c r="D42" t="s">
        <v>243</v>
      </c>
      <c r="E42">
        <v>371.11</v>
      </c>
    </row>
    <row r="43" spans="1:5" x14ac:dyDescent="0.25">
      <c r="A43" s="11" t="s">
        <v>249</v>
      </c>
      <c r="B43" s="13">
        <v>369.72</v>
      </c>
      <c r="D43" t="s">
        <v>249</v>
      </c>
      <c r="E43">
        <v>369.72</v>
      </c>
    </row>
    <row r="44" spans="1:5" x14ac:dyDescent="0.25">
      <c r="A44" s="11" t="s">
        <v>255</v>
      </c>
      <c r="B44" s="13">
        <v>368</v>
      </c>
      <c r="D44" t="s">
        <v>255</v>
      </c>
      <c r="E44">
        <v>368</v>
      </c>
    </row>
    <row r="45" spans="1:5" x14ac:dyDescent="0.25">
      <c r="A45" s="11" t="s">
        <v>261</v>
      </c>
      <c r="B45" s="13">
        <v>355.69</v>
      </c>
      <c r="D45" t="s">
        <v>261</v>
      </c>
      <c r="E45">
        <v>355.69</v>
      </c>
    </row>
    <row r="46" spans="1:5" x14ac:dyDescent="0.25">
      <c r="A46" s="11" t="s">
        <v>267</v>
      </c>
      <c r="B46" s="13">
        <v>331.25</v>
      </c>
      <c r="D46" t="s">
        <v>267</v>
      </c>
      <c r="E46">
        <v>331.25</v>
      </c>
    </row>
    <row r="47" spans="1:5" x14ac:dyDescent="0.25">
      <c r="A47" s="11" t="s">
        <v>273</v>
      </c>
      <c r="B47" s="13">
        <v>300.79000000000002</v>
      </c>
      <c r="D47" t="s">
        <v>273</v>
      </c>
      <c r="E47">
        <v>300.79000000000002</v>
      </c>
    </row>
    <row r="48" spans="1:5" x14ac:dyDescent="0.25">
      <c r="A48" s="11" t="s">
        <v>279</v>
      </c>
      <c r="B48" s="13">
        <v>296.02</v>
      </c>
      <c r="D48" t="s">
        <v>279</v>
      </c>
      <c r="E48">
        <v>296.02</v>
      </c>
    </row>
    <row r="49" spans="1:5" x14ac:dyDescent="0.25">
      <c r="A49" s="11" t="s">
        <v>285</v>
      </c>
      <c r="B49" s="13">
        <v>292.22000000000003</v>
      </c>
      <c r="D49" t="s">
        <v>285</v>
      </c>
      <c r="E49">
        <v>292.22000000000003</v>
      </c>
    </row>
    <row r="50" spans="1:5" x14ac:dyDescent="0.25">
      <c r="A50" s="11" t="s">
        <v>290</v>
      </c>
      <c r="B50" s="13">
        <v>287.27999999999997</v>
      </c>
      <c r="D50" t="s">
        <v>290</v>
      </c>
      <c r="E50">
        <v>287.27999999999997</v>
      </c>
    </row>
    <row r="51" spans="1:5" x14ac:dyDescent="0.25">
      <c r="A51" s="11" t="s">
        <v>296</v>
      </c>
      <c r="B51" s="13">
        <v>276.91000000000003</v>
      </c>
      <c r="D51" t="s">
        <v>296</v>
      </c>
      <c r="E51">
        <v>276.91000000000003</v>
      </c>
    </row>
    <row r="52" spans="1:5" x14ac:dyDescent="0.25">
      <c r="A52" s="11" t="s">
        <v>301</v>
      </c>
      <c r="B52" s="13">
        <v>251.71</v>
      </c>
      <c r="D52" t="s">
        <v>301</v>
      </c>
      <c r="E52">
        <v>251.71</v>
      </c>
    </row>
    <row r="53" spans="1:5" x14ac:dyDescent="0.25">
      <c r="A53" s="11" t="s">
        <v>307</v>
      </c>
      <c r="B53" s="13">
        <v>247.64</v>
      </c>
      <c r="D53" t="s">
        <v>307</v>
      </c>
      <c r="E53">
        <v>247.64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1 i m 0 V O b x N / 6 l A A A A 9 g A A A B I A H A B D b 2 5 m a W c v U G F j a 2 F n Z S 5 4 b W w g o h g A K K A U A A A A A A A A A A A A A A A A A A A A A A A A A A A A h Y / B C o J A G I R f R f b u 7 q o d R H 5 X o m t C E E R 0 W 3 T T J f 0 N d 2 1 9 t w 4 9 U q + Q U V a 3 j j P z D c z c r z f I x r b x L q o 3 u s O U B J Q T T 2 H R l R q r l A z 2 6 M c k E 7 C R x U l W y p t g N M l o d E p q a 8 8 J Y 8 4 5 6 i L a 9 R U L O Q / Y P l 9 v i 1 q 1 0 t d o r M R C k U + r / N 8 i A n a v M S K k A V / Q K J 4 2 A Z t N y D V + g X D K n u m P C a u h s U O v h E L / s A Q 2 S 2 D v D + I B U E s D B B Q A A g A I A N Y p t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b R U I 0 2 s F 0 c B A A A U A w A A E w A c A E Z v c m 1 1 b G F z L 1 N l Y 3 R p b 2 4 x L m 0 g o h g A K K A U A A A A A A A A A A A A A A A A A A A A A A A A A A A A n Z J B S 8 M w F M f v h X 6 H R 6 b Q Q t f a I R 4 c n j o R L z L c w I N 4 S N u 0 j b Z J S F 6 Z o + y 7 m 1 g P O i c 6 A y H h J f / 3 + + f l G V Y g l w J W 4 5 r O f c / 3 T E M 1 K 2 F C b h Z L C O 5 k x w V t Q 7 i n 4 o W L m s A V t A x 9 D + x Y y V 4 X z E Y e W B 4 v a c 0 C t 8 m k Q C b Q B K R B V O Y y S Q x S 5 A Z 5 Y W f H T F z I L m G F F L L b J k r L Z 4 t n 5 X Q j d V t O 6 1 J N 9 c i K V a N I G E Y j b E G R p p Y 1 Q o d 0 9 + g i T x + n E 5 I 1 V N T W + H q r m H O 5 p n n L 4 r X N Z S q p u 0 y 2 f S f c o Q n e U 0 X D Q D L Z C 9 T b 5 H o 0 Q y J A e w G Q v e I u g m G v B E H O 2 9 b W y Y C s 4 C S E 2 d n s 7 E i J q 6 K V 3 A q 8 O I + d m b 9 h 0 n 9 g Z s d y V u 7 j I T g N j 4 S V v K q + S 7 T c Y O O y / e x f M Q 0 F V R z p 5 + x 7 L x Z 9 l z P 9 u + Z w Z V 0 v c m G 7 8 Y u B X e h 7 X B x s n P k b U E s B A i 0 A F A A C A A g A 1 i m 0 V O b x N / 6 l A A A A 9 g A A A B I A A A A A A A A A A A A A A A A A A A A A A E N v b m Z p Z y 9 Q Y W N r Y W d l L n h t b F B L A Q I t A B Q A A g A I A N Y p t F Q P y u m r p A A A A O k A A A A T A A A A A A A A A A A A A A A A A P E A A A B b Q 2 9 u d G V u d F 9 U e X B l c 1 0 u e G 1 s U E s B A i 0 A F A A C A A g A 1 i m 0 V C N N r B d H A Q A A F A M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I A A A A A A A B D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0 R Q J T I w K E 5 v b W l u Y W w p J T I w U m F u a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E U F 9 f T m 9 t a W 5 h b F 9 f U m F u a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w M z o x N D o 0 N C 4 z M z Y 4 O D M 2 W i I g L z 4 8 R W 5 0 c n k g V H l w Z T 0 i R m l s b E N v b H V t b l R 5 c G V z I i B W Y W x 1 Z T 0 i c 0 J n W U R C Z 0 1 H Q m d Z R k F 3 W T 0 i I C 8 + P E V u d H J 5 I F R 5 c G U 9 I k Z p b G x D b 2 x 1 b W 5 O Y W 1 l c y I g V m F s d W U 9 I n N b J n F 1 b 3 Q 7 Q 2 9 1 b n R y e S 9 F Y 2 9 u b 2 1 5 J n F 1 b 3 Q 7 L C Z x d W 9 0 O 0 d E U C A o T m 9 t a W 5 h b C k g K G J p b G x p b 2 5 z I G 9 m I C Q p I D I w M j A m c X V v d D s s J n F 1 b 3 Q 7 R 0 R Q I C h O b 2 1 p b m F s K S A o Y m l s b G l v b n M g b 2 Y g J C k g U m F u a y Z x d W 9 0 O y w m c X V v d D t H R F A g K E 5 v b W l u Y W w p I C h i a W x s a W 9 u c y B v Z i A k K S A y M D I x J n F 1 b 3 Q 7 L C Z x d W 9 0 O 0 d E U C A o T m 9 t a W 5 h b C k g K G J p b G x p b 2 5 z I G 9 m I C Q p I F J h b m s y J n F 1 b 3 Q 7 L C Z x d W 9 0 O 0 d E U C A o T m 9 t a W 5 h b C k g K G J p b G x p b 2 5 z I G 9 m I C Q p I F N o Y X J l I C g l K S Z x d W 9 0 O y w m c X V v d D t H R F A g K E 5 v b W l u Y W w p I C h i a W x s a W 9 u c y B v Z i A k K S B k a W Z m J n F 1 b 3 Q 7 L C Z x d W 9 0 O 0 d y b 3 d 0 a C A o J S k g M j A y M S Z x d W 9 0 O y w m c X V v d D t H R F A g c G V y I G N h c G l 0 Y S A o T m 9 t a W 5 h b C k g K C Q p I D I w M j E m c X V v d D s s J n F 1 b 3 Q 7 R 0 R Q I H B l c i B j Y X B p d G E g K E 5 v b W l u Y W w p I C g k K S B S Y W 5 r J n F 1 b 3 Q 7 L C Z x d W 9 0 O 0 N v b n R p b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R F A g K E 5 v b W l u Y W w p I F J h b m t p b m c v Q X V 0 b 1 J l b W 9 2 Z W R D b 2 x 1 b W 5 z M S 5 7 Q 2 9 1 b n R y e S 9 F Y 2 9 u b 2 1 5 L D B 9 J n F 1 b 3 Q 7 L C Z x d W 9 0 O 1 N l Y 3 R p b 2 4 x L 0 d E U C A o T m 9 t a W 5 h b C k g U m F u a 2 l u Z y 9 B d X R v U m V t b 3 Z l Z E N v b H V t b n M x L n t H R F A g K E 5 v b W l u Y W w p I C h i a W x s a W 9 u c y B v Z i A k K S A y M D I w L D F 9 J n F 1 b 3 Q 7 L C Z x d W 9 0 O 1 N l Y 3 R p b 2 4 x L 0 d E U C A o T m 9 t a W 5 h b C k g U m F u a 2 l u Z y 9 B d X R v U m V t b 3 Z l Z E N v b H V t b n M x L n t H R F A g K E 5 v b W l u Y W w p I C h i a W x s a W 9 u c y B v Z i A k K S B S Y W 5 r L D J 9 J n F 1 b 3 Q 7 L C Z x d W 9 0 O 1 N l Y 3 R p b 2 4 x L 0 d E U C A o T m 9 t a W 5 h b C k g U m F u a 2 l u Z y 9 B d X R v U m V t b 3 Z l Z E N v b H V t b n M x L n t H R F A g K E 5 v b W l u Y W w p I C h i a W x s a W 9 u c y B v Z i A k K S A y M D I x L D N 9 J n F 1 b 3 Q 7 L C Z x d W 9 0 O 1 N l Y 3 R p b 2 4 x L 0 d E U C A o T m 9 t a W 5 h b C k g U m F u a 2 l u Z y 9 B d X R v U m V t b 3 Z l Z E N v b H V t b n M x L n t H R F A g K E 5 v b W l u Y W w p I C h i a W x s a W 9 u c y B v Z i A k K S B S Y W 5 r M i w 0 f S Z x d W 9 0 O y w m c X V v d D t T Z W N 0 a W 9 u M S 9 H R F A g K E 5 v b W l u Y W w p I F J h b m t p b m c v Q X V 0 b 1 J l b W 9 2 Z W R D b 2 x 1 b W 5 z M S 5 7 R 0 R Q I C h O b 2 1 p b m F s K S A o Y m l s b G l v b n M g b 2 Y g J C k g U 2 h h c m U g K C U p L D V 9 J n F 1 b 3 Q 7 L C Z x d W 9 0 O 1 N l Y 3 R p b 2 4 x L 0 d E U C A o T m 9 t a W 5 h b C k g U m F u a 2 l u Z y 9 B d X R v U m V t b 3 Z l Z E N v b H V t b n M x L n t H R F A g K E 5 v b W l u Y W w p I C h i a W x s a W 9 u c y B v Z i A k K S B k a W Z m L D Z 9 J n F 1 b 3 Q 7 L C Z x d W 9 0 O 1 N l Y 3 R p b 2 4 x L 0 d E U C A o T m 9 t a W 5 h b C k g U m F u a 2 l u Z y 9 B d X R v U m V t b 3 Z l Z E N v b H V t b n M x L n t H c m 9 3 d G g g K C U p I D I w M j E s N 3 0 m c X V v d D s s J n F 1 b 3 Q 7 U 2 V j d G l v b j E v R 0 R Q I C h O b 2 1 p b m F s K S B S Y W 5 r a W 5 n L 0 F 1 d G 9 S Z W 1 v d m V k Q 2 9 s d W 1 u c z E u e 0 d E U C B w Z X I g Y 2 F w a X R h I C h O b 2 1 p b m F s K S A o J C k g M j A y M S w 4 f S Z x d W 9 0 O y w m c X V v d D t T Z W N 0 a W 9 u M S 9 H R F A g K E 5 v b W l u Y W w p I F J h b m t p b m c v Q X V 0 b 1 J l b W 9 2 Z W R D b 2 x 1 b W 5 z M S 5 7 R 0 R Q I H B l c i B j Y X B p d G E g K E 5 v b W l u Y W w p I C g k K S B S Y W 5 r L D l 9 J n F 1 b 3 Q 7 L C Z x d W 9 0 O 1 N l Y 3 R p b 2 4 x L 0 d E U C A o T m 9 t a W 5 h b C k g U m F u a 2 l u Z y 9 B d X R v U m V t b 3 Z l Z E N v b H V t b n M x L n t D b 2 5 0 a W 5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R F A g K E 5 v b W l u Y W w p I F J h b m t p b m c v Q X V 0 b 1 J l b W 9 2 Z W R D b 2 x 1 b W 5 z M S 5 7 Q 2 9 1 b n R y e S 9 F Y 2 9 u b 2 1 5 L D B 9 J n F 1 b 3 Q 7 L C Z x d W 9 0 O 1 N l Y 3 R p b 2 4 x L 0 d E U C A o T m 9 t a W 5 h b C k g U m F u a 2 l u Z y 9 B d X R v U m V t b 3 Z l Z E N v b H V t b n M x L n t H R F A g K E 5 v b W l u Y W w p I C h i a W x s a W 9 u c y B v Z i A k K S A y M D I w L D F 9 J n F 1 b 3 Q 7 L C Z x d W 9 0 O 1 N l Y 3 R p b 2 4 x L 0 d E U C A o T m 9 t a W 5 h b C k g U m F u a 2 l u Z y 9 B d X R v U m V t b 3 Z l Z E N v b H V t b n M x L n t H R F A g K E 5 v b W l u Y W w p I C h i a W x s a W 9 u c y B v Z i A k K S B S Y W 5 r L D J 9 J n F 1 b 3 Q 7 L C Z x d W 9 0 O 1 N l Y 3 R p b 2 4 x L 0 d E U C A o T m 9 t a W 5 h b C k g U m F u a 2 l u Z y 9 B d X R v U m V t b 3 Z l Z E N v b H V t b n M x L n t H R F A g K E 5 v b W l u Y W w p I C h i a W x s a W 9 u c y B v Z i A k K S A y M D I x L D N 9 J n F 1 b 3 Q 7 L C Z x d W 9 0 O 1 N l Y 3 R p b 2 4 x L 0 d E U C A o T m 9 t a W 5 h b C k g U m F u a 2 l u Z y 9 B d X R v U m V t b 3 Z l Z E N v b H V t b n M x L n t H R F A g K E 5 v b W l u Y W w p I C h i a W x s a W 9 u c y B v Z i A k K S B S Y W 5 r M i w 0 f S Z x d W 9 0 O y w m c X V v d D t T Z W N 0 a W 9 u M S 9 H R F A g K E 5 v b W l u Y W w p I F J h b m t p b m c v Q X V 0 b 1 J l b W 9 2 Z W R D b 2 x 1 b W 5 z M S 5 7 R 0 R Q I C h O b 2 1 p b m F s K S A o Y m l s b G l v b n M g b 2 Y g J C k g U 2 h h c m U g K C U p L D V 9 J n F 1 b 3 Q 7 L C Z x d W 9 0 O 1 N l Y 3 R p b 2 4 x L 0 d E U C A o T m 9 t a W 5 h b C k g U m F u a 2 l u Z y 9 B d X R v U m V t b 3 Z l Z E N v b H V t b n M x L n t H R F A g K E 5 v b W l u Y W w p I C h i a W x s a W 9 u c y B v Z i A k K S B k a W Z m L D Z 9 J n F 1 b 3 Q 7 L C Z x d W 9 0 O 1 N l Y 3 R p b 2 4 x L 0 d E U C A o T m 9 t a W 5 h b C k g U m F u a 2 l u Z y 9 B d X R v U m V t b 3 Z l Z E N v b H V t b n M x L n t H c m 9 3 d G g g K C U p I D I w M j E s N 3 0 m c X V v d D s s J n F 1 b 3 Q 7 U 2 V j d G l v b j E v R 0 R Q I C h O b 2 1 p b m F s K S B S Y W 5 r a W 5 n L 0 F 1 d G 9 S Z W 1 v d m V k Q 2 9 s d W 1 u c z E u e 0 d E U C B w Z X I g Y 2 F w a X R h I C h O b 2 1 p b m F s K S A o J C k g M j A y M S w 4 f S Z x d W 9 0 O y w m c X V v d D t T Z W N 0 a W 9 u M S 9 H R F A g K E 5 v b W l u Y W w p I F J h b m t p b m c v Q X V 0 b 1 J l b W 9 2 Z W R D b 2 x 1 b W 5 z M S 5 7 R 0 R Q I H B l c i B j Y X B p d G E g K E 5 v b W l u Y W w p I C g k K S B S Y W 5 r L D l 9 J n F 1 b 3 Q 7 L C Z x d W 9 0 O 1 N l Y 3 R p b 2 4 x L 0 d E U C A o T m 9 t a W 5 h b C k g U m F u a 2 l u Z y 9 B d X R v U m V t b 3 Z l Z E N v b H V t b n M x L n t D b 2 5 0 a W 5 l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F A l M j A o T m 9 t a W 5 h b C k l M j B S Y W 5 r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C h O b 2 1 p b m F s K S U y M F J h b m t p b m c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o T m 9 t a W 5 h b C k l M j B S Y W 5 r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G S w a f Y b 5 P t Q Q c 2 5 r k Z x c A A A A A A g A A A A A A E G Y A A A A B A A A g A A A A W v J N F j V q I k r N N S l w 1 4 U J U W n y 3 e a J h J a W i F / w X 2 f u o s o A A A A A D o A A A A A C A A A g A A A A C b h i P U x U A / y A N m S 8 d W N G O a 3 B N H k + 7 N s c m t 6 R f j P R q F 1 Q A A A A y n H n d h A b o S M H c l w F m U Q M d H r M p r O 9 1 K K e Z f H x i R B n c m D q Z G 3 A 3 V Y s l J R t E 3 i B U L T 4 7 N z f a E n 4 F d N I t B y i Z + G U 6 s c B G O i r O 0 C 6 n F 1 K T O K w h + R A A A A A X v I u k 6 D w Z M 8 w p w y g V 1 5 r 9 T H u Q Q z z L 4 p B U F 8 z 8 Y C 3 H B 8 y z J H 7 4 q H M O e K T Y n u n j 4 A W f i q 1 h B M X E h u K E / c X 6 L D U r w = = < / D a t a M a s h u p > 
</file>

<file path=customXml/itemProps1.xml><?xml version="1.0" encoding="utf-8"?>
<ds:datastoreItem xmlns:ds="http://schemas.openxmlformats.org/officeDocument/2006/customXml" ds:itemID="{44C2C77C-E394-4ED5-8C53-8CE0D6A98D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Dashboard</vt:lpstr>
      <vt:lpstr>Bibliography</vt:lpstr>
      <vt:lpstr>GDP (Nominal) Ranking</vt:lpstr>
      <vt:lpstr>MetaDataByCountries</vt:lpstr>
      <vt:lpstr>2013_SA_Provinces</vt:lpstr>
      <vt:lpstr>Ordered Data</vt:lpstr>
      <vt:lpstr>PivotData_Bar</vt:lpstr>
      <vt:lpstr>PivotData_Pareto</vt:lpstr>
      <vt:lpstr>PivotData_TreeMap</vt:lpstr>
      <vt:lpstr>PivotData_Pie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Pretorius</dc:creator>
  <cp:lastModifiedBy>Etienne Pretorius</cp:lastModifiedBy>
  <dcterms:created xsi:type="dcterms:W3CDTF">2022-05-20T03:13:23Z</dcterms:created>
  <dcterms:modified xsi:type="dcterms:W3CDTF">2022-05-20T07:09:23Z</dcterms:modified>
</cp:coreProperties>
</file>