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ogyi Boglárka\Desktop\"/>
    </mc:Choice>
  </mc:AlternateContent>
  <xr:revisionPtr revIDLastSave="0" documentId="13_ncr:1_{611F7846-A655-467F-9A60-E41B04BAA071}" xr6:coauthVersionLast="47" xr6:coauthVersionMax="47" xr10:uidLastSave="{00000000-0000-0000-0000-000000000000}"/>
  <bookViews>
    <workbookView xWindow="0" yWindow="0" windowWidth="19180" windowHeight="10080" activeTab="2" xr2:uid="{4C8AF80E-6E8C-45BC-9582-D12645DA16E4}"/>
  </bookViews>
  <sheets>
    <sheet name="szamol" sheetId="1" r:id="rId1"/>
    <sheet name="új számolás_képnevekkel" sheetId="3" r:id="rId2"/>
    <sheet name="összesí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1" i="3" l="1"/>
  <c r="P301" i="3" s="1"/>
  <c r="J301" i="3"/>
  <c r="O301" i="3" s="1"/>
  <c r="I300" i="3"/>
  <c r="H300" i="3"/>
  <c r="G300" i="3"/>
  <c r="I299" i="3"/>
  <c r="H299" i="3"/>
  <c r="G299" i="3"/>
  <c r="I298" i="3"/>
  <c r="H298" i="3"/>
  <c r="G298" i="3"/>
  <c r="I297" i="3"/>
  <c r="H297" i="3"/>
  <c r="G297" i="3"/>
  <c r="I296" i="3"/>
  <c r="H296" i="3"/>
  <c r="G296" i="3"/>
  <c r="I295" i="3"/>
  <c r="H295" i="3"/>
  <c r="G295" i="3"/>
  <c r="I294" i="3"/>
  <c r="H294" i="3"/>
  <c r="G294" i="3"/>
  <c r="I293" i="3"/>
  <c r="H293" i="3"/>
  <c r="G293" i="3"/>
  <c r="I292" i="3"/>
  <c r="H292" i="3"/>
  <c r="G292" i="3"/>
  <c r="I291" i="3"/>
  <c r="H291" i="3"/>
  <c r="G291" i="3"/>
  <c r="K287" i="3"/>
  <c r="P287" i="3" s="1"/>
  <c r="J287" i="3"/>
  <c r="O287" i="3" s="1"/>
  <c r="I286" i="3"/>
  <c r="H286" i="3"/>
  <c r="G286" i="3"/>
  <c r="I285" i="3"/>
  <c r="H285" i="3"/>
  <c r="G285" i="3"/>
  <c r="I284" i="3"/>
  <c r="H284" i="3"/>
  <c r="G284" i="3"/>
  <c r="I283" i="3"/>
  <c r="H283" i="3"/>
  <c r="G283" i="3"/>
  <c r="I282" i="3"/>
  <c r="H282" i="3"/>
  <c r="G282" i="3"/>
  <c r="I281" i="3"/>
  <c r="H281" i="3"/>
  <c r="G281" i="3"/>
  <c r="I280" i="3"/>
  <c r="H280" i="3"/>
  <c r="G280" i="3"/>
  <c r="I279" i="3"/>
  <c r="H279" i="3"/>
  <c r="G279" i="3"/>
  <c r="I278" i="3"/>
  <c r="H278" i="3"/>
  <c r="G278" i="3"/>
  <c r="I277" i="3"/>
  <c r="H277" i="3"/>
  <c r="G277" i="3"/>
  <c r="K315" i="3"/>
  <c r="P315" i="3" s="1"/>
  <c r="J315" i="3"/>
  <c r="O315" i="3" s="1"/>
  <c r="I312" i="3"/>
  <c r="H312" i="3"/>
  <c r="G312" i="3"/>
  <c r="I311" i="3"/>
  <c r="H311" i="3"/>
  <c r="G311" i="3"/>
  <c r="I310" i="3"/>
  <c r="H310" i="3"/>
  <c r="G310" i="3"/>
  <c r="I309" i="3"/>
  <c r="H309" i="3"/>
  <c r="G309" i="3"/>
  <c r="I308" i="3"/>
  <c r="H308" i="3"/>
  <c r="G308" i="3"/>
  <c r="I307" i="3"/>
  <c r="H307" i="3"/>
  <c r="G307" i="3"/>
  <c r="I306" i="3"/>
  <c r="H306" i="3"/>
  <c r="G306" i="3"/>
  <c r="I305" i="3"/>
  <c r="H305" i="3"/>
  <c r="G305" i="3"/>
  <c r="K329" i="3"/>
  <c r="P329" i="3" s="1"/>
  <c r="J329" i="3"/>
  <c r="O329" i="3" s="1"/>
  <c r="I323" i="3"/>
  <c r="H323" i="3"/>
  <c r="G323" i="3"/>
  <c r="I322" i="3"/>
  <c r="H322" i="3"/>
  <c r="G322" i="3"/>
  <c r="I321" i="3"/>
  <c r="H321" i="3"/>
  <c r="G321" i="3"/>
  <c r="I320" i="3"/>
  <c r="H320" i="3"/>
  <c r="G320" i="3"/>
  <c r="I319" i="3"/>
  <c r="H319" i="3"/>
  <c r="G319" i="3"/>
  <c r="K273" i="3"/>
  <c r="P273" i="3" s="1"/>
  <c r="J273" i="3"/>
  <c r="O273" i="3" s="1"/>
  <c r="I272" i="3"/>
  <c r="H272" i="3"/>
  <c r="G272" i="3"/>
  <c r="I271" i="3"/>
  <c r="H271" i="3"/>
  <c r="G271" i="3"/>
  <c r="I270" i="3"/>
  <c r="H270" i="3"/>
  <c r="G270" i="3"/>
  <c r="I269" i="3"/>
  <c r="H269" i="3"/>
  <c r="G269" i="3"/>
  <c r="I268" i="3"/>
  <c r="H268" i="3"/>
  <c r="G268" i="3"/>
  <c r="I267" i="3"/>
  <c r="H267" i="3"/>
  <c r="G267" i="3"/>
  <c r="I266" i="3"/>
  <c r="H266" i="3"/>
  <c r="G266" i="3"/>
  <c r="I265" i="3"/>
  <c r="H265" i="3"/>
  <c r="G265" i="3"/>
  <c r="I264" i="3"/>
  <c r="H264" i="3"/>
  <c r="G264" i="3"/>
  <c r="I263" i="3"/>
  <c r="H263" i="3"/>
  <c r="G263" i="3"/>
  <c r="K259" i="3"/>
  <c r="P259" i="3" s="1"/>
  <c r="J259" i="3"/>
  <c r="O259" i="3" s="1"/>
  <c r="I257" i="3"/>
  <c r="H257" i="3"/>
  <c r="G257" i="3"/>
  <c r="I256" i="3"/>
  <c r="H256" i="3"/>
  <c r="G256" i="3"/>
  <c r="I255" i="3"/>
  <c r="H255" i="3"/>
  <c r="G255" i="3"/>
  <c r="I254" i="3"/>
  <c r="H254" i="3"/>
  <c r="G254" i="3"/>
  <c r="I253" i="3"/>
  <c r="H253" i="3"/>
  <c r="G253" i="3"/>
  <c r="I252" i="3"/>
  <c r="H252" i="3"/>
  <c r="G252" i="3"/>
  <c r="I251" i="3"/>
  <c r="H251" i="3"/>
  <c r="G251" i="3"/>
  <c r="I250" i="3"/>
  <c r="H250" i="3"/>
  <c r="G250" i="3"/>
  <c r="I249" i="3"/>
  <c r="H249" i="3"/>
  <c r="G249" i="3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N33" i="2" s="1"/>
  <c r="K33" i="2"/>
  <c r="M32" i="2"/>
  <c r="L32" i="2"/>
  <c r="K32" i="2"/>
  <c r="M31" i="2"/>
  <c r="L31" i="2"/>
  <c r="N31" i="2" s="1"/>
  <c r="K31" i="2"/>
  <c r="M30" i="2"/>
  <c r="L30" i="2"/>
  <c r="N30" i="2" s="1"/>
  <c r="K30" i="2"/>
  <c r="M29" i="2"/>
  <c r="L29" i="2"/>
  <c r="N29" i="2" s="1"/>
  <c r="K29" i="2"/>
  <c r="M28" i="2"/>
  <c r="L28" i="2"/>
  <c r="N28" i="2" s="1"/>
  <c r="K28" i="2"/>
  <c r="M27" i="2"/>
  <c r="L27" i="2"/>
  <c r="N27" i="2" s="1"/>
  <c r="K27" i="2"/>
  <c r="M23" i="2"/>
  <c r="L23" i="2"/>
  <c r="N23" i="2" s="1"/>
  <c r="K23" i="2"/>
  <c r="M22" i="2"/>
  <c r="L22" i="2"/>
  <c r="N22" i="2" s="1"/>
  <c r="K22" i="2"/>
  <c r="K245" i="3"/>
  <c r="P245" i="3" s="1"/>
  <c r="J245" i="3"/>
  <c r="O245" i="3" s="1"/>
  <c r="I244" i="3"/>
  <c r="H244" i="3"/>
  <c r="G244" i="3"/>
  <c r="I243" i="3"/>
  <c r="H243" i="3"/>
  <c r="G243" i="3"/>
  <c r="I242" i="3"/>
  <c r="H242" i="3"/>
  <c r="G242" i="3"/>
  <c r="I241" i="3"/>
  <c r="H241" i="3"/>
  <c r="G241" i="3"/>
  <c r="I240" i="3"/>
  <c r="H240" i="3"/>
  <c r="G240" i="3"/>
  <c r="I239" i="3"/>
  <c r="H239" i="3"/>
  <c r="G239" i="3"/>
  <c r="I238" i="3"/>
  <c r="H238" i="3"/>
  <c r="G238" i="3"/>
  <c r="I237" i="3"/>
  <c r="H237" i="3"/>
  <c r="G237" i="3"/>
  <c r="I236" i="3"/>
  <c r="H236" i="3"/>
  <c r="G236" i="3"/>
  <c r="I235" i="3"/>
  <c r="H235" i="3"/>
  <c r="G235" i="3"/>
  <c r="K231" i="3"/>
  <c r="P231" i="3" s="1"/>
  <c r="J231" i="3"/>
  <c r="O231" i="3" s="1"/>
  <c r="I230" i="3"/>
  <c r="H230" i="3"/>
  <c r="G230" i="3"/>
  <c r="I229" i="3"/>
  <c r="H229" i="3"/>
  <c r="G229" i="3"/>
  <c r="I228" i="3"/>
  <c r="H228" i="3"/>
  <c r="G228" i="3"/>
  <c r="I227" i="3"/>
  <c r="H227" i="3"/>
  <c r="G227" i="3"/>
  <c r="I226" i="3"/>
  <c r="H226" i="3"/>
  <c r="G226" i="3"/>
  <c r="I225" i="3"/>
  <c r="H225" i="3"/>
  <c r="G225" i="3"/>
  <c r="I224" i="3"/>
  <c r="H224" i="3"/>
  <c r="G224" i="3"/>
  <c r="I223" i="3"/>
  <c r="H223" i="3"/>
  <c r="G223" i="3"/>
  <c r="I222" i="3"/>
  <c r="H222" i="3"/>
  <c r="G222" i="3"/>
  <c r="I221" i="3"/>
  <c r="H221" i="3"/>
  <c r="G221" i="3"/>
  <c r="K217" i="3"/>
  <c r="P217" i="3" s="1"/>
  <c r="J217" i="3"/>
  <c r="O217" i="3" s="1"/>
  <c r="I216" i="3"/>
  <c r="H216" i="3"/>
  <c r="G216" i="3"/>
  <c r="I215" i="3"/>
  <c r="H215" i="3"/>
  <c r="G215" i="3"/>
  <c r="I214" i="3"/>
  <c r="H214" i="3"/>
  <c r="G214" i="3"/>
  <c r="I213" i="3"/>
  <c r="H213" i="3"/>
  <c r="G213" i="3"/>
  <c r="I212" i="3"/>
  <c r="H212" i="3"/>
  <c r="G212" i="3"/>
  <c r="I211" i="3"/>
  <c r="H211" i="3"/>
  <c r="G211" i="3"/>
  <c r="I210" i="3"/>
  <c r="H210" i="3"/>
  <c r="G210" i="3"/>
  <c r="I209" i="3"/>
  <c r="H209" i="3"/>
  <c r="G209" i="3"/>
  <c r="I208" i="3"/>
  <c r="H208" i="3"/>
  <c r="G208" i="3"/>
  <c r="I207" i="3"/>
  <c r="H207" i="3"/>
  <c r="G207" i="3"/>
  <c r="K203" i="3"/>
  <c r="P203" i="3" s="1"/>
  <c r="J203" i="3"/>
  <c r="O203" i="3" s="1"/>
  <c r="I202" i="3"/>
  <c r="H202" i="3"/>
  <c r="G202" i="3"/>
  <c r="I201" i="3"/>
  <c r="H201" i="3"/>
  <c r="G201" i="3"/>
  <c r="I200" i="3"/>
  <c r="H200" i="3"/>
  <c r="G200" i="3"/>
  <c r="I199" i="3"/>
  <c r="H199" i="3"/>
  <c r="G199" i="3"/>
  <c r="I198" i="3"/>
  <c r="H198" i="3"/>
  <c r="G198" i="3"/>
  <c r="I197" i="3"/>
  <c r="H197" i="3"/>
  <c r="G197" i="3"/>
  <c r="I196" i="3"/>
  <c r="H196" i="3"/>
  <c r="G196" i="3"/>
  <c r="I195" i="3"/>
  <c r="H195" i="3"/>
  <c r="G195" i="3"/>
  <c r="I194" i="3"/>
  <c r="H194" i="3"/>
  <c r="G194" i="3"/>
  <c r="I193" i="3"/>
  <c r="H193" i="3"/>
  <c r="G193" i="3"/>
  <c r="K344" i="3"/>
  <c r="P344" i="3" s="1"/>
  <c r="J344" i="3"/>
  <c r="O344" i="3" s="1"/>
  <c r="I342" i="3"/>
  <c r="H342" i="3"/>
  <c r="G342" i="3"/>
  <c r="I341" i="3"/>
  <c r="H341" i="3"/>
  <c r="G341" i="3"/>
  <c r="I340" i="3"/>
  <c r="H340" i="3"/>
  <c r="G340" i="3"/>
  <c r="I339" i="3"/>
  <c r="H339" i="3"/>
  <c r="G339" i="3"/>
  <c r="I338" i="3"/>
  <c r="H338" i="3"/>
  <c r="G338" i="3"/>
  <c r="I337" i="3"/>
  <c r="H337" i="3"/>
  <c r="G337" i="3"/>
  <c r="I336" i="3"/>
  <c r="H336" i="3"/>
  <c r="G336" i="3"/>
  <c r="I335" i="3"/>
  <c r="H335" i="3"/>
  <c r="G335" i="3"/>
  <c r="I334" i="3"/>
  <c r="H334" i="3"/>
  <c r="G334" i="3"/>
  <c r="K189" i="3"/>
  <c r="P189" i="3" s="1"/>
  <c r="J189" i="3"/>
  <c r="O189" i="3" s="1"/>
  <c r="I184" i="3"/>
  <c r="H184" i="3"/>
  <c r="G184" i="3"/>
  <c r="I183" i="3"/>
  <c r="H183" i="3"/>
  <c r="G183" i="3"/>
  <c r="I182" i="3"/>
  <c r="H182" i="3"/>
  <c r="G182" i="3"/>
  <c r="I181" i="3"/>
  <c r="H181" i="3"/>
  <c r="G181" i="3"/>
  <c r="I180" i="3"/>
  <c r="H180" i="3"/>
  <c r="G180" i="3"/>
  <c r="I179" i="3"/>
  <c r="H179" i="3"/>
  <c r="G179" i="3"/>
  <c r="K175" i="3"/>
  <c r="P175" i="3" s="1"/>
  <c r="J175" i="3"/>
  <c r="O175" i="3" s="1"/>
  <c r="I174" i="3"/>
  <c r="H174" i="3"/>
  <c r="G174" i="3"/>
  <c r="I173" i="3"/>
  <c r="H173" i="3"/>
  <c r="G173" i="3"/>
  <c r="I172" i="3"/>
  <c r="H172" i="3"/>
  <c r="G172" i="3"/>
  <c r="I171" i="3"/>
  <c r="H171" i="3"/>
  <c r="G171" i="3"/>
  <c r="I170" i="3"/>
  <c r="H170" i="3"/>
  <c r="G170" i="3"/>
  <c r="I169" i="3"/>
  <c r="H169" i="3"/>
  <c r="G169" i="3"/>
  <c r="I168" i="3"/>
  <c r="H168" i="3"/>
  <c r="G168" i="3"/>
  <c r="I167" i="3"/>
  <c r="H167" i="3"/>
  <c r="G167" i="3"/>
  <c r="I166" i="3"/>
  <c r="H166" i="3"/>
  <c r="G166" i="3"/>
  <c r="I165" i="3"/>
  <c r="H165" i="3"/>
  <c r="G165" i="3"/>
  <c r="K161" i="3"/>
  <c r="P161" i="3" s="1"/>
  <c r="J161" i="3"/>
  <c r="O161" i="3" s="1"/>
  <c r="I160" i="3"/>
  <c r="H160" i="3"/>
  <c r="G160" i="3"/>
  <c r="I159" i="3"/>
  <c r="H159" i="3"/>
  <c r="G159" i="3"/>
  <c r="I158" i="3"/>
  <c r="H158" i="3"/>
  <c r="G158" i="3"/>
  <c r="I157" i="3"/>
  <c r="H157" i="3"/>
  <c r="G157" i="3"/>
  <c r="I156" i="3"/>
  <c r="H156" i="3"/>
  <c r="G156" i="3"/>
  <c r="I155" i="3"/>
  <c r="H155" i="3"/>
  <c r="G155" i="3"/>
  <c r="I154" i="3"/>
  <c r="H154" i="3"/>
  <c r="G154" i="3"/>
  <c r="I153" i="3"/>
  <c r="H153" i="3"/>
  <c r="G153" i="3"/>
  <c r="I152" i="3"/>
  <c r="H152" i="3"/>
  <c r="G152" i="3"/>
  <c r="I151" i="3"/>
  <c r="H151" i="3"/>
  <c r="G151" i="3"/>
  <c r="K146" i="3"/>
  <c r="P146" i="3" s="1"/>
  <c r="J146" i="3"/>
  <c r="O146" i="3" s="1"/>
  <c r="I145" i="3"/>
  <c r="H145" i="3"/>
  <c r="G145" i="3"/>
  <c r="I144" i="3"/>
  <c r="H144" i="3"/>
  <c r="G144" i="3"/>
  <c r="I143" i="3"/>
  <c r="H143" i="3"/>
  <c r="G143" i="3"/>
  <c r="I142" i="3"/>
  <c r="H142" i="3"/>
  <c r="G142" i="3"/>
  <c r="I141" i="3"/>
  <c r="H141" i="3"/>
  <c r="G141" i="3"/>
  <c r="I140" i="3"/>
  <c r="H140" i="3"/>
  <c r="G140" i="3"/>
  <c r="I139" i="3"/>
  <c r="H139" i="3"/>
  <c r="G139" i="3"/>
  <c r="I138" i="3"/>
  <c r="H138" i="3"/>
  <c r="G138" i="3"/>
  <c r="I137" i="3"/>
  <c r="H137" i="3"/>
  <c r="G137" i="3"/>
  <c r="I136" i="3"/>
  <c r="H136" i="3"/>
  <c r="G136" i="3"/>
  <c r="K101" i="3"/>
  <c r="P101" i="3" s="1"/>
  <c r="J101" i="3"/>
  <c r="O101" i="3" s="1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K87" i="3"/>
  <c r="P87" i="3" s="1"/>
  <c r="J87" i="3"/>
  <c r="O87" i="3" s="1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K131" i="3"/>
  <c r="P131" i="3" s="1"/>
  <c r="J131" i="3"/>
  <c r="O131" i="3" s="1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K116" i="3"/>
  <c r="P116" i="3" s="1"/>
  <c r="J116" i="3"/>
  <c r="O116" i="3" s="1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M18" i="2"/>
  <c r="L18" i="2"/>
  <c r="K18" i="2"/>
  <c r="M17" i="2"/>
  <c r="L17" i="2"/>
  <c r="K17" i="2"/>
  <c r="M16" i="2"/>
  <c r="L16" i="2"/>
  <c r="N16" i="2" s="1"/>
  <c r="K16" i="2"/>
  <c r="M15" i="2"/>
  <c r="L15" i="2"/>
  <c r="N15" i="2" s="1"/>
  <c r="K15" i="2"/>
  <c r="M14" i="2"/>
  <c r="L14" i="2"/>
  <c r="K14" i="2"/>
  <c r="M13" i="2"/>
  <c r="L13" i="2"/>
  <c r="N13" i="2" s="1"/>
  <c r="K13" i="2"/>
  <c r="M12" i="2"/>
  <c r="L12" i="2"/>
  <c r="N12" i="2" s="1"/>
  <c r="K12" i="2"/>
  <c r="M11" i="2"/>
  <c r="L11" i="2"/>
  <c r="K11" i="2"/>
  <c r="M10" i="2"/>
  <c r="L10" i="2"/>
  <c r="N10" i="2" s="1"/>
  <c r="K10" i="2"/>
  <c r="M9" i="2"/>
  <c r="L9" i="2"/>
  <c r="K9" i="2"/>
  <c r="M8" i="2"/>
  <c r="L8" i="2"/>
  <c r="N8" i="2" s="1"/>
  <c r="K8" i="2"/>
  <c r="M7" i="2"/>
  <c r="L7" i="2"/>
  <c r="N7" i="2" s="1"/>
  <c r="K7" i="2"/>
  <c r="M5" i="2"/>
  <c r="L5" i="2"/>
  <c r="N5" i="2" s="1"/>
  <c r="K5" i="2"/>
  <c r="M4" i="2"/>
  <c r="L4" i="2"/>
  <c r="N4" i="2" s="1"/>
  <c r="K4" i="2"/>
  <c r="M3" i="2"/>
  <c r="L3" i="2"/>
  <c r="N3" i="2" s="1"/>
  <c r="K3" i="2"/>
  <c r="K72" i="3"/>
  <c r="P72" i="3" s="1"/>
  <c r="J72" i="3"/>
  <c r="O72" i="3" s="1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K57" i="3"/>
  <c r="P57" i="3" s="1"/>
  <c r="J57" i="3"/>
  <c r="O57" i="3" s="1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37" i="3"/>
  <c r="I38" i="3"/>
  <c r="H37" i="3"/>
  <c r="H38" i="3"/>
  <c r="G37" i="3"/>
  <c r="G38" i="3"/>
  <c r="I23" i="3"/>
  <c r="I24" i="3"/>
  <c r="I25" i="3"/>
  <c r="I26" i="3"/>
  <c r="I27" i="3"/>
  <c r="H23" i="3"/>
  <c r="H24" i="3"/>
  <c r="H25" i="3"/>
  <c r="H26" i="3"/>
  <c r="H27" i="3"/>
  <c r="G23" i="3"/>
  <c r="G24" i="3"/>
  <c r="G25" i="3"/>
  <c r="G26" i="3"/>
  <c r="G27" i="3"/>
  <c r="K42" i="3"/>
  <c r="P42" i="3" s="1"/>
  <c r="J42" i="3"/>
  <c r="O42" i="3" s="1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K28" i="3"/>
  <c r="P28" i="3" s="1"/>
  <c r="J28" i="3"/>
  <c r="O28" i="3" s="1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K14" i="3"/>
  <c r="P14" i="3" s="1"/>
  <c r="J14" i="3"/>
  <c r="O14" i="3" s="1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M6" i="2"/>
  <c r="L6" i="2"/>
  <c r="N6" i="2" s="1"/>
  <c r="K6" i="2"/>
  <c r="G112" i="1"/>
  <c r="O113" i="1"/>
  <c r="J113" i="1"/>
  <c r="I113" i="1"/>
  <c r="N113" i="1" s="1"/>
  <c r="H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F95" i="1"/>
  <c r="H95" i="1"/>
  <c r="F76" i="1"/>
  <c r="G76" i="1"/>
  <c r="H76" i="1"/>
  <c r="F75" i="1"/>
  <c r="G75" i="1"/>
  <c r="H75" i="1"/>
  <c r="O96" i="1"/>
  <c r="J96" i="1"/>
  <c r="I96" i="1"/>
  <c r="N96" i="1" s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O80" i="1"/>
  <c r="J80" i="1"/>
  <c r="I80" i="1"/>
  <c r="N80" i="1" s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J63" i="1"/>
  <c r="O63" i="1" s="1"/>
  <c r="I63" i="1"/>
  <c r="N63" i="1" s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O47" i="1"/>
  <c r="J47" i="1"/>
  <c r="I47" i="1"/>
  <c r="N47" i="1" s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1" i="1"/>
  <c r="H30" i="1"/>
  <c r="G31" i="1"/>
  <c r="G30" i="1"/>
  <c r="O32" i="1"/>
  <c r="J32" i="1"/>
  <c r="I32" i="1"/>
  <c r="N32" i="1" s="1"/>
  <c r="F31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O15" i="1"/>
  <c r="J15" i="1"/>
  <c r="I15" i="1"/>
  <c r="N15" i="1" s="1"/>
  <c r="F14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F15" i="1" s="1"/>
  <c r="K15" i="1" s="1"/>
  <c r="N11" i="2" l="1"/>
  <c r="N9" i="2"/>
  <c r="I301" i="3"/>
  <c r="N301" i="3" s="1"/>
  <c r="N37" i="2"/>
  <c r="N36" i="2"/>
  <c r="N34" i="2"/>
  <c r="G301" i="3"/>
  <c r="L301" i="3" s="1"/>
  <c r="H301" i="3"/>
  <c r="M301" i="3" s="1"/>
  <c r="I287" i="3"/>
  <c r="N287" i="3" s="1"/>
  <c r="N35" i="2"/>
  <c r="G315" i="3"/>
  <c r="L315" i="3" s="1"/>
  <c r="N32" i="2"/>
  <c r="G287" i="3"/>
  <c r="L287" i="3" s="1"/>
  <c r="H287" i="3"/>
  <c r="M287" i="3" s="1"/>
  <c r="H315" i="3"/>
  <c r="M315" i="3" s="1"/>
  <c r="I315" i="3"/>
  <c r="N315" i="3" s="1"/>
  <c r="H329" i="3"/>
  <c r="M329" i="3" s="1"/>
  <c r="I329" i="3"/>
  <c r="N329" i="3" s="1"/>
  <c r="G329" i="3"/>
  <c r="L329" i="3" s="1"/>
  <c r="H273" i="3"/>
  <c r="M273" i="3" s="1"/>
  <c r="I273" i="3"/>
  <c r="N273" i="3" s="1"/>
  <c r="G273" i="3"/>
  <c r="L273" i="3" s="1"/>
  <c r="H245" i="3"/>
  <c r="M245" i="3" s="1"/>
  <c r="I259" i="3"/>
  <c r="N259" i="3" s="1"/>
  <c r="G259" i="3"/>
  <c r="L259" i="3" s="1"/>
  <c r="H259" i="3"/>
  <c r="M259" i="3" s="1"/>
  <c r="I245" i="3"/>
  <c r="N245" i="3" s="1"/>
  <c r="G245" i="3"/>
  <c r="L245" i="3" s="1"/>
  <c r="G231" i="3"/>
  <c r="L231" i="3" s="1"/>
  <c r="H231" i="3"/>
  <c r="M231" i="3" s="1"/>
  <c r="I231" i="3"/>
  <c r="N231" i="3" s="1"/>
  <c r="H217" i="3"/>
  <c r="M217" i="3" s="1"/>
  <c r="I217" i="3"/>
  <c r="N217" i="3" s="1"/>
  <c r="G217" i="3"/>
  <c r="L217" i="3" s="1"/>
  <c r="G344" i="3"/>
  <c r="L344" i="3" s="1"/>
  <c r="I344" i="3"/>
  <c r="N344" i="3" s="1"/>
  <c r="H203" i="3"/>
  <c r="M203" i="3" s="1"/>
  <c r="I101" i="3"/>
  <c r="N101" i="3" s="1"/>
  <c r="I175" i="3"/>
  <c r="N175" i="3" s="1"/>
  <c r="H344" i="3"/>
  <c r="M344" i="3" s="1"/>
  <c r="I203" i="3"/>
  <c r="N203" i="3" s="1"/>
  <c r="G101" i="3"/>
  <c r="L101" i="3" s="1"/>
  <c r="G203" i="3"/>
  <c r="L203" i="3" s="1"/>
  <c r="I161" i="3"/>
  <c r="N161" i="3" s="1"/>
  <c r="H189" i="3"/>
  <c r="M189" i="3" s="1"/>
  <c r="I189" i="3"/>
  <c r="N189" i="3" s="1"/>
  <c r="I146" i="3"/>
  <c r="N146" i="3" s="1"/>
  <c r="G189" i="3"/>
  <c r="L189" i="3" s="1"/>
  <c r="H101" i="3"/>
  <c r="M101" i="3" s="1"/>
  <c r="N18" i="2"/>
  <c r="G175" i="3"/>
  <c r="L175" i="3" s="1"/>
  <c r="H175" i="3"/>
  <c r="M175" i="3" s="1"/>
  <c r="N17" i="2"/>
  <c r="G161" i="3"/>
  <c r="L161" i="3" s="1"/>
  <c r="H161" i="3"/>
  <c r="M161" i="3" s="1"/>
  <c r="G146" i="3"/>
  <c r="L146" i="3" s="1"/>
  <c r="H146" i="3"/>
  <c r="M146" i="3" s="1"/>
  <c r="N14" i="2"/>
  <c r="H87" i="3"/>
  <c r="M87" i="3" s="1"/>
  <c r="I87" i="3"/>
  <c r="N87" i="3" s="1"/>
  <c r="G87" i="3"/>
  <c r="L87" i="3" s="1"/>
  <c r="I116" i="3"/>
  <c r="N116" i="3" s="1"/>
  <c r="H72" i="3"/>
  <c r="M72" i="3" s="1"/>
  <c r="G131" i="3"/>
  <c r="L131" i="3" s="1"/>
  <c r="I72" i="3"/>
  <c r="N72" i="3" s="1"/>
  <c r="H131" i="3"/>
  <c r="M131" i="3" s="1"/>
  <c r="G72" i="3"/>
  <c r="L72" i="3" s="1"/>
  <c r="I131" i="3"/>
  <c r="N131" i="3" s="1"/>
  <c r="I57" i="3"/>
  <c r="N57" i="3" s="1"/>
  <c r="H116" i="3"/>
  <c r="M116" i="3" s="1"/>
  <c r="G116" i="3"/>
  <c r="L116" i="3" s="1"/>
  <c r="G57" i="3"/>
  <c r="L57" i="3" s="1"/>
  <c r="I42" i="3"/>
  <c r="N42" i="3" s="1"/>
  <c r="H57" i="3"/>
  <c r="M57" i="3" s="1"/>
  <c r="H42" i="3"/>
  <c r="M42" i="3" s="1"/>
  <c r="G42" i="3"/>
  <c r="L42" i="3" s="1"/>
  <c r="H28" i="3"/>
  <c r="M28" i="3" s="1"/>
  <c r="I28" i="3"/>
  <c r="N28" i="3" s="1"/>
  <c r="G28" i="3"/>
  <c r="L28" i="3" s="1"/>
  <c r="H14" i="3"/>
  <c r="M14" i="3" s="1"/>
  <c r="I14" i="3"/>
  <c r="N14" i="3" s="1"/>
  <c r="G14" i="3"/>
  <c r="L14" i="3" s="1"/>
  <c r="H113" i="1"/>
  <c r="M113" i="1" s="1"/>
  <c r="F113" i="1"/>
  <c r="K113" i="1" s="1"/>
  <c r="G113" i="1"/>
  <c r="L113" i="1" s="1"/>
  <c r="F80" i="1"/>
  <c r="K80" i="1" s="1"/>
  <c r="G80" i="1"/>
  <c r="L80" i="1" s="1"/>
  <c r="F96" i="1"/>
  <c r="K96" i="1" s="1"/>
  <c r="G96" i="1"/>
  <c r="L96" i="1" s="1"/>
  <c r="H96" i="1"/>
  <c r="M96" i="1" s="1"/>
  <c r="H80" i="1"/>
  <c r="M80" i="1" s="1"/>
  <c r="H63" i="1"/>
  <c r="M63" i="1" s="1"/>
  <c r="G63" i="1"/>
  <c r="L63" i="1" s="1"/>
  <c r="F63" i="1"/>
  <c r="K63" i="1" s="1"/>
  <c r="F47" i="1"/>
  <c r="K47" i="1" s="1"/>
  <c r="G47" i="1"/>
  <c r="L47" i="1" s="1"/>
  <c r="H47" i="1"/>
  <c r="M47" i="1" s="1"/>
  <c r="H32" i="1"/>
  <c r="M32" i="1" s="1"/>
  <c r="G32" i="1"/>
  <c r="L32" i="1" s="1"/>
  <c r="F32" i="1"/>
  <c r="K32" i="1" s="1"/>
  <c r="G15" i="1"/>
  <c r="L15" i="1" s="1"/>
  <c r="H15" i="1"/>
  <c r="M15" i="1" s="1"/>
</calcChain>
</file>

<file path=xl/sharedStrings.xml><?xml version="1.0" encoding="utf-8"?>
<sst xmlns="http://schemas.openxmlformats.org/spreadsheetml/2006/main" count="845" uniqueCount="269">
  <si>
    <t>Keszthely, 2023.08.21.</t>
  </si>
  <si>
    <t>FE</t>
  </si>
  <si>
    <t>FBP</t>
  </si>
  <si>
    <t>KOL-FE</t>
  </si>
  <si>
    <t>KOL-FC</t>
  </si>
  <si>
    <t xml:space="preserve">FE </t>
  </si>
  <si>
    <t>KOL</t>
  </si>
  <si>
    <t>EUK</t>
  </si>
  <si>
    <t>PÁLCIKA</t>
  </si>
  <si>
    <t>1-2 K</t>
  </si>
  <si>
    <t>3-4 K</t>
  </si>
  <si>
    <t>5-6 K</t>
  </si>
  <si>
    <t>7-8 K</t>
  </si>
  <si>
    <t>9-10 K</t>
  </si>
  <si>
    <t>11-12 K</t>
  </si>
  <si>
    <t>13-14 K</t>
  </si>
  <si>
    <t>15-16 K</t>
  </si>
  <si>
    <t>17-18 K</t>
  </si>
  <si>
    <t>19-20 K</t>
  </si>
  <si>
    <t>FE(sejt/ml)</t>
  </si>
  <si>
    <t>FBP(sejt/ml)</t>
  </si>
  <si>
    <t>KOL FBP (sejt/ml)</t>
  </si>
  <si>
    <t>EUK (sejt/ml)</t>
  </si>
  <si>
    <t>ÁTLAG</t>
  </si>
  <si>
    <t xml:space="preserve">OLYMPUS DP74 </t>
  </si>
  <si>
    <t>OLYMPUS DP75 - 2024.02.08-tól</t>
  </si>
  <si>
    <t>FE CyAPP biomass</t>
  </si>
  <si>
    <t>FC CyAPP biomass</t>
  </si>
  <si>
    <t>EuAPP biomass</t>
  </si>
  <si>
    <t>APP biomass</t>
  </si>
  <si>
    <t>Keszthely</t>
  </si>
  <si>
    <t>PÁLCIKA (sejt/ml)</t>
  </si>
  <si>
    <t>µg l-1</t>
  </si>
  <si>
    <t>Keszthely, 2024.05.27.</t>
  </si>
  <si>
    <t>Keszthely, 2024.05.13.</t>
  </si>
  <si>
    <t>Keszthely, 2024.06.13.</t>
  </si>
  <si>
    <t>Tihany, 2024.05.27.</t>
  </si>
  <si>
    <t>Tihany, 2024.06.13.</t>
  </si>
  <si>
    <t>Tihany</t>
  </si>
  <si>
    <t>Tihany, 2024.08.07.</t>
  </si>
  <si>
    <t>Tihany, 2024.02.08.</t>
  </si>
  <si>
    <t>5183-5184</t>
  </si>
  <si>
    <t>5185-5186</t>
  </si>
  <si>
    <t>5187-5188</t>
  </si>
  <si>
    <t>5189-5190</t>
  </si>
  <si>
    <t>5191-5192</t>
  </si>
  <si>
    <t>Tihany, 2024.03.18.</t>
  </si>
  <si>
    <t>5383-5184</t>
  </si>
  <si>
    <t>5193-5194</t>
  </si>
  <si>
    <t>5195-5196</t>
  </si>
  <si>
    <t>5197-5198</t>
  </si>
  <si>
    <t>5199-5200</t>
  </si>
  <si>
    <t>5201-5202</t>
  </si>
  <si>
    <t>6063-6064</t>
  </si>
  <si>
    <t>6065-6066</t>
  </si>
  <si>
    <t>6067-6068</t>
  </si>
  <si>
    <t>6069-6070</t>
  </si>
  <si>
    <t>6071-6072</t>
  </si>
  <si>
    <t>6073-6074</t>
  </si>
  <si>
    <t>6075-6076</t>
  </si>
  <si>
    <t>Tihany, 2024.06.25.</t>
  </si>
  <si>
    <t>7483-7484</t>
  </si>
  <si>
    <t>7485-7486</t>
  </si>
  <si>
    <t>7487-7488</t>
  </si>
  <si>
    <t>7489-7490</t>
  </si>
  <si>
    <t>7491-7492</t>
  </si>
  <si>
    <t>7493-7494</t>
  </si>
  <si>
    <t>7495-7496</t>
  </si>
  <si>
    <t>7497-7498</t>
  </si>
  <si>
    <t>7499-7500</t>
  </si>
  <si>
    <t>7501-7502</t>
  </si>
  <si>
    <t>Tihany, 2024.07.09</t>
  </si>
  <si>
    <t>nincs felmásolva a kép???</t>
  </si>
  <si>
    <t>Tihany, 2024.07.31</t>
  </si>
  <si>
    <t>Tihany, 2024.08.23.</t>
  </si>
  <si>
    <t>Tihany, 2024.09.02.</t>
  </si>
  <si>
    <t>1 mL!</t>
  </si>
  <si>
    <t>11408-11409</t>
  </si>
  <si>
    <t>11410-11411</t>
  </si>
  <si>
    <t>11412-11413</t>
  </si>
  <si>
    <t>11414-11415</t>
  </si>
  <si>
    <t>11416-11417</t>
  </si>
  <si>
    <t>11418-11420</t>
  </si>
  <si>
    <t>11421-11422</t>
  </si>
  <si>
    <t>11423-11424</t>
  </si>
  <si>
    <t>a kolónia biztos pikociano; de kicsit elveszthette az autofluoreszcenciáját...</t>
  </si>
  <si>
    <t>Tihany, 2024.09.23.</t>
  </si>
  <si>
    <t>11892-11893</t>
  </si>
  <si>
    <t>11894-11895</t>
  </si>
  <si>
    <t>11896-11897</t>
  </si>
  <si>
    <t>11898-11899</t>
  </si>
  <si>
    <t>11900-11901</t>
  </si>
  <si>
    <t>11902-11903</t>
  </si>
  <si>
    <t>11904-11905</t>
  </si>
  <si>
    <t>11906-11907</t>
  </si>
  <si>
    <t>11908-11909</t>
  </si>
  <si>
    <t>11910-11911</t>
  </si>
  <si>
    <t>itt van egy kolónia, de ez nem piko</t>
  </si>
  <si>
    <t>Tihany, 2024.10.21.</t>
  </si>
  <si>
    <t>12165-12166</t>
  </si>
  <si>
    <t>12167-12168</t>
  </si>
  <si>
    <t>12169-12170</t>
  </si>
  <si>
    <t>12171-12172</t>
  </si>
  <si>
    <t>12173-12174</t>
  </si>
  <si>
    <t>12175-12176</t>
  </si>
  <si>
    <t>12177-12178</t>
  </si>
  <si>
    <t>12179-12180</t>
  </si>
  <si>
    <t>12180-12182</t>
  </si>
  <si>
    <t>12183-12184</t>
  </si>
  <si>
    <t>Tihany, 2024.11.11.</t>
  </si>
  <si>
    <t>12394-12395</t>
  </si>
  <si>
    <t>12396-12397</t>
  </si>
  <si>
    <t>12400-12401</t>
  </si>
  <si>
    <t>12402-12403</t>
  </si>
  <si>
    <t>12404-12405</t>
  </si>
  <si>
    <t>12406-12407</t>
  </si>
  <si>
    <t>12408-12409</t>
  </si>
  <si>
    <t>12410-12411</t>
  </si>
  <si>
    <t>12412-12413</t>
  </si>
  <si>
    <t>12414-12415</t>
  </si>
  <si>
    <t>Tihany, 2024.12.02.</t>
  </si>
  <si>
    <t>12623-12624</t>
  </si>
  <si>
    <t>12625-12626</t>
  </si>
  <si>
    <t>12627-12628</t>
  </si>
  <si>
    <t>12629-12630</t>
  </si>
  <si>
    <t>12631-12632</t>
  </si>
  <si>
    <t>12633-12634</t>
  </si>
  <si>
    <t>12635-12636</t>
  </si>
  <si>
    <t>12637-12638</t>
  </si>
  <si>
    <t>12639-12640</t>
  </si>
  <si>
    <t>Keszthely, 2024.12.02.</t>
  </si>
  <si>
    <t>12553-12554</t>
  </si>
  <si>
    <t>12555-12556</t>
  </si>
  <si>
    <t>12557-12558</t>
  </si>
  <si>
    <t>12559-12560</t>
  </si>
  <si>
    <t>12561-12562</t>
  </si>
  <si>
    <t>12563-12564</t>
  </si>
  <si>
    <t>12565-12566</t>
  </si>
  <si>
    <t>12567-12568</t>
  </si>
  <si>
    <t>12569-12470</t>
  </si>
  <si>
    <t>12571-12572</t>
  </si>
  <si>
    <t>Keszthely, 2024.02.08.</t>
  </si>
  <si>
    <t>5203-5204</t>
  </si>
  <si>
    <t>5429-5430</t>
  </si>
  <si>
    <t>5431-5432</t>
  </si>
  <si>
    <t>5433-5434</t>
  </si>
  <si>
    <t>5437-5438</t>
  </si>
  <si>
    <t>5439-5440</t>
  </si>
  <si>
    <t>5441-5443</t>
  </si>
  <si>
    <t>5444-5445</t>
  </si>
  <si>
    <t>(1 euk túl nagy)</t>
  </si>
  <si>
    <t>(a nem síkban lévő EUK-at is számoltam)</t>
  </si>
  <si>
    <t>Keszthely, 2024.06.25.</t>
  </si>
  <si>
    <t>7558-7559</t>
  </si>
  <si>
    <t>7560-7561</t>
  </si>
  <si>
    <t>7562-7563</t>
  </si>
  <si>
    <t>7564-7565</t>
  </si>
  <si>
    <t>7566-7567</t>
  </si>
  <si>
    <t>7568-7569</t>
  </si>
  <si>
    <t>7570-7571</t>
  </si>
  <si>
    <t>7572-7573</t>
  </si>
  <si>
    <t>7574-7575</t>
  </si>
  <si>
    <t>7576-7577</t>
  </si>
  <si>
    <t>van 5 nagyobb EUK</t>
  </si>
  <si>
    <t>Keszthely, 2024.07.09.</t>
  </si>
  <si>
    <t>7937-7938</t>
  </si>
  <si>
    <t>7939-7940</t>
  </si>
  <si>
    <t>7941-7942</t>
  </si>
  <si>
    <t>7943-7944</t>
  </si>
  <si>
    <t>7945-7946</t>
  </si>
  <si>
    <t>7947-7948</t>
  </si>
  <si>
    <t>7949-7950</t>
  </si>
  <si>
    <t>7951-7952</t>
  </si>
  <si>
    <t>7953-7954</t>
  </si>
  <si>
    <t>Keszthely, 2024.07.31.</t>
  </si>
  <si>
    <t>9213-9214</t>
  </si>
  <si>
    <t>9215-9216</t>
  </si>
  <si>
    <t>9217-9218</t>
  </si>
  <si>
    <t>9219-9220</t>
  </si>
  <si>
    <t>9221-9222</t>
  </si>
  <si>
    <t>9223-9224</t>
  </si>
  <si>
    <t>9225-9226</t>
  </si>
  <si>
    <t>9227-9228</t>
  </si>
  <si>
    <t>9231-9232</t>
  </si>
  <si>
    <t>Keszthely, 2024.08.07.</t>
  </si>
  <si>
    <t>9682-9683</t>
  </si>
  <si>
    <t>9684-9685</t>
  </si>
  <si>
    <t>9686-9687</t>
  </si>
  <si>
    <t>9688-9689</t>
  </si>
  <si>
    <t>9690-9691</t>
  </si>
  <si>
    <t>9692-9693</t>
  </si>
  <si>
    <t>9694-9695</t>
  </si>
  <si>
    <t>9696-9697</t>
  </si>
  <si>
    <t>9698-9699</t>
  </si>
  <si>
    <t>9233-9234</t>
  </si>
  <si>
    <t>van 7 nagyobb méretű ciano, de azt nem vettem pikonak…</t>
  </si>
  <si>
    <t>itt is volt 2 nagyobb ciano; de itt úgy láttam, mintha nem egy ejt lenne, hanme be kólennenfűződve; eztért 2 sejtnek számolva pikonak vettem</t>
  </si>
  <si>
    <t>van egy nagy euk is; de az nem piko</t>
  </si>
  <si>
    <t>Keszthely, 2024.08.23.</t>
  </si>
  <si>
    <t>1 ml!</t>
  </si>
  <si>
    <t>Keszthely, 2024.09.02.</t>
  </si>
  <si>
    <t>11512-11513</t>
  </si>
  <si>
    <t>11514-11515</t>
  </si>
  <si>
    <t>11516-11517</t>
  </si>
  <si>
    <t>11518-11519</t>
  </si>
  <si>
    <t>11520-11521</t>
  </si>
  <si>
    <t>11522-11523</t>
  </si>
  <si>
    <t>11524-11525</t>
  </si>
  <si>
    <t>11516-11527</t>
  </si>
  <si>
    <t>11528-11529</t>
  </si>
  <si>
    <t>11530-11531</t>
  </si>
  <si>
    <t>11456-11457</t>
  </si>
  <si>
    <t>11458-11459</t>
  </si>
  <si>
    <t>11460-11461</t>
  </si>
  <si>
    <t>11462-11463</t>
  </si>
  <si>
    <t>11464-11465</t>
  </si>
  <si>
    <t>11466-11467</t>
  </si>
  <si>
    <t>11468-11469</t>
  </si>
  <si>
    <t>11470-11471</t>
  </si>
  <si>
    <t>11472-11473</t>
  </si>
  <si>
    <t>11474-11475</t>
  </si>
  <si>
    <t>Keszthely, 2024.10.21.</t>
  </si>
  <si>
    <t>12221-12222</t>
  </si>
  <si>
    <t>12223-12224</t>
  </si>
  <si>
    <t>12225-12226</t>
  </si>
  <si>
    <t>12227-12228</t>
  </si>
  <si>
    <t>12229-12230</t>
  </si>
  <si>
    <t>12231-12232</t>
  </si>
  <si>
    <t>12233-12234</t>
  </si>
  <si>
    <t>12235-12236</t>
  </si>
  <si>
    <t>vannak nagyobb EUK is</t>
  </si>
  <si>
    <t>Keszthely, 2024.11.11.</t>
  </si>
  <si>
    <t>Keszthely, 2024.9.23.</t>
  </si>
  <si>
    <t>11971-11972</t>
  </si>
  <si>
    <t>11973-11974</t>
  </si>
  <si>
    <t>11975-11976</t>
  </si>
  <si>
    <t>11977-11978</t>
  </si>
  <si>
    <t>11979-11980</t>
  </si>
  <si>
    <t>11981-11982</t>
  </si>
  <si>
    <t>11983-11984</t>
  </si>
  <si>
    <t>11985-11986</t>
  </si>
  <si>
    <t>11987-11988</t>
  </si>
  <si>
    <t>11989-11990</t>
  </si>
  <si>
    <t>2 nagyobb euk van</t>
  </si>
  <si>
    <t>12454-12455</t>
  </si>
  <si>
    <t>12456-12457</t>
  </si>
  <si>
    <t>12458-12459</t>
  </si>
  <si>
    <t>12460-12461</t>
  </si>
  <si>
    <t>12466-12467</t>
  </si>
  <si>
    <t>asszem vhol össszekeveredett a számozás</t>
  </si>
  <si>
    <t>sárga: pontos képnév nincs megadva a számoláskor</t>
  </si>
  <si>
    <t>7855-7856</t>
  </si>
  <si>
    <t>7857-7858</t>
  </si>
  <si>
    <t>7859-7860</t>
  </si>
  <si>
    <t>7863-7864</t>
  </si>
  <si>
    <t>7865-7866</t>
  </si>
  <si>
    <t>7867-7868</t>
  </si>
  <si>
    <t>7869-7870</t>
  </si>
  <si>
    <t>itt lehet valami számozás elcsúszott</t>
  </si>
  <si>
    <t>9149-9150</t>
  </si>
  <si>
    <t>9151-9152</t>
  </si>
  <si>
    <t>9153-9154</t>
  </si>
  <si>
    <t>9155-9156</t>
  </si>
  <si>
    <t>9157-9158</t>
  </si>
  <si>
    <t>9159-9160</t>
  </si>
  <si>
    <t>9161-9162</t>
  </si>
  <si>
    <t>9163-9164</t>
  </si>
  <si>
    <t>9165-9166</t>
  </si>
  <si>
    <t>9167-9168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</si>
</sst>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family val="2"/>
      <charset val="238"/>
    </font>
    <font>
      <sz val="11"/>
      <name val="Aptos Narrow"/>
      <family val="2"/>
      <charset val="238"/>
      <scheme val="minor"/>
    </font>
    <font>
      <sz val="10"/>
      <name val="Arial"/>
      <family val="2"/>
      <charset val="238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1" fontId="2" fillId="0" borderId="11" xfId="0" applyNumberFormat="1" applyFont="1" applyBorder="1"/>
    <xf numFmtId="1" fontId="2" fillId="0" borderId="8" xfId="0" applyNumberFormat="1" applyFont="1" applyBorder="1"/>
    <xf numFmtId="1" fontId="1" fillId="0" borderId="10" xfId="0" applyNumberFormat="1" applyFont="1" applyBorder="1"/>
    <xf numFmtId="1" fontId="1" fillId="0" borderId="8" xfId="0" applyNumberFormat="1" applyFont="1" applyBorder="1"/>
    <xf numFmtId="14" fontId="4" fillId="0" borderId="0" xfId="0" applyNumberFormat="1" applyFont="1"/>
    <xf numFmtId="1" fontId="4" fillId="0" borderId="0" xfId="0" applyNumberFormat="1" applyFont="1"/>
    <xf numFmtId="0" fontId="4" fillId="0" borderId="0" xfId="0" applyFont="1"/>
    <xf numFmtId="2" fontId="5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1" fillId="3" borderId="1" xfId="0" applyFont="1" applyFill="1" applyBorder="1"/>
    <xf numFmtId="0" fontId="0" fillId="3" borderId="0" xfId="0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5" xfId="0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0" fillId="3" borderId="8" xfId="0" applyFill="1" applyBorder="1"/>
    <xf numFmtId="0" fontId="2" fillId="3" borderId="9" xfId="0" applyFont="1" applyFill="1" applyBorder="1"/>
    <xf numFmtId="0" fontId="0" fillId="3" borderId="10" xfId="0" applyFill="1" applyBorder="1"/>
    <xf numFmtId="1" fontId="2" fillId="3" borderId="11" xfId="0" applyNumberFormat="1" applyFont="1" applyFill="1" applyBorder="1"/>
    <xf numFmtId="1" fontId="2" fillId="3" borderId="8" xfId="0" applyNumberFormat="1" applyFont="1" applyFill="1" applyBorder="1"/>
    <xf numFmtId="1" fontId="1" fillId="3" borderId="10" xfId="0" applyNumberFormat="1" applyFont="1" applyFill="1" applyBorder="1"/>
    <xf numFmtId="1" fontId="1" fillId="3" borderId="8" xfId="0" applyNumberFormat="1" applyFont="1" applyFill="1" applyBorder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5" xfId="0" applyFill="1" applyBorder="1"/>
    <xf numFmtId="0" fontId="3" fillId="0" borderId="6" xfId="0" applyFont="1" applyFill="1" applyBorder="1"/>
    <xf numFmtId="0" fontId="3" fillId="0" borderId="0" xfId="0" applyFont="1" applyFill="1"/>
    <xf numFmtId="0" fontId="3" fillId="0" borderId="7" xfId="0" applyFont="1" applyFill="1" applyBorder="1"/>
    <xf numFmtId="0" fontId="0" fillId="0" borderId="8" xfId="0" applyFill="1" applyBorder="1"/>
    <xf numFmtId="0" fontId="2" fillId="0" borderId="9" xfId="0" applyFont="1" applyFill="1" applyBorder="1"/>
    <xf numFmtId="0" fontId="0" fillId="0" borderId="10" xfId="0" applyFill="1" applyBorder="1"/>
    <xf numFmtId="1" fontId="2" fillId="0" borderId="11" xfId="0" applyNumberFormat="1" applyFont="1" applyFill="1" applyBorder="1"/>
    <xf numFmtId="1" fontId="2" fillId="0" borderId="8" xfId="0" applyNumberFormat="1" applyFont="1" applyFill="1" applyBorder="1"/>
    <xf numFmtId="1" fontId="1" fillId="0" borderId="10" xfId="0" applyNumberFormat="1" applyFont="1" applyFill="1" applyBorder="1"/>
    <xf numFmtId="1" fontId="1" fillId="0" borderId="8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FF9A-54A2-4707-8A57-3E8DFC8EB392}">
  <dimension ref="A2:O113"/>
  <sheetViews>
    <sheetView workbookViewId="0">
      <selection activeCell="A85" sqref="A85:O96"/>
    </sheetView>
  </sheetViews>
  <sheetFormatPr defaultRowHeight="14.5" x14ac:dyDescent="0.35"/>
  <cols>
    <col min="1" max="1" width="14.7265625" customWidth="1"/>
  </cols>
  <sheetData>
    <row r="2" spans="1:15" x14ac:dyDescent="0.35">
      <c r="A2" t="s">
        <v>24</v>
      </c>
    </row>
    <row r="4" spans="1:15" x14ac:dyDescent="0.3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s="2" t="s">
        <v>5</v>
      </c>
      <c r="G4" s="3" t="s">
        <v>2</v>
      </c>
      <c r="H4" s="4" t="s">
        <v>6</v>
      </c>
      <c r="I4" s="5" t="s">
        <v>7</v>
      </c>
      <c r="J4" s="6" t="s">
        <v>8</v>
      </c>
    </row>
    <row r="5" spans="1:15" x14ac:dyDescent="0.35">
      <c r="A5" s="7" t="s">
        <v>9</v>
      </c>
      <c r="F5" s="8">
        <f>(B5+D5)</f>
        <v>0</v>
      </c>
      <c r="G5" s="9">
        <f t="shared" ref="G5:G12" si="0">(C5+D5+E5)</f>
        <v>0</v>
      </c>
      <c r="H5" s="10">
        <f t="shared" ref="H5:H12" si="1">(D5+E5)</f>
        <v>0</v>
      </c>
      <c r="I5">
        <v>0</v>
      </c>
      <c r="J5">
        <v>0</v>
      </c>
    </row>
    <row r="6" spans="1:15" x14ac:dyDescent="0.35">
      <c r="A6" s="7" t="s">
        <v>10</v>
      </c>
      <c r="F6" s="8">
        <f t="shared" ref="F6:F14" si="2">(B6+D6)</f>
        <v>0</v>
      </c>
      <c r="G6" s="9">
        <f t="shared" si="0"/>
        <v>0</v>
      </c>
      <c r="H6" s="10">
        <f t="shared" si="1"/>
        <v>0</v>
      </c>
    </row>
    <row r="7" spans="1:15" x14ac:dyDescent="0.35">
      <c r="A7" s="7" t="s">
        <v>11</v>
      </c>
      <c r="F7" s="8">
        <f t="shared" si="2"/>
        <v>0</v>
      </c>
      <c r="G7" s="9">
        <f t="shared" si="0"/>
        <v>0</v>
      </c>
      <c r="H7" s="10">
        <f t="shared" si="1"/>
        <v>0</v>
      </c>
    </row>
    <row r="8" spans="1:15" x14ac:dyDescent="0.35">
      <c r="A8" s="7" t="s">
        <v>12</v>
      </c>
      <c r="F8" s="8">
        <f t="shared" si="2"/>
        <v>0</v>
      </c>
      <c r="G8" s="9">
        <f t="shared" si="0"/>
        <v>0</v>
      </c>
      <c r="H8" s="10">
        <f t="shared" si="1"/>
        <v>0</v>
      </c>
    </row>
    <row r="9" spans="1:15" x14ac:dyDescent="0.35">
      <c r="A9" s="7" t="s">
        <v>13</v>
      </c>
      <c r="F9" s="8">
        <f t="shared" si="2"/>
        <v>0</v>
      </c>
      <c r="G9" s="9">
        <f t="shared" si="0"/>
        <v>0</v>
      </c>
      <c r="H9" s="10">
        <f t="shared" si="1"/>
        <v>0</v>
      </c>
    </row>
    <row r="10" spans="1:15" x14ac:dyDescent="0.35">
      <c r="A10" s="7" t="s">
        <v>14</v>
      </c>
      <c r="F10" s="8">
        <f t="shared" si="2"/>
        <v>0</v>
      </c>
      <c r="G10" s="9">
        <f t="shared" si="0"/>
        <v>0</v>
      </c>
      <c r="H10" s="10">
        <f t="shared" si="1"/>
        <v>0</v>
      </c>
    </row>
    <row r="11" spans="1:15" x14ac:dyDescent="0.35">
      <c r="A11" s="7" t="s">
        <v>15</v>
      </c>
      <c r="F11" s="8">
        <f t="shared" si="2"/>
        <v>0</v>
      </c>
      <c r="G11" s="9">
        <f t="shared" si="0"/>
        <v>0</v>
      </c>
      <c r="H11" s="10">
        <f t="shared" si="1"/>
        <v>0</v>
      </c>
    </row>
    <row r="12" spans="1:15" x14ac:dyDescent="0.35">
      <c r="A12" s="7" t="s">
        <v>16</v>
      </c>
      <c r="F12" s="8">
        <f t="shared" si="2"/>
        <v>0</v>
      </c>
      <c r="G12" s="9">
        <f t="shared" si="0"/>
        <v>0</v>
      </c>
      <c r="H12" s="10">
        <f t="shared" si="1"/>
        <v>0</v>
      </c>
    </row>
    <row r="13" spans="1:15" x14ac:dyDescent="0.35">
      <c r="A13" s="7" t="s">
        <v>17</v>
      </c>
      <c r="F13" s="8">
        <f t="shared" si="2"/>
        <v>0</v>
      </c>
      <c r="G13" s="9"/>
      <c r="H13" s="10"/>
    </row>
    <row r="14" spans="1:15" x14ac:dyDescent="0.35">
      <c r="A14" s="7" t="s">
        <v>18</v>
      </c>
      <c r="F14" s="8">
        <f t="shared" si="2"/>
        <v>0</v>
      </c>
      <c r="G14" s="9"/>
      <c r="H14" s="10"/>
      <c r="J14" s="11"/>
      <c r="K14" s="12" t="s">
        <v>19</v>
      </c>
      <c r="L14" s="12" t="s">
        <v>20</v>
      </c>
      <c r="M14" s="12" t="s">
        <v>21</v>
      </c>
      <c r="N14" s="12" t="s">
        <v>22</v>
      </c>
      <c r="O14" s="12" t="s">
        <v>8</v>
      </c>
    </row>
    <row r="15" spans="1:15" x14ac:dyDescent="0.35">
      <c r="A15" s="13" t="s">
        <v>23</v>
      </c>
      <c r="F15" s="14">
        <f t="shared" ref="F15:J15" si="3">AVERAGE(F5:F14)</f>
        <v>0</v>
      </c>
      <c r="G15" s="15">
        <f t="shared" si="3"/>
        <v>0</v>
      </c>
      <c r="H15" s="15">
        <f t="shared" si="3"/>
        <v>0</v>
      </c>
      <c r="I15" s="16">
        <f t="shared" si="3"/>
        <v>0</v>
      </c>
      <c r="J15" s="17">
        <f t="shared" si="3"/>
        <v>0</v>
      </c>
      <c r="K15" s="15">
        <f>F15*22463/3</f>
        <v>0</v>
      </c>
      <c r="L15" s="15">
        <f>G15*22463/3</f>
        <v>0</v>
      </c>
      <c r="M15" s="15">
        <f>H15*22463/3</f>
        <v>0</v>
      </c>
      <c r="N15" s="15">
        <f>I15*22463/3</f>
        <v>0</v>
      </c>
      <c r="O15" s="15">
        <f>J15*22463/3</f>
        <v>0</v>
      </c>
    </row>
    <row r="18" spans="1:15" x14ac:dyDescent="0.35">
      <c r="A18" t="s">
        <v>25</v>
      </c>
    </row>
    <row r="21" spans="1:15" x14ac:dyDescent="0.35">
      <c r="A21" s="1" t="s">
        <v>34</v>
      </c>
      <c r="B21" t="s">
        <v>1</v>
      </c>
      <c r="C21" t="s">
        <v>2</v>
      </c>
      <c r="D21" t="s">
        <v>3</v>
      </c>
      <c r="E21" t="s">
        <v>4</v>
      </c>
      <c r="F21" s="2" t="s">
        <v>5</v>
      </c>
      <c r="G21" s="3" t="s">
        <v>2</v>
      </c>
      <c r="H21" s="4" t="s">
        <v>6</v>
      </c>
      <c r="I21" s="5" t="s">
        <v>7</v>
      </c>
      <c r="J21" s="6" t="s">
        <v>8</v>
      </c>
    </row>
    <row r="22" spans="1:15" x14ac:dyDescent="0.35">
      <c r="A22" s="7" t="s">
        <v>9</v>
      </c>
      <c r="B22">
        <v>15</v>
      </c>
      <c r="C22">
        <v>37</v>
      </c>
      <c r="D22">
        <v>4</v>
      </c>
      <c r="E22">
        <v>23</v>
      </c>
      <c r="F22" s="8">
        <f>(B22+D22)</f>
        <v>19</v>
      </c>
      <c r="G22" s="9">
        <f t="shared" ref="G22:G31" si="4">(C22+D22+E22)</f>
        <v>64</v>
      </c>
      <c r="H22" s="10">
        <f t="shared" ref="H22:H31" si="5">(D22+E22)</f>
        <v>27</v>
      </c>
      <c r="I22">
        <v>3</v>
      </c>
      <c r="J22">
        <v>0</v>
      </c>
    </row>
    <row r="23" spans="1:15" x14ac:dyDescent="0.35">
      <c r="A23" s="7" t="s">
        <v>10</v>
      </c>
      <c r="B23">
        <v>15</v>
      </c>
      <c r="C23">
        <v>39</v>
      </c>
      <c r="D23">
        <v>5</v>
      </c>
      <c r="E23">
        <v>21</v>
      </c>
      <c r="F23" s="8">
        <f t="shared" ref="F23:F31" si="6">(B23+D23)</f>
        <v>20</v>
      </c>
      <c r="G23" s="9">
        <f t="shared" si="4"/>
        <v>65</v>
      </c>
      <c r="H23" s="10">
        <f t="shared" si="5"/>
        <v>26</v>
      </c>
      <c r="I23">
        <v>1</v>
      </c>
    </row>
    <row r="24" spans="1:15" x14ac:dyDescent="0.35">
      <c r="A24" s="7" t="s">
        <v>11</v>
      </c>
      <c r="B24">
        <v>22</v>
      </c>
      <c r="C24">
        <v>73</v>
      </c>
      <c r="D24">
        <v>4</v>
      </c>
      <c r="E24">
        <v>8</v>
      </c>
      <c r="F24" s="8">
        <f t="shared" si="6"/>
        <v>26</v>
      </c>
      <c r="G24" s="9">
        <f t="shared" si="4"/>
        <v>85</v>
      </c>
      <c r="H24" s="10">
        <f t="shared" si="5"/>
        <v>12</v>
      </c>
      <c r="I24">
        <v>1</v>
      </c>
    </row>
    <row r="25" spans="1:15" x14ac:dyDescent="0.35">
      <c r="A25" s="7" t="s">
        <v>12</v>
      </c>
      <c r="B25">
        <v>19</v>
      </c>
      <c r="C25">
        <v>60</v>
      </c>
      <c r="D25">
        <v>4</v>
      </c>
      <c r="E25">
        <v>49</v>
      </c>
      <c r="F25" s="8">
        <f t="shared" si="6"/>
        <v>23</v>
      </c>
      <c r="G25" s="9">
        <f t="shared" si="4"/>
        <v>113</v>
      </c>
      <c r="H25" s="10">
        <f t="shared" si="5"/>
        <v>53</v>
      </c>
      <c r="I25">
        <v>2</v>
      </c>
    </row>
    <row r="26" spans="1:15" x14ac:dyDescent="0.35">
      <c r="A26" s="7" t="s">
        <v>13</v>
      </c>
      <c r="B26">
        <v>23</v>
      </c>
      <c r="C26">
        <v>59</v>
      </c>
      <c r="D26">
        <v>0</v>
      </c>
      <c r="E26">
        <v>15</v>
      </c>
      <c r="F26" s="8">
        <f t="shared" si="6"/>
        <v>23</v>
      </c>
      <c r="G26" s="9">
        <f t="shared" si="4"/>
        <v>74</v>
      </c>
      <c r="H26" s="10">
        <f t="shared" si="5"/>
        <v>15</v>
      </c>
      <c r="I26">
        <v>3</v>
      </c>
    </row>
    <row r="27" spans="1:15" x14ac:dyDescent="0.35">
      <c r="A27" s="7" t="s">
        <v>14</v>
      </c>
      <c r="B27">
        <v>29</v>
      </c>
      <c r="C27">
        <v>72</v>
      </c>
      <c r="D27">
        <v>0</v>
      </c>
      <c r="E27">
        <v>8</v>
      </c>
      <c r="F27" s="8">
        <f t="shared" si="6"/>
        <v>29</v>
      </c>
      <c r="G27" s="9">
        <f t="shared" si="4"/>
        <v>80</v>
      </c>
      <c r="H27" s="10">
        <f t="shared" si="5"/>
        <v>8</v>
      </c>
      <c r="I27">
        <v>2</v>
      </c>
    </row>
    <row r="28" spans="1:15" x14ac:dyDescent="0.35">
      <c r="A28" s="7" t="s">
        <v>15</v>
      </c>
      <c r="B28">
        <v>31</v>
      </c>
      <c r="C28">
        <v>72</v>
      </c>
      <c r="D28">
        <v>0</v>
      </c>
      <c r="E28">
        <v>33</v>
      </c>
      <c r="F28" s="8">
        <f t="shared" si="6"/>
        <v>31</v>
      </c>
      <c r="G28" s="9">
        <f t="shared" si="4"/>
        <v>105</v>
      </c>
      <c r="H28" s="10">
        <f t="shared" si="5"/>
        <v>33</v>
      </c>
      <c r="I28">
        <v>1</v>
      </c>
    </row>
    <row r="29" spans="1:15" x14ac:dyDescent="0.35">
      <c r="A29" s="7" t="s">
        <v>16</v>
      </c>
      <c r="B29">
        <v>19</v>
      </c>
      <c r="C29">
        <v>58</v>
      </c>
      <c r="D29">
        <v>0</v>
      </c>
      <c r="E29">
        <v>14</v>
      </c>
      <c r="F29" s="8">
        <f t="shared" si="6"/>
        <v>19</v>
      </c>
      <c r="G29" s="9">
        <f t="shared" si="4"/>
        <v>72</v>
      </c>
      <c r="H29" s="10">
        <f t="shared" si="5"/>
        <v>14</v>
      </c>
      <c r="I29">
        <v>1</v>
      </c>
    </row>
    <row r="30" spans="1:15" x14ac:dyDescent="0.35">
      <c r="A30" s="7" t="s">
        <v>17</v>
      </c>
      <c r="B30">
        <v>17</v>
      </c>
      <c r="C30">
        <v>53</v>
      </c>
      <c r="D30">
        <v>0</v>
      </c>
      <c r="E30">
        <v>0</v>
      </c>
      <c r="F30" s="8">
        <f t="shared" si="6"/>
        <v>17</v>
      </c>
      <c r="G30" s="9">
        <f t="shared" si="4"/>
        <v>53</v>
      </c>
      <c r="H30" s="10">
        <f t="shared" si="5"/>
        <v>0</v>
      </c>
      <c r="I30">
        <v>1</v>
      </c>
    </row>
    <row r="31" spans="1:15" x14ac:dyDescent="0.35">
      <c r="A31" s="7" t="s">
        <v>18</v>
      </c>
      <c r="B31">
        <v>25</v>
      </c>
      <c r="C31">
        <v>52</v>
      </c>
      <c r="D31">
        <v>0</v>
      </c>
      <c r="E31">
        <v>0</v>
      </c>
      <c r="F31" s="8">
        <f t="shared" si="6"/>
        <v>25</v>
      </c>
      <c r="G31" s="9">
        <f t="shared" si="4"/>
        <v>52</v>
      </c>
      <c r="H31" s="10">
        <f t="shared" si="5"/>
        <v>0</v>
      </c>
      <c r="I31">
        <v>2</v>
      </c>
      <c r="J31" s="11"/>
      <c r="K31" s="12" t="s">
        <v>19</v>
      </c>
      <c r="L31" s="12" t="s">
        <v>20</v>
      </c>
      <c r="M31" s="12" t="s">
        <v>21</v>
      </c>
      <c r="N31" s="12" t="s">
        <v>22</v>
      </c>
      <c r="O31" s="12" t="s">
        <v>8</v>
      </c>
    </row>
    <row r="32" spans="1:15" x14ac:dyDescent="0.35">
      <c r="A32" s="13" t="s">
        <v>23</v>
      </c>
      <c r="F32" s="14">
        <f t="shared" ref="F32:J32" si="7">AVERAGE(F22:F31)</f>
        <v>23.2</v>
      </c>
      <c r="G32" s="15">
        <f t="shared" si="7"/>
        <v>76.3</v>
      </c>
      <c r="H32" s="15">
        <f t="shared" si="7"/>
        <v>18.8</v>
      </c>
      <c r="I32" s="16">
        <f t="shared" si="7"/>
        <v>1.7</v>
      </c>
      <c r="J32" s="17">
        <f t="shared" si="7"/>
        <v>0</v>
      </c>
      <c r="K32" s="15">
        <f>F32*12102/3</f>
        <v>93588.799999999988</v>
      </c>
      <c r="L32" s="15">
        <f t="shared" ref="L32:O32" si="8">G32*12102/3</f>
        <v>307794.2</v>
      </c>
      <c r="M32" s="15">
        <f t="shared" si="8"/>
        <v>75839.199999999997</v>
      </c>
      <c r="N32" s="15">
        <f t="shared" si="8"/>
        <v>6857.7999999999993</v>
      </c>
      <c r="O32" s="15">
        <f t="shared" si="8"/>
        <v>0</v>
      </c>
    </row>
    <row r="36" spans="1:15" x14ac:dyDescent="0.35">
      <c r="A36" s="1" t="s">
        <v>33</v>
      </c>
      <c r="B36" t="s">
        <v>1</v>
      </c>
      <c r="C36" t="s">
        <v>2</v>
      </c>
      <c r="D36" t="s">
        <v>3</v>
      </c>
      <c r="E36" t="s">
        <v>4</v>
      </c>
      <c r="F36" s="2" t="s">
        <v>5</v>
      </c>
      <c r="G36" s="3" t="s">
        <v>2</v>
      </c>
      <c r="H36" s="4" t="s">
        <v>6</v>
      </c>
      <c r="I36" s="5" t="s">
        <v>7</v>
      </c>
      <c r="J36" s="6" t="s">
        <v>8</v>
      </c>
    </row>
    <row r="37" spans="1:15" x14ac:dyDescent="0.35">
      <c r="A37" s="7" t="s">
        <v>9</v>
      </c>
      <c r="B37">
        <v>38</v>
      </c>
      <c r="C37">
        <v>97</v>
      </c>
      <c r="E37">
        <v>30</v>
      </c>
      <c r="F37" s="8">
        <f>(B37+D37)</f>
        <v>38</v>
      </c>
      <c r="G37" s="9">
        <f t="shared" ref="G37:G41" si="9">(C37+D37+E37)</f>
        <v>127</v>
      </c>
      <c r="H37" s="10">
        <f t="shared" ref="H37:H41" si="10">(D37+E37)</f>
        <v>30</v>
      </c>
      <c r="I37">
        <v>0</v>
      </c>
      <c r="J37">
        <v>0</v>
      </c>
    </row>
    <row r="38" spans="1:15" x14ac:dyDescent="0.35">
      <c r="A38" s="7" t="s">
        <v>10</v>
      </c>
      <c r="B38">
        <v>36</v>
      </c>
      <c r="C38">
        <v>106</v>
      </c>
      <c r="E38">
        <v>8</v>
      </c>
      <c r="F38" s="8">
        <f t="shared" ref="F38:F41" si="11">(B38+D38)</f>
        <v>36</v>
      </c>
      <c r="G38" s="9">
        <f t="shared" si="9"/>
        <v>114</v>
      </c>
      <c r="H38" s="10">
        <f t="shared" si="10"/>
        <v>8</v>
      </c>
    </row>
    <row r="39" spans="1:15" x14ac:dyDescent="0.35">
      <c r="A39" s="7" t="s">
        <v>11</v>
      </c>
      <c r="B39">
        <v>36</v>
      </c>
      <c r="C39">
        <v>82</v>
      </c>
      <c r="E39">
        <v>16</v>
      </c>
      <c r="F39" s="8">
        <f t="shared" si="11"/>
        <v>36</v>
      </c>
      <c r="G39" s="9">
        <f t="shared" si="9"/>
        <v>98</v>
      </c>
      <c r="H39" s="10">
        <f t="shared" si="10"/>
        <v>16</v>
      </c>
    </row>
    <row r="40" spans="1:15" x14ac:dyDescent="0.35">
      <c r="A40" s="7" t="s">
        <v>12</v>
      </c>
      <c r="B40">
        <v>34</v>
      </c>
      <c r="C40">
        <v>108</v>
      </c>
      <c r="E40">
        <v>20</v>
      </c>
      <c r="F40" s="8">
        <f t="shared" si="11"/>
        <v>34</v>
      </c>
      <c r="G40" s="9">
        <f t="shared" si="9"/>
        <v>128</v>
      </c>
      <c r="H40" s="10">
        <f t="shared" si="10"/>
        <v>20</v>
      </c>
    </row>
    <row r="41" spans="1:15" x14ac:dyDescent="0.35">
      <c r="A41" s="7" t="s">
        <v>13</v>
      </c>
      <c r="B41">
        <v>44</v>
      </c>
      <c r="C41">
        <v>96</v>
      </c>
      <c r="E41">
        <v>32</v>
      </c>
      <c r="F41" s="8">
        <f t="shared" si="11"/>
        <v>44</v>
      </c>
      <c r="G41" s="9">
        <f t="shared" si="9"/>
        <v>128</v>
      </c>
      <c r="H41" s="10">
        <f t="shared" si="10"/>
        <v>32</v>
      </c>
    </row>
    <row r="42" spans="1:15" x14ac:dyDescent="0.35">
      <c r="A42" s="7" t="s">
        <v>14</v>
      </c>
      <c r="F42" s="8"/>
      <c r="G42" s="9"/>
      <c r="H42" s="10"/>
    </row>
    <row r="43" spans="1:15" x14ac:dyDescent="0.35">
      <c r="A43" s="7" t="s">
        <v>15</v>
      </c>
      <c r="F43" s="8"/>
      <c r="G43" s="9"/>
      <c r="H43" s="10"/>
    </row>
    <row r="44" spans="1:15" x14ac:dyDescent="0.35">
      <c r="A44" s="7" t="s">
        <v>16</v>
      </c>
      <c r="F44" s="8"/>
      <c r="G44" s="9"/>
      <c r="H44" s="10"/>
    </row>
    <row r="45" spans="1:15" x14ac:dyDescent="0.35">
      <c r="A45" s="7" t="s">
        <v>17</v>
      </c>
      <c r="F45" s="8"/>
      <c r="G45" s="9"/>
      <c r="H45" s="10"/>
    </row>
    <row r="46" spans="1:15" x14ac:dyDescent="0.35">
      <c r="A46" s="7" t="s">
        <v>18</v>
      </c>
      <c r="F46" s="8"/>
      <c r="G46" s="9"/>
      <c r="H46" s="10"/>
      <c r="J46" s="11"/>
      <c r="K46" s="12" t="s">
        <v>19</v>
      </c>
      <c r="L46" s="12" t="s">
        <v>20</v>
      </c>
      <c r="M46" s="12" t="s">
        <v>21</v>
      </c>
      <c r="N46" s="12" t="s">
        <v>22</v>
      </c>
      <c r="O46" s="12" t="s">
        <v>8</v>
      </c>
    </row>
    <row r="47" spans="1:15" x14ac:dyDescent="0.35">
      <c r="A47" s="13" t="s">
        <v>23</v>
      </c>
      <c r="F47" s="14">
        <f t="shared" ref="F47:J47" si="12">AVERAGE(F37:F46)</f>
        <v>37.6</v>
      </c>
      <c r="G47" s="15">
        <f t="shared" si="12"/>
        <v>119</v>
      </c>
      <c r="H47" s="15">
        <f t="shared" si="12"/>
        <v>21.2</v>
      </c>
      <c r="I47" s="16">
        <f t="shared" si="12"/>
        <v>0</v>
      </c>
      <c r="J47" s="17">
        <f t="shared" si="12"/>
        <v>0</v>
      </c>
      <c r="K47" s="15">
        <f>F47*12102/3</f>
        <v>151678.39999999999</v>
      </c>
      <c r="L47" s="15">
        <f t="shared" ref="L47" si="13">G47*12102/3</f>
        <v>480046</v>
      </c>
      <c r="M47" s="15">
        <f t="shared" ref="M47" si="14">H47*12102/3</f>
        <v>85520.8</v>
      </c>
      <c r="N47" s="15">
        <f t="shared" ref="N47" si="15">I47*12102/3</f>
        <v>0</v>
      </c>
      <c r="O47" s="15">
        <f t="shared" ref="O47" si="16">J47*12102/3</f>
        <v>0</v>
      </c>
    </row>
    <row r="52" spans="1:15" x14ac:dyDescent="0.35">
      <c r="A52" s="1" t="s">
        <v>35</v>
      </c>
      <c r="B52" t="s">
        <v>1</v>
      </c>
      <c r="C52" t="s">
        <v>2</v>
      </c>
      <c r="D52" t="s">
        <v>3</v>
      </c>
      <c r="E52" t="s">
        <v>4</v>
      </c>
      <c r="F52" s="2" t="s">
        <v>5</v>
      </c>
      <c r="G52" s="3" t="s">
        <v>2</v>
      </c>
      <c r="H52" s="4" t="s">
        <v>6</v>
      </c>
      <c r="I52" s="5" t="s">
        <v>7</v>
      </c>
      <c r="J52" s="6" t="s">
        <v>8</v>
      </c>
    </row>
    <row r="53" spans="1:15" x14ac:dyDescent="0.35">
      <c r="A53" s="7" t="s">
        <v>9</v>
      </c>
      <c r="B53">
        <v>23</v>
      </c>
      <c r="C53">
        <v>66</v>
      </c>
      <c r="F53" s="8">
        <f>(B53+D53)</f>
        <v>23</v>
      </c>
      <c r="G53" s="9">
        <f t="shared" ref="G53:G61" si="17">(C53+D53+E53)</f>
        <v>66</v>
      </c>
      <c r="H53" s="10">
        <f t="shared" ref="H53:H61" si="18">(D53+E53)</f>
        <v>0</v>
      </c>
      <c r="I53">
        <v>0</v>
      </c>
      <c r="J53">
        <v>0</v>
      </c>
    </row>
    <row r="54" spans="1:15" x14ac:dyDescent="0.35">
      <c r="A54" s="7" t="s">
        <v>10</v>
      </c>
      <c r="B54">
        <v>16</v>
      </c>
      <c r="C54">
        <v>48</v>
      </c>
      <c r="D54">
        <v>39</v>
      </c>
      <c r="F54" s="8">
        <f t="shared" ref="F54:F61" si="19">(B54+D54)</f>
        <v>55</v>
      </c>
      <c r="G54" s="9">
        <f t="shared" si="17"/>
        <v>87</v>
      </c>
      <c r="H54" s="10">
        <f t="shared" si="18"/>
        <v>39</v>
      </c>
    </row>
    <row r="55" spans="1:15" x14ac:dyDescent="0.35">
      <c r="A55" s="7" t="s">
        <v>11</v>
      </c>
      <c r="B55">
        <v>29</v>
      </c>
      <c r="C55">
        <v>61</v>
      </c>
      <c r="F55" s="8">
        <f t="shared" si="19"/>
        <v>29</v>
      </c>
      <c r="G55" s="9">
        <f t="shared" si="17"/>
        <v>61</v>
      </c>
      <c r="H55" s="10">
        <f t="shared" si="18"/>
        <v>0</v>
      </c>
    </row>
    <row r="56" spans="1:15" x14ac:dyDescent="0.35">
      <c r="A56" s="7" t="s">
        <v>12</v>
      </c>
      <c r="B56">
        <v>25</v>
      </c>
      <c r="C56">
        <v>51</v>
      </c>
      <c r="F56" s="8">
        <f t="shared" si="19"/>
        <v>25</v>
      </c>
      <c r="G56" s="9">
        <f t="shared" si="17"/>
        <v>51</v>
      </c>
      <c r="H56" s="10">
        <f t="shared" si="18"/>
        <v>0</v>
      </c>
    </row>
    <row r="57" spans="1:15" x14ac:dyDescent="0.35">
      <c r="A57" s="7" t="s">
        <v>13</v>
      </c>
      <c r="B57">
        <v>24</v>
      </c>
      <c r="C57">
        <v>51</v>
      </c>
      <c r="D57">
        <v>23</v>
      </c>
      <c r="F57" s="8">
        <f t="shared" si="19"/>
        <v>47</v>
      </c>
      <c r="G57" s="9">
        <f t="shared" si="17"/>
        <v>74</v>
      </c>
      <c r="H57" s="10">
        <f t="shared" si="18"/>
        <v>23</v>
      </c>
    </row>
    <row r="58" spans="1:15" x14ac:dyDescent="0.35">
      <c r="A58" s="7" t="s">
        <v>14</v>
      </c>
      <c r="B58">
        <v>14</v>
      </c>
      <c r="C58">
        <v>35</v>
      </c>
      <c r="D58">
        <v>8</v>
      </c>
      <c r="F58" s="8">
        <f t="shared" si="19"/>
        <v>22</v>
      </c>
      <c r="G58" s="9">
        <f t="shared" si="17"/>
        <v>43</v>
      </c>
      <c r="H58" s="10">
        <f t="shared" si="18"/>
        <v>8</v>
      </c>
    </row>
    <row r="59" spans="1:15" x14ac:dyDescent="0.35">
      <c r="A59" s="7" t="s">
        <v>15</v>
      </c>
      <c r="B59">
        <v>25</v>
      </c>
      <c r="C59">
        <v>58</v>
      </c>
      <c r="D59">
        <v>12</v>
      </c>
      <c r="F59" s="8">
        <f t="shared" si="19"/>
        <v>37</v>
      </c>
      <c r="G59" s="9">
        <f t="shared" si="17"/>
        <v>70</v>
      </c>
      <c r="H59" s="10">
        <f t="shared" si="18"/>
        <v>12</v>
      </c>
    </row>
    <row r="60" spans="1:15" x14ac:dyDescent="0.35">
      <c r="A60" s="7" t="s">
        <v>16</v>
      </c>
      <c r="B60">
        <v>35</v>
      </c>
      <c r="C60">
        <v>99</v>
      </c>
      <c r="D60">
        <v>7</v>
      </c>
      <c r="F60" s="8">
        <f t="shared" si="19"/>
        <v>42</v>
      </c>
      <c r="G60" s="9">
        <f t="shared" si="17"/>
        <v>106</v>
      </c>
      <c r="H60" s="10">
        <f t="shared" si="18"/>
        <v>7</v>
      </c>
    </row>
    <row r="61" spans="1:15" x14ac:dyDescent="0.35">
      <c r="A61" s="7" t="s">
        <v>17</v>
      </c>
      <c r="B61">
        <v>36</v>
      </c>
      <c r="D61">
        <v>80</v>
      </c>
      <c r="F61" s="8">
        <f t="shared" si="19"/>
        <v>116</v>
      </c>
      <c r="G61" s="9">
        <f t="shared" si="17"/>
        <v>80</v>
      </c>
      <c r="H61" s="10">
        <f t="shared" si="18"/>
        <v>80</v>
      </c>
    </row>
    <row r="62" spans="1:15" x14ac:dyDescent="0.35">
      <c r="A62" s="7" t="s">
        <v>18</v>
      </c>
      <c r="F62" s="8"/>
      <c r="G62" s="9"/>
      <c r="H62" s="10"/>
      <c r="J62" s="11"/>
      <c r="K62" s="12" t="s">
        <v>19</v>
      </c>
      <c r="L62" s="12" t="s">
        <v>20</v>
      </c>
      <c r="M62" s="12" t="s">
        <v>21</v>
      </c>
      <c r="N62" s="12" t="s">
        <v>22</v>
      </c>
      <c r="O62" s="12" t="s">
        <v>8</v>
      </c>
    </row>
    <row r="63" spans="1:15" x14ac:dyDescent="0.35">
      <c r="A63" s="13" t="s">
        <v>23</v>
      </c>
      <c r="F63" s="14">
        <f t="shared" ref="F63:J63" si="20">AVERAGE(F53:F62)</f>
        <v>44</v>
      </c>
      <c r="G63" s="15">
        <f t="shared" si="20"/>
        <v>70.888888888888886</v>
      </c>
      <c r="H63" s="15">
        <f t="shared" si="20"/>
        <v>18.777777777777779</v>
      </c>
      <c r="I63" s="16">
        <f t="shared" si="20"/>
        <v>0</v>
      </c>
      <c r="J63" s="17">
        <f t="shared" si="20"/>
        <v>0</v>
      </c>
      <c r="K63" s="15">
        <f>F63*12102/3</f>
        <v>177496</v>
      </c>
      <c r="L63" s="15">
        <f t="shared" ref="L63" si="21">G63*12102/3</f>
        <v>285965.77777777775</v>
      </c>
      <c r="M63" s="15">
        <f t="shared" ref="M63" si="22">H63*12102/3</f>
        <v>75749.555555555562</v>
      </c>
      <c r="N63" s="15">
        <f t="shared" ref="N63" si="23">I63*12102/3</f>
        <v>0</v>
      </c>
      <c r="O63" s="15">
        <f t="shared" ref="O63" si="24">J63*12102/3</f>
        <v>0</v>
      </c>
    </row>
    <row r="69" spans="1:15" x14ac:dyDescent="0.35">
      <c r="A69" s="1" t="s">
        <v>36</v>
      </c>
      <c r="B69" t="s">
        <v>1</v>
      </c>
      <c r="C69" t="s">
        <v>2</v>
      </c>
      <c r="D69" t="s">
        <v>3</v>
      </c>
      <c r="E69" t="s">
        <v>4</v>
      </c>
      <c r="F69" s="2" t="s">
        <v>5</v>
      </c>
      <c r="G69" s="3" t="s">
        <v>2</v>
      </c>
      <c r="H69" s="4" t="s">
        <v>6</v>
      </c>
      <c r="I69" s="5" t="s">
        <v>7</v>
      </c>
      <c r="J69" s="6" t="s">
        <v>8</v>
      </c>
    </row>
    <row r="70" spans="1:15" x14ac:dyDescent="0.35">
      <c r="A70" s="7" t="s">
        <v>9</v>
      </c>
      <c r="B70">
        <v>40</v>
      </c>
      <c r="C70">
        <v>49</v>
      </c>
      <c r="D70">
        <v>48</v>
      </c>
      <c r="F70" s="8">
        <f>(B70+D70)</f>
        <v>88</v>
      </c>
      <c r="G70" s="9">
        <f t="shared" ref="G70:G76" si="25">(C70+D70+E70)</f>
        <v>97</v>
      </c>
      <c r="H70" s="10">
        <f t="shared" ref="H70:H76" si="26">(D70+E70)</f>
        <v>48</v>
      </c>
      <c r="I70">
        <v>0</v>
      </c>
      <c r="J70">
        <v>0</v>
      </c>
    </row>
    <row r="71" spans="1:15" x14ac:dyDescent="0.35">
      <c r="A71" s="7" t="s">
        <v>10</v>
      </c>
      <c r="B71">
        <v>51</v>
      </c>
      <c r="C71">
        <v>56</v>
      </c>
      <c r="F71" s="8">
        <f t="shared" ref="F71:F76" si="27">(B71+D71)</f>
        <v>51</v>
      </c>
      <c r="G71" s="9">
        <f t="shared" si="25"/>
        <v>56</v>
      </c>
      <c r="H71" s="10">
        <f t="shared" si="26"/>
        <v>0</v>
      </c>
      <c r="I71">
        <v>0</v>
      </c>
    </row>
    <row r="72" spans="1:15" x14ac:dyDescent="0.35">
      <c r="A72" s="7" t="s">
        <v>11</v>
      </c>
      <c r="B72">
        <v>51</v>
      </c>
      <c r="C72">
        <v>58</v>
      </c>
      <c r="D72">
        <v>16</v>
      </c>
      <c r="F72" s="8">
        <f t="shared" si="27"/>
        <v>67</v>
      </c>
      <c r="G72" s="9">
        <f t="shared" si="25"/>
        <v>74</v>
      </c>
      <c r="H72" s="10">
        <f t="shared" si="26"/>
        <v>16</v>
      </c>
      <c r="I72">
        <v>5</v>
      </c>
    </row>
    <row r="73" spans="1:15" x14ac:dyDescent="0.35">
      <c r="A73" s="7" t="s">
        <v>12</v>
      </c>
      <c r="B73">
        <v>41</v>
      </c>
      <c r="C73">
        <v>44</v>
      </c>
      <c r="F73" s="8">
        <f t="shared" si="27"/>
        <v>41</v>
      </c>
      <c r="G73" s="9">
        <f t="shared" si="25"/>
        <v>44</v>
      </c>
      <c r="H73" s="10">
        <f t="shared" si="26"/>
        <v>0</v>
      </c>
      <c r="I73">
        <v>1</v>
      </c>
    </row>
    <row r="74" spans="1:15" x14ac:dyDescent="0.35">
      <c r="A74" s="7" t="s">
        <v>13</v>
      </c>
      <c r="B74">
        <v>62</v>
      </c>
      <c r="C74">
        <v>70</v>
      </c>
      <c r="D74">
        <v>28</v>
      </c>
      <c r="F74" s="8">
        <f t="shared" si="27"/>
        <v>90</v>
      </c>
      <c r="G74" s="9">
        <f t="shared" si="25"/>
        <v>98</v>
      </c>
      <c r="H74" s="10">
        <f t="shared" si="26"/>
        <v>28</v>
      </c>
      <c r="I74">
        <v>0</v>
      </c>
    </row>
    <row r="75" spans="1:15" x14ac:dyDescent="0.35">
      <c r="A75" s="7" t="s">
        <v>14</v>
      </c>
      <c r="B75">
        <v>71</v>
      </c>
      <c r="C75">
        <v>73</v>
      </c>
      <c r="D75">
        <v>5</v>
      </c>
      <c r="F75" s="8">
        <f t="shared" si="27"/>
        <v>76</v>
      </c>
      <c r="G75" s="9">
        <f t="shared" si="25"/>
        <v>78</v>
      </c>
      <c r="H75" s="10">
        <f t="shared" si="26"/>
        <v>5</v>
      </c>
      <c r="I75">
        <v>0</v>
      </c>
    </row>
    <row r="76" spans="1:15" x14ac:dyDescent="0.35">
      <c r="A76" s="7" t="s">
        <v>15</v>
      </c>
      <c r="B76">
        <v>60</v>
      </c>
      <c r="C76">
        <v>65</v>
      </c>
      <c r="D76">
        <v>16</v>
      </c>
      <c r="F76" s="8">
        <f t="shared" si="27"/>
        <v>76</v>
      </c>
      <c r="G76" s="9">
        <f t="shared" si="25"/>
        <v>81</v>
      </c>
      <c r="H76" s="10">
        <f t="shared" si="26"/>
        <v>16</v>
      </c>
      <c r="I76">
        <v>0</v>
      </c>
    </row>
    <row r="77" spans="1:15" x14ac:dyDescent="0.35">
      <c r="A77" s="7" t="s">
        <v>16</v>
      </c>
      <c r="B77">
        <v>52</v>
      </c>
      <c r="C77">
        <v>56</v>
      </c>
      <c r="F77" s="8"/>
      <c r="G77" s="9"/>
      <c r="H77" s="10"/>
      <c r="I77">
        <v>0</v>
      </c>
    </row>
    <row r="78" spans="1:15" x14ac:dyDescent="0.35">
      <c r="A78" s="7" t="s">
        <v>17</v>
      </c>
      <c r="B78">
        <v>72</v>
      </c>
      <c r="C78">
        <v>79</v>
      </c>
      <c r="F78" s="8"/>
      <c r="G78" s="9"/>
      <c r="H78" s="10"/>
      <c r="I78">
        <v>0</v>
      </c>
    </row>
    <row r="79" spans="1:15" x14ac:dyDescent="0.35">
      <c r="A79" s="7" t="s">
        <v>18</v>
      </c>
      <c r="B79">
        <v>58</v>
      </c>
      <c r="C79">
        <v>61</v>
      </c>
      <c r="F79" s="8"/>
      <c r="G79" s="9"/>
      <c r="H79" s="10"/>
      <c r="I79">
        <v>1</v>
      </c>
      <c r="J79" s="11"/>
      <c r="K79" s="12" t="s">
        <v>19</v>
      </c>
      <c r="L79" s="12" t="s">
        <v>20</v>
      </c>
      <c r="M79" s="12" t="s">
        <v>21</v>
      </c>
      <c r="N79" s="12" t="s">
        <v>22</v>
      </c>
      <c r="O79" s="12" t="s">
        <v>8</v>
      </c>
    </row>
    <row r="80" spans="1:15" x14ac:dyDescent="0.35">
      <c r="A80" s="13" t="s">
        <v>23</v>
      </c>
      <c r="F80" s="14">
        <f t="shared" ref="F80:J80" si="28">AVERAGE(F70:F79)</f>
        <v>69.857142857142861</v>
      </c>
      <c r="G80" s="15">
        <f t="shared" si="28"/>
        <v>75.428571428571431</v>
      </c>
      <c r="H80" s="15">
        <f t="shared" si="28"/>
        <v>16.142857142857142</v>
      </c>
      <c r="I80" s="16">
        <f t="shared" si="28"/>
        <v>0.7</v>
      </c>
      <c r="J80" s="17">
        <f t="shared" si="28"/>
        <v>0</v>
      </c>
      <c r="K80" s="15">
        <f>F80*12102/3</f>
        <v>281803.71428571432</v>
      </c>
      <c r="L80" s="15">
        <f t="shared" ref="L80" si="29">G80*12102/3</f>
        <v>304278.85714285716</v>
      </c>
      <c r="M80" s="15">
        <f t="shared" ref="M80" si="30">H80*12102/3</f>
        <v>65120.28571428571</v>
      </c>
      <c r="N80" s="15">
        <f t="shared" ref="N80" si="31">I80*12102/3</f>
        <v>2823.7999999999997</v>
      </c>
      <c r="O80" s="15">
        <f t="shared" ref="O80" si="32">J80*12102/3</f>
        <v>0</v>
      </c>
    </row>
    <row r="85" spans="1:15" x14ac:dyDescent="0.35">
      <c r="A85" s="1" t="s">
        <v>37</v>
      </c>
      <c r="B85" t="s">
        <v>1</v>
      </c>
      <c r="C85" t="s">
        <v>2</v>
      </c>
      <c r="D85" t="s">
        <v>3</v>
      </c>
      <c r="E85" t="s">
        <v>4</v>
      </c>
      <c r="F85" s="2" t="s">
        <v>5</v>
      </c>
      <c r="G85" s="3" t="s">
        <v>2</v>
      </c>
      <c r="H85" s="4" t="s">
        <v>6</v>
      </c>
      <c r="I85" s="5" t="s">
        <v>7</v>
      </c>
      <c r="J85" s="6" t="s">
        <v>8</v>
      </c>
    </row>
    <row r="86" spans="1:15" x14ac:dyDescent="0.35">
      <c r="A86" s="7" t="s">
        <v>9</v>
      </c>
      <c r="B86">
        <v>52</v>
      </c>
      <c r="C86">
        <v>58</v>
      </c>
      <c r="D86">
        <v>32</v>
      </c>
      <c r="F86" s="8">
        <f>(B86+D86)</f>
        <v>84</v>
      </c>
      <c r="G86" s="9">
        <f t="shared" ref="G86:G94" si="33">(C86+D86+E86)</f>
        <v>90</v>
      </c>
      <c r="H86" s="10">
        <f t="shared" ref="H86:H95" si="34">(D86+E86)</f>
        <v>32</v>
      </c>
      <c r="I86">
        <v>0</v>
      </c>
      <c r="J86">
        <v>0</v>
      </c>
    </row>
    <row r="87" spans="1:15" x14ac:dyDescent="0.35">
      <c r="A87" s="7" t="s">
        <v>10</v>
      </c>
      <c r="B87">
        <v>71</v>
      </c>
      <c r="C87">
        <v>73</v>
      </c>
      <c r="D87">
        <v>30</v>
      </c>
      <c r="F87" s="8">
        <f t="shared" ref="F87:F95" si="35">(B87+D87)</f>
        <v>101</v>
      </c>
      <c r="G87" s="9">
        <f t="shared" si="33"/>
        <v>103</v>
      </c>
      <c r="H87" s="10">
        <f t="shared" si="34"/>
        <v>30</v>
      </c>
      <c r="I87">
        <v>0</v>
      </c>
    </row>
    <row r="88" spans="1:15" x14ac:dyDescent="0.35">
      <c r="A88" s="7" t="s">
        <v>11</v>
      </c>
      <c r="B88">
        <v>51</v>
      </c>
      <c r="C88">
        <v>56</v>
      </c>
      <c r="D88">
        <v>32</v>
      </c>
      <c r="F88" s="8">
        <f t="shared" si="35"/>
        <v>83</v>
      </c>
      <c r="G88" s="9">
        <f t="shared" si="33"/>
        <v>88</v>
      </c>
      <c r="H88" s="10">
        <f t="shared" si="34"/>
        <v>32</v>
      </c>
      <c r="I88">
        <v>1</v>
      </c>
    </row>
    <row r="89" spans="1:15" x14ac:dyDescent="0.35">
      <c r="A89" s="7" t="s">
        <v>12</v>
      </c>
      <c r="B89">
        <v>62</v>
      </c>
      <c r="C89">
        <v>65</v>
      </c>
      <c r="D89">
        <v>26</v>
      </c>
      <c r="F89" s="8">
        <f t="shared" si="35"/>
        <v>88</v>
      </c>
      <c r="G89" s="9">
        <f t="shared" si="33"/>
        <v>91</v>
      </c>
      <c r="H89" s="10">
        <f t="shared" si="34"/>
        <v>26</v>
      </c>
      <c r="I89">
        <v>0</v>
      </c>
    </row>
    <row r="90" spans="1:15" x14ac:dyDescent="0.35">
      <c r="A90" s="7" t="s">
        <v>13</v>
      </c>
      <c r="B90">
        <v>32</v>
      </c>
      <c r="C90">
        <v>37</v>
      </c>
      <c r="D90">
        <v>12</v>
      </c>
      <c r="F90" s="8">
        <f t="shared" si="35"/>
        <v>44</v>
      </c>
      <c r="G90" s="9">
        <f t="shared" si="33"/>
        <v>49</v>
      </c>
      <c r="H90" s="10">
        <f t="shared" si="34"/>
        <v>12</v>
      </c>
      <c r="I90">
        <v>0</v>
      </c>
    </row>
    <row r="91" spans="1:15" x14ac:dyDescent="0.35">
      <c r="A91" s="7" t="s">
        <v>14</v>
      </c>
      <c r="B91">
        <v>61</v>
      </c>
      <c r="C91">
        <v>65</v>
      </c>
      <c r="D91">
        <v>18</v>
      </c>
      <c r="F91" s="8">
        <f t="shared" si="35"/>
        <v>79</v>
      </c>
      <c r="G91" s="9">
        <f t="shared" si="33"/>
        <v>83</v>
      </c>
      <c r="H91" s="10">
        <f t="shared" si="34"/>
        <v>18</v>
      </c>
      <c r="I91">
        <v>0</v>
      </c>
    </row>
    <row r="92" spans="1:15" x14ac:dyDescent="0.35">
      <c r="A92" s="7" t="s">
        <v>15</v>
      </c>
      <c r="B92">
        <v>46</v>
      </c>
      <c r="C92">
        <v>48</v>
      </c>
      <c r="D92">
        <v>18</v>
      </c>
      <c r="F92" s="8">
        <f t="shared" si="35"/>
        <v>64</v>
      </c>
      <c r="G92" s="9">
        <f t="shared" si="33"/>
        <v>66</v>
      </c>
      <c r="H92" s="10">
        <f t="shared" si="34"/>
        <v>18</v>
      </c>
      <c r="I92">
        <v>0</v>
      </c>
    </row>
    <row r="93" spans="1:15" x14ac:dyDescent="0.35">
      <c r="A93" s="7" t="s">
        <v>16</v>
      </c>
      <c r="B93">
        <v>65</v>
      </c>
      <c r="C93">
        <v>69</v>
      </c>
      <c r="D93">
        <v>42</v>
      </c>
      <c r="E93">
        <v>20</v>
      </c>
      <c r="F93" s="8">
        <f t="shared" si="35"/>
        <v>107</v>
      </c>
      <c r="G93" s="9">
        <f t="shared" si="33"/>
        <v>131</v>
      </c>
      <c r="H93" s="10">
        <f t="shared" si="34"/>
        <v>62</v>
      </c>
      <c r="I93">
        <v>0</v>
      </c>
    </row>
    <row r="94" spans="1:15" x14ac:dyDescent="0.35">
      <c r="A94" s="7" t="s">
        <v>17</v>
      </c>
      <c r="B94">
        <v>52</v>
      </c>
      <c r="C94">
        <v>57</v>
      </c>
      <c r="D94">
        <v>46</v>
      </c>
      <c r="F94" s="8">
        <f t="shared" si="35"/>
        <v>98</v>
      </c>
      <c r="G94" s="9">
        <f t="shared" si="33"/>
        <v>103</v>
      </c>
      <c r="H94" s="10">
        <f t="shared" si="34"/>
        <v>46</v>
      </c>
      <c r="I94">
        <v>0</v>
      </c>
    </row>
    <row r="95" spans="1:15" x14ac:dyDescent="0.35">
      <c r="A95" s="7" t="s">
        <v>18</v>
      </c>
      <c r="B95">
        <v>78</v>
      </c>
      <c r="C95">
        <v>85</v>
      </c>
      <c r="D95">
        <v>26</v>
      </c>
      <c r="E95">
        <v>6</v>
      </c>
      <c r="F95" s="8">
        <f t="shared" si="35"/>
        <v>104</v>
      </c>
      <c r="G95" s="9"/>
      <c r="H95" s="10">
        <f t="shared" si="34"/>
        <v>32</v>
      </c>
      <c r="I95">
        <v>2</v>
      </c>
      <c r="J95" s="11"/>
      <c r="K95" s="12" t="s">
        <v>19</v>
      </c>
      <c r="L95" s="12" t="s">
        <v>20</v>
      </c>
      <c r="M95" s="12" t="s">
        <v>21</v>
      </c>
      <c r="N95" s="12" t="s">
        <v>22</v>
      </c>
      <c r="O95" s="12" t="s">
        <v>8</v>
      </c>
    </row>
    <row r="96" spans="1:15" x14ac:dyDescent="0.35">
      <c r="A96" s="13" t="s">
        <v>23</v>
      </c>
      <c r="F96" s="14">
        <f t="shared" ref="F96:J96" si="36">AVERAGE(F86:F95)</f>
        <v>85.2</v>
      </c>
      <c r="G96" s="15">
        <f t="shared" si="36"/>
        <v>89.333333333333329</v>
      </c>
      <c r="H96" s="15">
        <f t="shared" si="36"/>
        <v>30.8</v>
      </c>
      <c r="I96" s="16">
        <f t="shared" si="36"/>
        <v>0.3</v>
      </c>
      <c r="J96" s="17">
        <f t="shared" si="36"/>
        <v>0</v>
      </c>
      <c r="K96" s="15">
        <f>F96*12102/3</f>
        <v>343696.8</v>
      </c>
      <c r="L96" s="15">
        <f t="shared" ref="L96" si="37">G96*12102/3</f>
        <v>360370.66666666669</v>
      </c>
      <c r="M96" s="15">
        <f t="shared" ref="M96" si="38">H96*12102/3</f>
        <v>124247.20000000001</v>
      </c>
      <c r="N96" s="15">
        <f t="shared" ref="N96" si="39">I96*12102/3</f>
        <v>1210.2</v>
      </c>
      <c r="O96" s="15">
        <f t="shared" ref="O96" si="40">J96*12102/3</f>
        <v>0</v>
      </c>
    </row>
    <row r="102" spans="1:15" x14ac:dyDescent="0.35">
      <c r="A102" s="1" t="s">
        <v>39</v>
      </c>
      <c r="B102" t="s">
        <v>1</v>
      </c>
      <c r="C102" t="s">
        <v>2</v>
      </c>
      <c r="D102" t="s">
        <v>3</v>
      </c>
      <c r="E102" t="s">
        <v>4</v>
      </c>
      <c r="F102" s="2" t="s">
        <v>5</v>
      </c>
      <c r="G102" s="3" t="s">
        <v>2</v>
      </c>
      <c r="H102" s="4" t="s">
        <v>6</v>
      </c>
      <c r="I102" s="5" t="s">
        <v>7</v>
      </c>
      <c r="J102" s="6" t="s">
        <v>8</v>
      </c>
    </row>
    <row r="103" spans="1:15" x14ac:dyDescent="0.35">
      <c r="A103" s="7" t="s">
        <v>9</v>
      </c>
      <c r="B103">
        <v>20</v>
      </c>
      <c r="C103">
        <v>24</v>
      </c>
      <c r="F103" s="8">
        <f>(B103+D103)</f>
        <v>20</v>
      </c>
      <c r="G103" s="9">
        <f t="shared" ref="G103:G112" si="41">(C103+D103+E103)</f>
        <v>24</v>
      </c>
      <c r="H103" s="10">
        <f t="shared" ref="H103:H112" si="42">(D103+E103)</f>
        <v>0</v>
      </c>
      <c r="I103">
        <v>0</v>
      </c>
      <c r="J103">
        <v>0</v>
      </c>
    </row>
    <row r="104" spans="1:15" x14ac:dyDescent="0.35">
      <c r="A104" s="7" t="s">
        <v>10</v>
      </c>
      <c r="B104">
        <v>34</v>
      </c>
      <c r="C104">
        <v>37</v>
      </c>
      <c r="E104">
        <v>8</v>
      </c>
      <c r="F104" s="8">
        <f t="shared" ref="F104:F112" si="43">(B104+D104)</f>
        <v>34</v>
      </c>
      <c r="G104" s="9">
        <f t="shared" si="41"/>
        <v>45</v>
      </c>
      <c r="H104" s="10">
        <f t="shared" si="42"/>
        <v>8</v>
      </c>
      <c r="I104">
        <v>0</v>
      </c>
    </row>
    <row r="105" spans="1:15" x14ac:dyDescent="0.35">
      <c r="A105" s="7" t="s">
        <v>11</v>
      </c>
      <c r="B105">
        <v>24</v>
      </c>
      <c r="C105">
        <v>29</v>
      </c>
      <c r="F105" s="8">
        <f t="shared" si="43"/>
        <v>24</v>
      </c>
      <c r="G105" s="9">
        <f t="shared" si="41"/>
        <v>29</v>
      </c>
      <c r="H105" s="10">
        <f t="shared" si="42"/>
        <v>0</v>
      </c>
      <c r="I105">
        <v>0</v>
      </c>
    </row>
    <row r="106" spans="1:15" x14ac:dyDescent="0.35">
      <c r="A106" s="7" t="s">
        <v>12</v>
      </c>
      <c r="B106">
        <v>20</v>
      </c>
      <c r="C106">
        <v>22</v>
      </c>
      <c r="F106" s="8">
        <f t="shared" si="43"/>
        <v>20</v>
      </c>
      <c r="G106" s="9">
        <f t="shared" si="41"/>
        <v>22</v>
      </c>
      <c r="H106" s="10">
        <f t="shared" si="42"/>
        <v>0</v>
      </c>
      <c r="I106">
        <v>0</v>
      </c>
    </row>
    <row r="107" spans="1:15" x14ac:dyDescent="0.35">
      <c r="A107" s="7" t="s">
        <v>13</v>
      </c>
      <c r="B107">
        <v>38</v>
      </c>
      <c r="C107">
        <v>42</v>
      </c>
      <c r="F107" s="8">
        <f t="shared" si="43"/>
        <v>38</v>
      </c>
      <c r="G107" s="9">
        <f t="shared" si="41"/>
        <v>42</v>
      </c>
      <c r="H107" s="10">
        <f t="shared" si="42"/>
        <v>0</v>
      </c>
      <c r="I107">
        <v>0</v>
      </c>
    </row>
    <row r="108" spans="1:15" x14ac:dyDescent="0.35">
      <c r="A108" s="7" t="s">
        <v>14</v>
      </c>
      <c r="B108">
        <v>28</v>
      </c>
      <c r="C108">
        <v>32</v>
      </c>
      <c r="F108" s="8">
        <f t="shared" si="43"/>
        <v>28</v>
      </c>
      <c r="G108" s="9">
        <f t="shared" si="41"/>
        <v>32</v>
      </c>
      <c r="H108" s="10">
        <f t="shared" si="42"/>
        <v>0</v>
      </c>
      <c r="I108">
        <v>0</v>
      </c>
    </row>
    <row r="109" spans="1:15" x14ac:dyDescent="0.35">
      <c r="A109" s="7" t="s">
        <v>15</v>
      </c>
      <c r="B109">
        <v>29</v>
      </c>
      <c r="C109">
        <v>36</v>
      </c>
      <c r="F109" s="8">
        <f t="shared" si="43"/>
        <v>29</v>
      </c>
      <c r="G109" s="9">
        <f t="shared" si="41"/>
        <v>36</v>
      </c>
      <c r="H109" s="10">
        <f t="shared" si="42"/>
        <v>0</v>
      </c>
      <c r="I109">
        <v>0</v>
      </c>
    </row>
    <row r="110" spans="1:15" x14ac:dyDescent="0.35">
      <c r="A110" s="7" t="s">
        <v>16</v>
      </c>
      <c r="B110">
        <v>32</v>
      </c>
      <c r="C110">
        <v>37</v>
      </c>
      <c r="F110" s="8">
        <f t="shared" si="43"/>
        <v>32</v>
      </c>
      <c r="G110" s="9">
        <f t="shared" si="41"/>
        <v>37</v>
      </c>
      <c r="H110" s="10">
        <f t="shared" si="42"/>
        <v>0</v>
      </c>
      <c r="I110">
        <v>0</v>
      </c>
    </row>
    <row r="111" spans="1:15" x14ac:dyDescent="0.35">
      <c r="A111" s="7" t="s">
        <v>17</v>
      </c>
      <c r="B111">
        <v>21</v>
      </c>
      <c r="C111">
        <v>25</v>
      </c>
      <c r="F111" s="8">
        <f t="shared" si="43"/>
        <v>21</v>
      </c>
      <c r="G111" s="9">
        <f t="shared" si="41"/>
        <v>25</v>
      </c>
      <c r="H111" s="10">
        <f t="shared" si="42"/>
        <v>0</v>
      </c>
      <c r="I111">
        <v>0</v>
      </c>
    </row>
    <row r="112" spans="1:15" x14ac:dyDescent="0.35">
      <c r="A112" s="7" t="s">
        <v>18</v>
      </c>
      <c r="B112">
        <v>22</v>
      </c>
      <c r="C112">
        <v>28</v>
      </c>
      <c r="F112" s="8">
        <f t="shared" si="43"/>
        <v>22</v>
      </c>
      <c r="G112" s="9">
        <f t="shared" si="41"/>
        <v>28</v>
      </c>
      <c r="H112" s="10">
        <f t="shared" si="42"/>
        <v>0</v>
      </c>
      <c r="I112">
        <v>0</v>
      </c>
      <c r="J112" s="11"/>
      <c r="K112" s="12" t="s">
        <v>19</v>
      </c>
      <c r="L112" s="12" t="s">
        <v>20</v>
      </c>
      <c r="M112" s="12" t="s">
        <v>21</v>
      </c>
      <c r="N112" s="12" t="s">
        <v>22</v>
      </c>
      <c r="O112" s="12" t="s">
        <v>8</v>
      </c>
    </row>
    <row r="113" spans="1:15" x14ac:dyDescent="0.35">
      <c r="A113" s="13" t="s">
        <v>23</v>
      </c>
      <c r="F113" s="14">
        <f t="shared" ref="F113:J113" si="44">AVERAGE(F103:F112)</f>
        <v>26.8</v>
      </c>
      <c r="G113" s="15">
        <f t="shared" si="44"/>
        <v>32</v>
      </c>
      <c r="H113" s="15">
        <f t="shared" si="44"/>
        <v>0.8</v>
      </c>
      <c r="I113" s="16">
        <f t="shared" si="44"/>
        <v>0</v>
      </c>
      <c r="J113" s="17">
        <f t="shared" si="44"/>
        <v>0</v>
      </c>
      <c r="K113" s="15">
        <f>F113*12102/3</f>
        <v>108111.20000000001</v>
      </c>
      <c r="L113" s="15">
        <f t="shared" ref="L113" si="45">G113*12102/3</f>
        <v>129088</v>
      </c>
      <c r="M113" s="15">
        <f t="shared" ref="M113" si="46">H113*12102/3</f>
        <v>3227.2000000000003</v>
      </c>
      <c r="N113" s="15">
        <f t="shared" ref="N113" si="47">I113*12102/3</f>
        <v>0</v>
      </c>
      <c r="O113" s="15">
        <f t="shared" ref="O113" si="48">J113*12102/3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D6DA-6CBF-42A6-AAE0-F245A28187FF}">
  <dimension ref="A3:P344"/>
  <sheetViews>
    <sheetView topLeftCell="A105" workbookViewId="0">
      <selection activeCell="B91" sqref="B91:B95"/>
    </sheetView>
  </sheetViews>
  <sheetFormatPr defaultRowHeight="14.5" x14ac:dyDescent="0.35"/>
  <cols>
    <col min="2" max="2" width="26.1796875" customWidth="1"/>
  </cols>
  <sheetData>
    <row r="3" spans="2:16" x14ac:dyDescent="0.35">
      <c r="B3" s="1" t="s">
        <v>40</v>
      </c>
      <c r="C3" t="s">
        <v>1</v>
      </c>
      <c r="D3" t="s">
        <v>2</v>
      </c>
      <c r="E3" t="s">
        <v>3</v>
      </c>
      <c r="F3" t="s">
        <v>4</v>
      </c>
      <c r="G3" s="2" t="s">
        <v>5</v>
      </c>
      <c r="H3" s="3" t="s">
        <v>2</v>
      </c>
      <c r="I3" s="4" t="s">
        <v>6</v>
      </c>
      <c r="J3" s="5" t="s">
        <v>7</v>
      </c>
      <c r="K3" s="6" t="s">
        <v>8</v>
      </c>
    </row>
    <row r="4" spans="2:16" x14ac:dyDescent="0.35">
      <c r="B4" s="7" t="s">
        <v>41</v>
      </c>
      <c r="C4">
        <v>18</v>
      </c>
      <c r="D4">
        <v>44</v>
      </c>
      <c r="G4" s="8">
        <f>(C4+E4)</f>
        <v>18</v>
      </c>
      <c r="H4" s="9">
        <f t="shared" ref="H4:H8" si="0">(D4+E4+F4)</f>
        <v>44</v>
      </c>
      <c r="I4" s="10">
        <f t="shared" ref="I4:I8" si="1">(E4+F4)</f>
        <v>0</v>
      </c>
      <c r="J4">
        <v>0</v>
      </c>
      <c r="K4">
        <v>0</v>
      </c>
    </row>
    <row r="5" spans="2:16" x14ac:dyDescent="0.35">
      <c r="B5" s="7" t="s">
        <v>42</v>
      </c>
      <c r="C5">
        <v>14</v>
      </c>
      <c r="D5">
        <v>33</v>
      </c>
      <c r="G5" s="8">
        <f t="shared" ref="G5:G8" si="2">(C5+E5)</f>
        <v>14</v>
      </c>
      <c r="H5" s="9">
        <f t="shared" si="0"/>
        <v>33</v>
      </c>
      <c r="I5" s="10">
        <f t="shared" si="1"/>
        <v>0</v>
      </c>
      <c r="J5">
        <v>4</v>
      </c>
    </row>
    <row r="6" spans="2:16" x14ac:dyDescent="0.35">
      <c r="B6" s="7" t="s">
        <v>43</v>
      </c>
      <c r="C6">
        <v>8</v>
      </c>
      <c r="D6">
        <v>23</v>
      </c>
      <c r="G6" s="8">
        <f t="shared" si="2"/>
        <v>8</v>
      </c>
      <c r="H6" s="9">
        <f t="shared" si="0"/>
        <v>23</v>
      </c>
      <c r="I6" s="10">
        <f t="shared" si="1"/>
        <v>0</v>
      </c>
      <c r="J6">
        <v>5</v>
      </c>
    </row>
    <row r="7" spans="2:16" x14ac:dyDescent="0.35">
      <c r="B7" s="7" t="s">
        <v>44</v>
      </c>
      <c r="C7">
        <v>4</v>
      </c>
      <c r="D7">
        <v>24</v>
      </c>
      <c r="G7" s="8">
        <f t="shared" si="2"/>
        <v>4</v>
      </c>
      <c r="H7" s="9">
        <f t="shared" si="0"/>
        <v>24</v>
      </c>
      <c r="I7" s="10">
        <f t="shared" si="1"/>
        <v>0</v>
      </c>
      <c r="J7">
        <v>8</v>
      </c>
    </row>
    <row r="8" spans="2:16" x14ac:dyDescent="0.35">
      <c r="B8" s="7" t="s">
        <v>45</v>
      </c>
      <c r="C8">
        <v>31</v>
      </c>
      <c r="D8">
        <v>31</v>
      </c>
      <c r="E8">
        <v>23</v>
      </c>
      <c r="G8" s="8">
        <f t="shared" si="2"/>
        <v>54</v>
      </c>
      <c r="H8" s="9">
        <f t="shared" si="0"/>
        <v>54</v>
      </c>
      <c r="I8" s="10">
        <f t="shared" si="1"/>
        <v>23</v>
      </c>
      <c r="J8">
        <v>0</v>
      </c>
    </row>
    <row r="9" spans="2:16" x14ac:dyDescent="0.35">
      <c r="B9" s="7"/>
      <c r="G9" s="8"/>
      <c r="H9" s="9"/>
      <c r="I9" s="10"/>
    </row>
    <row r="10" spans="2:16" x14ac:dyDescent="0.35">
      <c r="B10" s="7"/>
      <c r="G10" s="8"/>
      <c r="H10" s="9"/>
      <c r="I10" s="10"/>
    </row>
    <row r="11" spans="2:16" x14ac:dyDescent="0.35">
      <c r="B11" s="7"/>
      <c r="G11" s="8"/>
      <c r="H11" s="9"/>
      <c r="I11" s="10"/>
    </row>
    <row r="12" spans="2:16" x14ac:dyDescent="0.35">
      <c r="B12" s="7"/>
      <c r="G12" s="8"/>
      <c r="H12" s="9"/>
      <c r="I12" s="10"/>
    </row>
    <row r="13" spans="2:16" x14ac:dyDescent="0.35">
      <c r="B13" s="7"/>
      <c r="G13" s="8"/>
      <c r="H13" s="9"/>
      <c r="I13" s="10"/>
      <c r="K13" s="11"/>
      <c r="L13" s="12" t="s">
        <v>19</v>
      </c>
      <c r="M13" s="12" t="s">
        <v>20</v>
      </c>
      <c r="N13" s="12" t="s">
        <v>21</v>
      </c>
      <c r="O13" s="12" t="s">
        <v>22</v>
      </c>
      <c r="P13" s="12" t="s">
        <v>8</v>
      </c>
    </row>
    <row r="14" spans="2:16" x14ac:dyDescent="0.35">
      <c r="B14" s="13" t="s">
        <v>23</v>
      </c>
      <c r="G14" s="14">
        <f t="shared" ref="G14:K14" si="3">AVERAGE(G4:G13)</f>
        <v>19.600000000000001</v>
      </c>
      <c r="H14" s="15">
        <f t="shared" si="3"/>
        <v>35.6</v>
      </c>
      <c r="I14" s="15">
        <f t="shared" si="3"/>
        <v>4.5999999999999996</v>
      </c>
      <c r="J14" s="16">
        <f t="shared" si="3"/>
        <v>3.4</v>
      </c>
      <c r="K14" s="17">
        <f t="shared" si="3"/>
        <v>0</v>
      </c>
      <c r="L14" s="15">
        <f>G14*12102/3</f>
        <v>79066.400000000009</v>
      </c>
      <c r="M14" s="15">
        <f t="shared" ref="M14:P14" si="4">H14*12102/3</f>
        <v>143610.4</v>
      </c>
      <c r="N14" s="15">
        <f t="shared" si="4"/>
        <v>18556.399999999998</v>
      </c>
      <c r="O14" s="15">
        <f t="shared" si="4"/>
        <v>13715.599999999999</v>
      </c>
      <c r="P14" s="15">
        <f t="shared" si="4"/>
        <v>0</v>
      </c>
    </row>
    <row r="17" spans="2:16" x14ac:dyDescent="0.35">
      <c r="B17" s="1" t="s">
        <v>46</v>
      </c>
      <c r="C17" t="s">
        <v>1</v>
      </c>
      <c r="D17" t="s">
        <v>2</v>
      </c>
      <c r="E17" t="s">
        <v>3</v>
      </c>
      <c r="F17" t="s">
        <v>4</v>
      </c>
      <c r="G17" s="2" t="s">
        <v>5</v>
      </c>
      <c r="H17" s="3" t="s">
        <v>2</v>
      </c>
      <c r="I17" s="4" t="s">
        <v>6</v>
      </c>
      <c r="J17" s="5" t="s">
        <v>7</v>
      </c>
      <c r="K17" s="6" t="s">
        <v>8</v>
      </c>
    </row>
    <row r="18" spans="2:16" x14ac:dyDescent="0.35">
      <c r="B18" s="7" t="s">
        <v>47</v>
      </c>
      <c r="C18">
        <v>15</v>
      </c>
      <c r="D18">
        <v>24</v>
      </c>
      <c r="G18" s="8">
        <f>(C18+E18)</f>
        <v>15</v>
      </c>
      <c r="H18" s="9">
        <f t="shared" ref="H18:H27" si="5">(D18+E18+F18)</f>
        <v>24</v>
      </c>
      <c r="I18" s="10">
        <f t="shared" ref="I18:I27" si="6">(E18+F18)</f>
        <v>0</v>
      </c>
      <c r="J18">
        <v>11</v>
      </c>
      <c r="K18">
        <v>0</v>
      </c>
    </row>
    <row r="19" spans="2:16" x14ac:dyDescent="0.35">
      <c r="B19" s="7" t="s">
        <v>42</v>
      </c>
      <c r="C19">
        <v>20</v>
      </c>
      <c r="D19">
        <v>30</v>
      </c>
      <c r="G19" s="8">
        <f t="shared" ref="G19:G27" si="7">(C19+E19)</f>
        <v>20</v>
      </c>
      <c r="H19" s="9">
        <f t="shared" si="5"/>
        <v>30</v>
      </c>
      <c r="I19" s="10">
        <f t="shared" si="6"/>
        <v>0</v>
      </c>
      <c r="J19">
        <v>8</v>
      </c>
      <c r="K19">
        <v>2</v>
      </c>
    </row>
    <row r="20" spans="2:16" x14ac:dyDescent="0.35">
      <c r="B20" s="7" t="s">
        <v>43</v>
      </c>
      <c r="C20">
        <v>11</v>
      </c>
      <c r="D20">
        <v>26</v>
      </c>
      <c r="G20" s="8">
        <f t="shared" si="7"/>
        <v>11</v>
      </c>
      <c r="H20" s="9">
        <f t="shared" si="5"/>
        <v>26</v>
      </c>
      <c r="I20" s="10">
        <f t="shared" si="6"/>
        <v>0</v>
      </c>
      <c r="J20">
        <v>9</v>
      </c>
      <c r="K20">
        <v>1</v>
      </c>
    </row>
    <row r="21" spans="2:16" x14ac:dyDescent="0.35">
      <c r="B21" s="7" t="s">
        <v>44</v>
      </c>
      <c r="C21">
        <v>9</v>
      </c>
      <c r="D21">
        <v>24</v>
      </c>
      <c r="G21" s="8">
        <f t="shared" si="7"/>
        <v>9</v>
      </c>
      <c r="H21" s="9">
        <f t="shared" si="5"/>
        <v>24</v>
      </c>
      <c r="I21" s="10">
        <f t="shared" si="6"/>
        <v>0</v>
      </c>
      <c r="J21">
        <v>4</v>
      </c>
      <c r="K21">
        <v>0</v>
      </c>
    </row>
    <row r="22" spans="2:16" x14ac:dyDescent="0.35">
      <c r="B22" s="7" t="s">
        <v>45</v>
      </c>
      <c r="C22">
        <v>9</v>
      </c>
      <c r="D22">
        <v>23</v>
      </c>
      <c r="G22" s="8">
        <f t="shared" si="7"/>
        <v>9</v>
      </c>
      <c r="H22" s="9">
        <f t="shared" si="5"/>
        <v>23</v>
      </c>
      <c r="I22" s="10">
        <f t="shared" si="6"/>
        <v>0</v>
      </c>
      <c r="J22">
        <v>4</v>
      </c>
      <c r="K22">
        <v>0</v>
      </c>
    </row>
    <row r="23" spans="2:16" x14ac:dyDescent="0.35">
      <c r="B23" s="7" t="s">
        <v>48</v>
      </c>
      <c r="C23">
        <v>17</v>
      </c>
      <c r="D23">
        <v>24</v>
      </c>
      <c r="G23" s="8">
        <f t="shared" si="7"/>
        <v>17</v>
      </c>
      <c r="H23" s="9">
        <f t="shared" si="5"/>
        <v>24</v>
      </c>
      <c r="I23" s="10">
        <f t="shared" si="6"/>
        <v>0</v>
      </c>
      <c r="J23">
        <v>7</v>
      </c>
      <c r="K23">
        <v>0</v>
      </c>
    </row>
    <row r="24" spans="2:16" x14ac:dyDescent="0.35">
      <c r="B24" s="7" t="s">
        <v>49</v>
      </c>
      <c r="C24">
        <v>11</v>
      </c>
      <c r="D24">
        <v>28</v>
      </c>
      <c r="G24" s="8">
        <f t="shared" si="7"/>
        <v>11</v>
      </c>
      <c r="H24" s="9">
        <f t="shared" si="5"/>
        <v>28</v>
      </c>
      <c r="I24" s="10">
        <f t="shared" si="6"/>
        <v>0</v>
      </c>
      <c r="J24">
        <v>5</v>
      </c>
      <c r="K24">
        <v>0</v>
      </c>
    </row>
    <row r="25" spans="2:16" x14ac:dyDescent="0.35">
      <c r="B25" s="7" t="s">
        <v>50</v>
      </c>
      <c r="C25">
        <v>16</v>
      </c>
      <c r="D25">
        <v>26</v>
      </c>
      <c r="G25" s="8">
        <f t="shared" si="7"/>
        <v>16</v>
      </c>
      <c r="H25" s="9">
        <f t="shared" si="5"/>
        <v>26</v>
      </c>
      <c r="I25" s="10">
        <f t="shared" si="6"/>
        <v>0</v>
      </c>
      <c r="J25">
        <v>7</v>
      </c>
      <c r="K25">
        <v>0</v>
      </c>
    </row>
    <row r="26" spans="2:16" x14ac:dyDescent="0.35">
      <c r="B26" s="7" t="s">
        <v>51</v>
      </c>
      <c r="C26">
        <v>8</v>
      </c>
      <c r="D26">
        <v>25</v>
      </c>
      <c r="G26" s="8">
        <f t="shared" si="7"/>
        <v>8</v>
      </c>
      <c r="H26" s="9">
        <f t="shared" si="5"/>
        <v>25</v>
      </c>
      <c r="I26" s="10">
        <f t="shared" si="6"/>
        <v>0</v>
      </c>
      <c r="J26">
        <v>4</v>
      </c>
      <c r="K26">
        <v>0</v>
      </c>
    </row>
    <row r="27" spans="2:16" x14ac:dyDescent="0.35">
      <c r="B27" s="7" t="s">
        <v>52</v>
      </c>
      <c r="C27">
        <v>8</v>
      </c>
      <c r="D27">
        <v>20</v>
      </c>
      <c r="G27" s="8">
        <f t="shared" si="7"/>
        <v>8</v>
      </c>
      <c r="H27" s="9">
        <f t="shared" si="5"/>
        <v>20</v>
      </c>
      <c r="I27" s="10">
        <f t="shared" si="6"/>
        <v>0</v>
      </c>
      <c r="J27">
        <v>8</v>
      </c>
      <c r="K27" s="11">
        <v>0</v>
      </c>
      <c r="L27" s="12" t="s">
        <v>19</v>
      </c>
      <c r="M27" s="12" t="s">
        <v>20</v>
      </c>
      <c r="N27" s="12" t="s">
        <v>21</v>
      </c>
      <c r="O27" s="12" t="s">
        <v>22</v>
      </c>
      <c r="P27" s="12" t="s">
        <v>8</v>
      </c>
    </row>
    <row r="28" spans="2:16" x14ac:dyDescent="0.35">
      <c r="B28" s="13" t="s">
        <v>23</v>
      </c>
      <c r="G28" s="14">
        <f t="shared" ref="G28:K28" si="8">AVERAGE(G18:G27)</f>
        <v>12.4</v>
      </c>
      <c r="H28" s="15">
        <f t="shared" si="8"/>
        <v>25</v>
      </c>
      <c r="I28" s="15">
        <f t="shared" si="8"/>
        <v>0</v>
      </c>
      <c r="J28" s="16">
        <f t="shared" si="8"/>
        <v>6.7</v>
      </c>
      <c r="K28" s="17">
        <f t="shared" si="8"/>
        <v>0.3</v>
      </c>
      <c r="L28" s="15">
        <f>G28*12102/3</f>
        <v>50021.600000000006</v>
      </c>
      <c r="M28" s="15">
        <f t="shared" ref="M28" si="9">H28*12102/3</f>
        <v>100850</v>
      </c>
      <c r="N28" s="15">
        <f t="shared" ref="N28" si="10">I28*12102/3</f>
        <v>0</v>
      </c>
      <c r="O28" s="15">
        <f t="shared" ref="O28" si="11">J28*12102/3</f>
        <v>27027.800000000003</v>
      </c>
      <c r="P28" s="15">
        <f t="shared" ref="P28" si="12">K28*12102/3</f>
        <v>1210.2</v>
      </c>
    </row>
    <row r="31" spans="2:16" x14ac:dyDescent="0.35">
      <c r="B31" s="1" t="s">
        <v>46</v>
      </c>
      <c r="C31" t="s">
        <v>1</v>
      </c>
      <c r="D31" t="s">
        <v>2</v>
      </c>
      <c r="E31" t="s">
        <v>3</v>
      </c>
      <c r="F31" t="s">
        <v>4</v>
      </c>
      <c r="G31" s="2" t="s">
        <v>5</v>
      </c>
      <c r="H31" s="3" t="s">
        <v>2</v>
      </c>
      <c r="I31" s="4" t="s">
        <v>6</v>
      </c>
      <c r="J31" s="5" t="s">
        <v>7</v>
      </c>
      <c r="K31" s="6" t="s">
        <v>8</v>
      </c>
    </row>
    <row r="32" spans="2:16" x14ac:dyDescent="0.35">
      <c r="B32" s="7" t="s">
        <v>53</v>
      </c>
      <c r="C32">
        <v>53</v>
      </c>
      <c r="D32">
        <v>58</v>
      </c>
      <c r="G32" s="8">
        <f>(C32+E32)</f>
        <v>53</v>
      </c>
      <c r="H32" s="9">
        <f t="shared" ref="H32:H38" si="13">(D32+E32+F32)</f>
        <v>58</v>
      </c>
      <c r="I32" s="10">
        <f t="shared" ref="I32:I38" si="14">(E32+F32)</f>
        <v>0</v>
      </c>
      <c r="J32">
        <v>1</v>
      </c>
      <c r="K32">
        <v>0</v>
      </c>
    </row>
    <row r="33" spans="2:16" x14ac:dyDescent="0.35">
      <c r="B33" s="7" t="s">
        <v>54</v>
      </c>
      <c r="C33">
        <v>28</v>
      </c>
      <c r="D33">
        <v>33</v>
      </c>
      <c r="G33" s="8">
        <f t="shared" ref="G33:G38" si="15">(C33+E33)</f>
        <v>28</v>
      </c>
      <c r="H33" s="9">
        <f t="shared" si="13"/>
        <v>33</v>
      </c>
      <c r="I33" s="10">
        <f t="shared" si="14"/>
        <v>0</v>
      </c>
      <c r="J33">
        <v>1</v>
      </c>
    </row>
    <row r="34" spans="2:16" x14ac:dyDescent="0.35">
      <c r="B34" s="7" t="s">
        <v>55</v>
      </c>
      <c r="C34">
        <v>45</v>
      </c>
      <c r="D34">
        <v>52</v>
      </c>
      <c r="G34" s="8">
        <f t="shared" si="15"/>
        <v>45</v>
      </c>
      <c r="H34" s="9">
        <f t="shared" si="13"/>
        <v>52</v>
      </c>
      <c r="I34" s="10">
        <f t="shared" si="14"/>
        <v>0</v>
      </c>
      <c r="J34">
        <v>4</v>
      </c>
    </row>
    <row r="35" spans="2:16" x14ac:dyDescent="0.35">
      <c r="B35" s="7" t="s">
        <v>56</v>
      </c>
      <c r="C35">
        <v>46</v>
      </c>
      <c r="D35">
        <v>55</v>
      </c>
      <c r="G35" s="8">
        <f t="shared" si="15"/>
        <v>46</v>
      </c>
      <c r="H35" s="9">
        <f t="shared" si="13"/>
        <v>55</v>
      </c>
      <c r="I35" s="10">
        <f t="shared" si="14"/>
        <v>0</v>
      </c>
      <c r="J35">
        <v>0</v>
      </c>
    </row>
    <row r="36" spans="2:16" x14ac:dyDescent="0.35">
      <c r="B36" s="7" t="s">
        <v>57</v>
      </c>
      <c r="C36">
        <v>44</v>
      </c>
      <c r="D36">
        <v>51</v>
      </c>
      <c r="G36" s="8">
        <f t="shared" si="15"/>
        <v>44</v>
      </c>
      <c r="H36" s="9">
        <f t="shared" si="13"/>
        <v>51</v>
      </c>
      <c r="I36" s="10">
        <f t="shared" si="14"/>
        <v>0</v>
      </c>
      <c r="J36">
        <v>4</v>
      </c>
    </row>
    <row r="37" spans="2:16" x14ac:dyDescent="0.35">
      <c r="B37" s="7" t="s">
        <v>58</v>
      </c>
      <c r="C37">
        <v>30</v>
      </c>
      <c r="D37">
        <v>41</v>
      </c>
      <c r="G37" s="8">
        <f t="shared" si="15"/>
        <v>30</v>
      </c>
      <c r="H37" s="9">
        <f t="shared" si="13"/>
        <v>41</v>
      </c>
      <c r="I37" s="10">
        <f t="shared" si="14"/>
        <v>0</v>
      </c>
      <c r="J37">
        <v>1</v>
      </c>
    </row>
    <row r="38" spans="2:16" x14ac:dyDescent="0.35">
      <c r="B38" s="7" t="s">
        <v>59</v>
      </c>
      <c r="C38">
        <v>28</v>
      </c>
      <c r="D38">
        <v>36</v>
      </c>
      <c r="E38">
        <v>39</v>
      </c>
      <c r="G38" s="8">
        <f t="shared" si="15"/>
        <v>67</v>
      </c>
      <c r="H38" s="9">
        <f t="shared" si="13"/>
        <v>75</v>
      </c>
      <c r="I38" s="10">
        <f t="shared" si="14"/>
        <v>39</v>
      </c>
      <c r="J38">
        <v>5</v>
      </c>
    </row>
    <row r="39" spans="2:16" x14ac:dyDescent="0.35">
      <c r="B39" s="7"/>
      <c r="G39" s="8"/>
      <c r="H39" s="9"/>
      <c r="I39" s="10"/>
    </row>
    <row r="40" spans="2:16" x14ac:dyDescent="0.35">
      <c r="B40" s="7"/>
      <c r="G40" s="8"/>
      <c r="H40" s="9"/>
      <c r="I40" s="10"/>
    </row>
    <row r="41" spans="2:16" x14ac:dyDescent="0.35">
      <c r="B41" s="7"/>
      <c r="G41" s="8"/>
      <c r="H41" s="9"/>
      <c r="I41" s="10"/>
      <c r="K41" s="11"/>
      <c r="L41" s="12" t="s">
        <v>19</v>
      </c>
      <c r="M41" s="12" t="s">
        <v>20</v>
      </c>
      <c r="N41" s="12" t="s">
        <v>21</v>
      </c>
      <c r="O41" s="12" t="s">
        <v>22</v>
      </c>
      <c r="P41" s="12" t="s">
        <v>8</v>
      </c>
    </row>
    <row r="42" spans="2:16" x14ac:dyDescent="0.35">
      <c r="B42" s="13" t="s">
        <v>23</v>
      </c>
      <c r="G42" s="14">
        <f t="shared" ref="G42:K42" si="16">AVERAGE(G32:G41)</f>
        <v>44.714285714285715</v>
      </c>
      <c r="H42" s="15">
        <f t="shared" si="16"/>
        <v>52.142857142857146</v>
      </c>
      <c r="I42" s="15">
        <f t="shared" si="16"/>
        <v>5.5714285714285712</v>
      </c>
      <c r="J42" s="16">
        <f t="shared" si="16"/>
        <v>2.2857142857142856</v>
      </c>
      <c r="K42" s="17">
        <f t="shared" si="16"/>
        <v>0</v>
      </c>
      <c r="L42" s="15">
        <f>G42*12102/3</f>
        <v>180377.42857142855</v>
      </c>
      <c r="M42" s="15">
        <f t="shared" ref="M42" si="17">H42*12102/3</f>
        <v>210344.28571428571</v>
      </c>
      <c r="N42" s="15">
        <f t="shared" ref="N42" si="18">I42*12102/3</f>
        <v>22475.142857142855</v>
      </c>
      <c r="O42" s="15">
        <f t="shared" ref="O42" si="19">J42*12102/3</f>
        <v>9220.5714285714275</v>
      </c>
      <c r="P42" s="15">
        <f t="shared" ref="P42" si="20">K42*12102/3</f>
        <v>0</v>
      </c>
    </row>
    <row r="46" spans="2:16" x14ac:dyDescent="0.35">
      <c r="B46" s="1" t="s">
        <v>60</v>
      </c>
      <c r="C46" t="s">
        <v>1</v>
      </c>
      <c r="D46" t="s">
        <v>2</v>
      </c>
      <c r="E46" t="s">
        <v>3</v>
      </c>
      <c r="F46" t="s">
        <v>4</v>
      </c>
      <c r="G46" s="2" t="s">
        <v>5</v>
      </c>
      <c r="H46" s="3" t="s">
        <v>2</v>
      </c>
      <c r="I46" s="4" t="s">
        <v>6</v>
      </c>
      <c r="J46" s="5" t="s">
        <v>7</v>
      </c>
      <c r="K46" s="6" t="s">
        <v>8</v>
      </c>
    </row>
    <row r="47" spans="2:16" x14ac:dyDescent="0.35">
      <c r="B47" s="7" t="s">
        <v>61</v>
      </c>
      <c r="C47">
        <v>48</v>
      </c>
      <c r="D47">
        <v>58</v>
      </c>
      <c r="F47">
        <v>9</v>
      </c>
      <c r="G47" s="8">
        <f>(C47+E47)</f>
        <v>48</v>
      </c>
      <c r="H47" s="9">
        <f t="shared" ref="H47:H56" si="21">(D47+E47+F47)</f>
        <v>67</v>
      </c>
      <c r="I47" s="10">
        <f t="shared" ref="I47:I56" si="22">(E47+F47)</f>
        <v>9</v>
      </c>
      <c r="J47">
        <v>4</v>
      </c>
      <c r="K47">
        <v>0</v>
      </c>
    </row>
    <row r="48" spans="2:16" x14ac:dyDescent="0.35">
      <c r="B48" s="7" t="s">
        <v>62</v>
      </c>
      <c r="C48">
        <v>66</v>
      </c>
      <c r="D48">
        <v>74</v>
      </c>
      <c r="E48">
        <v>55</v>
      </c>
      <c r="F48">
        <v>17</v>
      </c>
      <c r="G48" s="8">
        <f t="shared" ref="G48:G56" si="23">(C48+E48)</f>
        <v>121</v>
      </c>
      <c r="H48" s="9">
        <f t="shared" si="21"/>
        <v>146</v>
      </c>
      <c r="I48" s="10">
        <f t="shared" si="22"/>
        <v>72</v>
      </c>
      <c r="J48">
        <v>1</v>
      </c>
    </row>
    <row r="49" spans="1:16" x14ac:dyDescent="0.35">
      <c r="B49" s="7" t="s">
        <v>63</v>
      </c>
      <c r="C49">
        <v>70</v>
      </c>
      <c r="D49">
        <v>77</v>
      </c>
      <c r="G49" s="8">
        <f t="shared" si="23"/>
        <v>70</v>
      </c>
      <c r="H49" s="9">
        <f t="shared" si="21"/>
        <v>77</v>
      </c>
      <c r="I49" s="10">
        <f t="shared" si="22"/>
        <v>0</v>
      </c>
      <c r="J49">
        <v>0</v>
      </c>
    </row>
    <row r="50" spans="1:16" x14ac:dyDescent="0.35">
      <c r="B50" s="7" t="s">
        <v>64</v>
      </c>
      <c r="C50">
        <v>73</v>
      </c>
      <c r="D50">
        <v>83</v>
      </c>
      <c r="E50">
        <v>24</v>
      </c>
      <c r="G50" s="8">
        <f t="shared" si="23"/>
        <v>97</v>
      </c>
      <c r="H50" s="9">
        <f t="shared" si="21"/>
        <v>107</v>
      </c>
      <c r="I50" s="10">
        <f t="shared" si="22"/>
        <v>24</v>
      </c>
      <c r="J50">
        <v>0</v>
      </c>
    </row>
    <row r="51" spans="1:16" x14ac:dyDescent="0.35">
      <c r="B51" s="7" t="s">
        <v>65</v>
      </c>
      <c r="C51">
        <v>86</v>
      </c>
      <c r="D51">
        <v>97</v>
      </c>
      <c r="G51" s="8">
        <f t="shared" si="23"/>
        <v>86</v>
      </c>
      <c r="H51" s="9">
        <f t="shared" si="21"/>
        <v>97</v>
      </c>
      <c r="I51" s="10">
        <f t="shared" si="22"/>
        <v>0</v>
      </c>
      <c r="J51">
        <v>0</v>
      </c>
    </row>
    <row r="52" spans="1:16" x14ac:dyDescent="0.35">
      <c r="B52" s="7" t="s">
        <v>66</v>
      </c>
      <c r="C52">
        <v>47</v>
      </c>
      <c r="D52">
        <v>58</v>
      </c>
      <c r="E52">
        <v>14</v>
      </c>
      <c r="G52" s="8">
        <f t="shared" si="23"/>
        <v>61</v>
      </c>
      <c r="H52" s="9">
        <f t="shared" si="21"/>
        <v>72</v>
      </c>
      <c r="I52" s="10">
        <f t="shared" si="22"/>
        <v>14</v>
      </c>
      <c r="J52">
        <v>0</v>
      </c>
    </row>
    <row r="53" spans="1:16" x14ac:dyDescent="0.35">
      <c r="B53" s="7" t="s">
        <v>67</v>
      </c>
      <c r="C53">
        <v>73</v>
      </c>
      <c r="D53">
        <v>87</v>
      </c>
      <c r="G53" s="8">
        <f t="shared" si="23"/>
        <v>73</v>
      </c>
      <c r="H53" s="9">
        <f t="shared" si="21"/>
        <v>87</v>
      </c>
      <c r="I53" s="10">
        <f t="shared" si="22"/>
        <v>0</v>
      </c>
      <c r="J53">
        <v>0</v>
      </c>
    </row>
    <row r="54" spans="1:16" x14ac:dyDescent="0.35">
      <c r="B54" s="7" t="s">
        <v>68</v>
      </c>
      <c r="C54">
        <v>73</v>
      </c>
      <c r="D54">
        <v>79</v>
      </c>
      <c r="E54">
        <v>10</v>
      </c>
      <c r="G54" s="8">
        <f t="shared" si="23"/>
        <v>83</v>
      </c>
      <c r="H54" s="9">
        <f t="shared" si="21"/>
        <v>89</v>
      </c>
      <c r="I54" s="10">
        <f t="shared" si="22"/>
        <v>10</v>
      </c>
      <c r="J54">
        <v>0</v>
      </c>
    </row>
    <row r="55" spans="1:16" x14ac:dyDescent="0.35">
      <c r="B55" s="7" t="s">
        <v>69</v>
      </c>
      <c r="C55">
        <v>73</v>
      </c>
      <c r="D55">
        <v>81</v>
      </c>
      <c r="F55">
        <v>14</v>
      </c>
      <c r="G55" s="8">
        <f t="shared" si="23"/>
        <v>73</v>
      </c>
      <c r="H55" s="9">
        <f t="shared" si="21"/>
        <v>95</v>
      </c>
      <c r="I55" s="10">
        <f t="shared" si="22"/>
        <v>14</v>
      </c>
      <c r="J55">
        <v>0</v>
      </c>
    </row>
    <row r="56" spans="1:16" x14ac:dyDescent="0.35">
      <c r="B56" s="7" t="s">
        <v>70</v>
      </c>
      <c r="C56">
        <v>45</v>
      </c>
      <c r="D56">
        <v>59</v>
      </c>
      <c r="E56">
        <v>7</v>
      </c>
      <c r="F56">
        <v>7</v>
      </c>
      <c r="G56" s="8">
        <f t="shared" si="23"/>
        <v>52</v>
      </c>
      <c r="H56" s="9">
        <f t="shared" si="21"/>
        <v>73</v>
      </c>
      <c r="I56" s="10">
        <f t="shared" si="22"/>
        <v>14</v>
      </c>
      <c r="J56">
        <v>0</v>
      </c>
      <c r="K56" s="11"/>
      <c r="L56" s="12" t="s">
        <v>19</v>
      </c>
      <c r="M56" s="12" t="s">
        <v>20</v>
      </c>
      <c r="N56" s="12" t="s">
        <v>21</v>
      </c>
      <c r="O56" s="12" t="s">
        <v>22</v>
      </c>
      <c r="P56" s="12" t="s">
        <v>8</v>
      </c>
    </row>
    <row r="57" spans="1:16" x14ac:dyDescent="0.35">
      <c r="B57" s="13" t="s">
        <v>23</v>
      </c>
      <c r="G57" s="14">
        <f t="shared" ref="G57:K57" si="24">AVERAGE(G47:G56)</f>
        <v>76.400000000000006</v>
      </c>
      <c r="H57" s="15">
        <f t="shared" si="24"/>
        <v>91</v>
      </c>
      <c r="I57" s="15">
        <f t="shared" si="24"/>
        <v>15.7</v>
      </c>
      <c r="J57" s="16">
        <f t="shared" si="24"/>
        <v>0.5</v>
      </c>
      <c r="K57" s="17">
        <f t="shared" si="24"/>
        <v>0</v>
      </c>
      <c r="L57" s="15">
        <f>G57*12102/3</f>
        <v>308197.60000000003</v>
      </c>
      <c r="M57" s="15">
        <f t="shared" ref="M57" si="25">H57*12102/3</f>
        <v>367094</v>
      </c>
      <c r="N57" s="15">
        <f t="shared" ref="N57" si="26">I57*12102/3</f>
        <v>63333.799999999996</v>
      </c>
      <c r="O57" s="15">
        <f t="shared" ref="O57" si="27">J57*12102/3</f>
        <v>2017</v>
      </c>
      <c r="P57" s="15">
        <f t="shared" ref="P57" si="28">K57*12102/3</f>
        <v>0</v>
      </c>
    </row>
    <row r="59" spans="1:16" s="47" customFormat="1" x14ac:dyDescent="0.35"/>
    <row r="60" spans="1:16" s="47" customFormat="1" x14ac:dyDescent="0.35">
      <c r="A60" s="47" t="s">
        <v>72</v>
      </c>
    </row>
    <row r="61" spans="1:16" s="47" customFormat="1" x14ac:dyDescent="0.35">
      <c r="B61" s="48" t="s">
        <v>71</v>
      </c>
      <c r="C61" s="47" t="s">
        <v>1</v>
      </c>
      <c r="D61" s="47" t="s">
        <v>2</v>
      </c>
      <c r="E61" s="47" t="s">
        <v>3</v>
      </c>
      <c r="F61" s="47" t="s">
        <v>4</v>
      </c>
      <c r="G61" s="49" t="s">
        <v>5</v>
      </c>
      <c r="H61" s="50" t="s">
        <v>2</v>
      </c>
      <c r="I61" s="51" t="s">
        <v>6</v>
      </c>
      <c r="J61" s="52" t="s">
        <v>7</v>
      </c>
      <c r="K61" s="53" t="s">
        <v>8</v>
      </c>
    </row>
    <row r="62" spans="1:16" s="47" customFormat="1" x14ac:dyDescent="0.35">
      <c r="B62" s="54" t="s">
        <v>251</v>
      </c>
      <c r="C62" s="47">
        <v>104</v>
      </c>
      <c r="D62" s="47">
        <v>121</v>
      </c>
      <c r="G62" s="55">
        <f>(C62+E62)</f>
        <v>104</v>
      </c>
      <c r="H62" s="56">
        <f t="shared" ref="H62:H71" si="29">(D62+E62+F62)</f>
        <v>121</v>
      </c>
      <c r="I62" s="57">
        <f t="shared" ref="I62:I71" si="30">(E62+F62)</f>
        <v>0</v>
      </c>
      <c r="J62" s="47">
        <v>1</v>
      </c>
      <c r="K62" s="47">
        <v>0</v>
      </c>
    </row>
    <row r="63" spans="1:16" s="47" customFormat="1" x14ac:dyDescent="0.35">
      <c r="B63" s="54" t="s">
        <v>252</v>
      </c>
      <c r="C63" s="47">
        <v>83</v>
      </c>
      <c r="D63" s="47">
        <v>94</v>
      </c>
      <c r="G63" s="55">
        <f t="shared" ref="G63:G71" si="31">(C63+E63)</f>
        <v>83</v>
      </c>
      <c r="H63" s="56">
        <f t="shared" si="29"/>
        <v>94</v>
      </c>
      <c r="I63" s="57">
        <f t="shared" si="30"/>
        <v>0</v>
      </c>
      <c r="J63" s="47">
        <v>0</v>
      </c>
    </row>
    <row r="64" spans="1:16" s="47" customFormat="1" x14ac:dyDescent="0.35">
      <c r="B64" s="54" t="s">
        <v>253</v>
      </c>
      <c r="C64" s="47">
        <v>86</v>
      </c>
      <c r="D64" s="47">
        <v>93</v>
      </c>
      <c r="G64" s="55">
        <f t="shared" si="31"/>
        <v>86</v>
      </c>
      <c r="H64" s="56">
        <f t="shared" si="29"/>
        <v>93</v>
      </c>
      <c r="I64" s="57">
        <f t="shared" si="30"/>
        <v>0</v>
      </c>
      <c r="J64" s="47">
        <v>1</v>
      </c>
    </row>
    <row r="65" spans="1:16" s="47" customFormat="1" x14ac:dyDescent="0.35">
      <c r="B65" s="54" t="s">
        <v>258</v>
      </c>
      <c r="G65" s="55">
        <f t="shared" si="31"/>
        <v>0</v>
      </c>
      <c r="H65" s="56">
        <f t="shared" si="29"/>
        <v>0</v>
      </c>
      <c r="I65" s="57">
        <f t="shared" si="30"/>
        <v>0</v>
      </c>
      <c r="J65" s="47">
        <v>0</v>
      </c>
    </row>
    <row r="66" spans="1:16" s="47" customFormat="1" x14ac:dyDescent="0.35">
      <c r="B66" s="54" t="s">
        <v>254</v>
      </c>
      <c r="C66" s="47">
        <v>85</v>
      </c>
      <c r="D66" s="47">
        <v>100</v>
      </c>
      <c r="F66" s="47">
        <v>11</v>
      </c>
      <c r="G66" s="55">
        <f t="shared" si="31"/>
        <v>85</v>
      </c>
      <c r="H66" s="56">
        <f t="shared" si="29"/>
        <v>111</v>
      </c>
      <c r="I66" s="57">
        <f t="shared" si="30"/>
        <v>11</v>
      </c>
      <c r="J66" s="47">
        <v>0</v>
      </c>
    </row>
    <row r="67" spans="1:16" s="47" customFormat="1" x14ac:dyDescent="0.35">
      <c r="B67" s="54" t="s">
        <v>255</v>
      </c>
      <c r="C67" s="47">
        <v>74</v>
      </c>
      <c r="D67" s="47">
        <v>88</v>
      </c>
      <c r="E67" s="47">
        <v>88</v>
      </c>
      <c r="G67" s="55">
        <f t="shared" si="31"/>
        <v>162</v>
      </c>
      <c r="H67" s="56">
        <f t="shared" si="29"/>
        <v>176</v>
      </c>
      <c r="I67" s="57">
        <f t="shared" si="30"/>
        <v>88</v>
      </c>
      <c r="J67" s="47">
        <v>0</v>
      </c>
    </row>
    <row r="68" spans="1:16" s="47" customFormat="1" x14ac:dyDescent="0.35">
      <c r="B68" s="54" t="s">
        <v>256</v>
      </c>
      <c r="C68" s="47">
        <v>93</v>
      </c>
      <c r="D68" s="47">
        <v>103</v>
      </c>
      <c r="G68" s="55">
        <f t="shared" si="31"/>
        <v>93</v>
      </c>
      <c r="H68" s="56">
        <f t="shared" si="29"/>
        <v>103</v>
      </c>
      <c r="I68" s="57">
        <f t="shared" si="30"/>
        <v>0</v>
      </c>
      <c r="J68" s="47">
        <v>2</v>
      </c>
    </row>
    <row r="69" spans="1:16" s="47" customFormat="1" x14ac:dyDescent="0.35">
      <c r="B69" s="54" t="s">
        <v>257</v>
      </c>
      <c r="C69" s="47">
        <v>103</v>
      </c>
      <c r="D69" s="47">
        <v>113</v>
      </c>
      <c r="G69" s="55">
        <f t="shared" si="31"/>
        <v>103</v>
      </c>
      <c r="H69" s="56">
        <f t="shared" si="29"/>
        <v>113</v>
      </c>
      <c r="I69" s="57">
        <f t="shared" si="30"/>
        <v>0</v>
      </c>
      <c r="J69" s="47">
        <v>1</v>
      </c>
    </row>
    <row r="70" spans="1:16" s="47" customFormat="1" x14ac:dyDescent="0.35">
      <c r="B70" s="54"/>
      <c r="G70" s="55"/>
      <c r="H70" s="56"/>
      <c r="I70" s="57"/>
    </row>
    <row r="71" spans="1:16" s="47" customFormat="1" x14ac:dyDescent="0.35">
      <c r="B71" s="54"/>
      <c r="G71" s="55"/>
      <c r="H71" s="56"/>
      <c r="I71" s="57"/>
      <c r="K71" s="58"/>
      <c r="L71" s="59" t="s">
        <v>19</v>
      </c>
      <c r="M71" s="59" t="s">
        <v>20</v>
      </c>
      <c r="N71" s="59" t="s">
        <v>21</v>
      </c>
      <c r="O71" s="59" t="s">
        <v>22</v>
      </c>
      <c r="P71" s="59" t="s">
        <v>8</v>
      </c>
    </row>
    <row r="72" spans="1:16" s="47" customFormat="1" x14ac:dyDescent="0.35">
      <c r="B72" s="60" t="s">
        <v>23</v>
      </c>
      <c r="G72" s="61">
        <f t="shared" ref="G72:K72" si="32">AVERAGE(G62:G71)</f>
        <v>89.5</v>
      </c>
      <c r="H72" s="62">
        <f t="shared" si="32"/>
        <v>101.375</v>
      </c>
      <c r="I72" s="62">
        <f t="shared" si="32"/>
        <v>12.375</v>
      </c>
      <c r="J72" s="63">
        <f t="shared" si="32"/>
        <v>0.625</v>
      </c>
      <c r="K72" s="64">
        <f t="shared" si="32"/>
        <v>0</v>
      </c>
      <c r="L72" s="62">
        <f>G72*12102/3</f>
        <v>361043</v>
      </c>
      <c r="M72" s="62">
        <f t="shared" ref="M72" si="33">H72*12102/3</f>
        <v>408946.75</v>
      </c>
      <c r="N72" s="62">
        <f t="shared" ref="N72" si="34">I72*12102/3</f>
        <v>49920.75</v>
      </c>
      <c r="O72" s="62">
        <f t="shared" ref="O72" si="35">J72*12102/3</f>
        <v>2521.25</v>
      </c>
      <c r="P72" s="62">
        <f t="shared" ref="P72" si="36">K72*12102/3</f>
        <v>0</v>
      </c>
    </row>
    <row r="73" spans="1:16" s="47" customFormat="1" x14ac:dyDescent="0.35"/>
    <row r="74" spans="1:16" s="47" customFormat="1" x14ac:dyDescent="0.35"/>
    <row r="75" spans="1:16" s="47" customFormat="1" x14ac:dyDescent="0.35">
      <c r="A75" s="47" t="s">
        <v>72</v>
      </c>
    </row>
    <row r="76" spans="1:16" s="47" customFormat="1" x14ac:dyDescent="0.35">
      <c r="B76" s="48" t="s">
        <v>73</v>
      </c>
      <c r="C76" s="47" t="s">
        <v>1</v>
      </c>
      <c r="D76" s="47" t="s">
        <v>2</v>
      </c>
      <c r="E76" s="47" t="s">
        <v>3</v>
      </c>
      <c r="F76" s="47" t="s">
        <v>4</v>
      </c>
      <c r="G76" s="49" t="s">
        <v>5</v>
      </c>
      <c r="H76" s="50" t="s">
        <v>2</v>
      </c>
      <c r="I76" s="51" t="s">
        <v>6</v>
      </c>
      <c r="J76" s="52" t="s">
        <v>7</v>
      </c>
      <c r="K76" s="53" t="s">
        <v>8</v>
      </c>
    </row>
    <row r="77" spans="1:16" s="47" customFormat="1" x14ac:dyDescent="0.35">
      <c r="B77" s="54" t="s">
        <v>259</v>
      </c>
      <c r="C77" s="47">
        <v>17</v>
      </c>
      <c r="D77" s="47">
        <v>20</v>
      </c>
      <c r="G77" s="55">
        <f>(C77+E77)</f>
        <v>17</v>
      </c>
      <c r="H77" s="56">
        <f t="shared" ref="H77:H86" si="37">(D77+E77+F77)</f>
        <v>20</v>
      </c>
      <c r="I77" s="57">
        <f t="shared" ref="I77:I86" si="38">(E77+F77)</f>
        <v>0</v>
      </c>
      <c r="J77" s="47">
        <v>1</v>
      </c>
      <c r="K77" s="47">
        <v>0</v>
      </c>
    </row>
    <row r="78" spans="1:16" s="47" customFormat="1" x14ac:dyDescent="0.35">
      <c r="B78" s="54" t="s">
        <v>260</v>
      </c>
      <c r="C78" s="47">
        <v>12</v>
      </c>
      <c r="D78" s="47">
        <v>17</v>
      </c>
      <c r="G78" s="55">
        <f t="shared" ref="G78:G86" si="39">(C78+E78)</f>
        <v>12</v>
      </c>
      <c r="H78" s="56">
        <f t="shared" si="37"/>
        <v>17</v>
      </c>
      <c r="I78" s="57">
        <f t="shared" si="38"/>
        <v>0</v>
      </c>
      <c r="J78" s="47">
        <v>1</v>
      </c>
    </row>
    <row r="79" spans="1:16" s="47" customFormat="1" x14ac:dyDescent="0.35">
      <c r="B79" s="54" t="s">
        <v>261</v>
      </c>
      <c r="C79" s="47">
        <v>19</v>
      </c>
      <c r="D79" s="47">
        <v>20</v>
      </c>
      <c r="G79" s="55">
        <f t="shared" si="39"/>
        <v>19</v>
      </c>
      <c r="H79" s="56">
        <f t="shared" si="37"/>
        <v>20</v>
      </c>
      <c r="I79" s="57">
        <f t="shared" si="38"/>
        <v>0</v>
      </c>
      <c r="J79" s="47">
        <v>0</v>
      </c>
    </row>
    <row r="80" spans="1:16" s="47" customFormat="1" x14ac:dyDescent="0.35">
      <c r="B80" s="54" t="s">
        <v>262</v>
      </c>
      <c r="C80" s="47">
        <v>27</v>
      </c>
      <c r="D80" s="47">
        <v>29</v>
      </c>
      <c r="G80" s="55">
        <f t="shared" si="39"/>
        <v>27</v>
      </c>
      <c r="H80" s="56">
        <f t="shared" si="37"/>
        <v>29</v>
      </c>
      <c r="I80" s="57">
        <f t="shared" si="38"/>
        <v>0</v>
      </c>
      <c r="J80" s="47">
        <v>1</v>
      </c>
    </row>
    <row r="81" spans="1:16" s="47" customFormat="1" x14ac:dyDescent="0.35">
      <c r="B81" s="54" t="s">
        <v>263</v>
      </c>
      <c r="C81" s="47">
        <v>21</v>
      </c>
      <c r="D81" s="47">
        <v>23</v>
      </c>
      <c r="G81" s="55">
        <f t="shared" si="39"/>
        <v>21</v>
      </c>
      <c r="H81" s="56">
        <f t="shared" si="37"/>
        <v>23</v>
      </c>
      <c r="I81" s="57">
        <f t="shared" si="38"/>
        <v>0</v>
      </c>
      <c r="J81" s="47">
        <v>0</v>
      </c>
    </row>
    <row r="82" spans="1:16" s="47" customFormat="1" x14ac:dyDescent="0.35">
      <c r="B82" s="54" t="s">
        <v>264</v>
      </c>
      <c r="C82" s="47">
        <v>18</v>
      </c>
      <c r="D82" s="47">
        <v>25</v>
      </c>
      <c r="G82" s="55">
        <f t="shared" si="39"/>
        <v>18</v>
      </c>
      <c r="H82" s="56">
        <f t="shared" si="37"/>
        <v>25</v>
      </c>
      <c r="I82" s="57">
        <f t="shared" si="38"/>
        <v>0</v>
      </c>
      <c r="J82" s="47">
        <v>1</v>
      </c>
    </row>
    <row r="83" spans="1:16" s="47" customFormat="1" x14ac:dyDescent="0.35">
      <c r="B83" s="54" t="s">
        <v>265</v>
      </c>
      <c r="C83" s="47">
        <v>22</v>
      </c>
      <c r="D83" s="47">
        <v>26</v>
      </c>
      <c r="G83" s="55">
        <f t="shared" si="39"/>
        <v>22</v>
      </c>
      <c r="H83" s="56">
        <f t="shared" si="37"/>
        <v>26</v>
      </c>
      <c r="I83" s="57">
        <f t="shared" si="38"/>
        <v>0</v>
      </c>
      <c r="J83" s="47">
        <v>0</v>
      </c>
    </row>
    <row r="84" spans="1:16" s="47" customFormat="1" x14ac:dyDescent="0.35">
      <c r="B84" s="54" t="s">
        <v>266</v>
      </c>
      <c r="C84" s="47">
        <v>18</v>
      </c>
      <c r="D84" s="47">
        <v>21</v>
      </c>
      <c r="G84" s="55">
        <f t="shared" si="39"/>
        <v>18</v>
      </c>
      <c r="H84" s="56">
        <f t="shared" si="37"/>
        <v>21</v>
      </c>
      <c r="I84" s="57">
        <f t="shared" si="38"/>
        <v>0</v>
      </c>
      <c r="J84" s="47">
        <v>3</v>
      </c>
    </row>
    <row r="85" spans="1:16" s="47" customFormat="1" x14ac:dyDescent="0.35">
      <c r="B85" s="54" t="s">
        <v>267</v>
      </c>
      <c r="C85" s="47">
        <v>19</v>
      </c>
      <c r="D85" s="47">
        <v>22</v>
      </c>
      <c r="G85" s="55">
        <f t="shared" si="39"/>
        <v>19</v>
      </c>
      <c r="H85" s="56">
        <f t="shared" si="37"/>
        <v>22</v>
      </c>
      <c r="I85" s="57">
        <f t="shared" si="38"/>
        <v>0</v>
      </c>
      <c r="J85" s="47">
        <v>1</v>
      </c>
    </row>
    <row r="86" spans="1:16" s="47" customFormat="1" x14ac:dyDescent="0.35">
      <c r="B86" s="54" t="s">
        <v>268</v>
      </c>
      <c r="C86" s="47">
        <v>21</v>
      </c>
      <c r="D86" s="47">
        <v>24</v>
      </c>
      <c r="G86" s="55">
        <f t="shared" si="39"/>
        <v>21</v>
      </c>
      <c r="H86" s="56">
        <f t="shared" si="37"/>
        <v>24</v>
      </c>
      <c r="I86" s="57">
        <f t="shared" si="38"/>
        <v>0</v>
      </c>
      <c r="J86" s="47">
        <v>1</v>
      </c>
      <c r="K86" s="58"/>
      <c r="L86" s="59" t="s">
        <v>19</v>
      </c>
      <c r="M86" s="59" t="s">
        <v>20</v>
      </c>
      <c r="N86" s="59" t="s">
        <v>21</v>
      </c>
      <c r="O86" s="59" t="s">
        <v>22</v>
      </c>
      <c r="P86" s="59" t="s">
        <v>8</v>
      </c>
    </row>
    <row r="87" spans="1:16" s="47" customFormat="1" x14ac:dyDescent="0.35">
      <c r="B87" s="60" t="s">
        <v>23</v>
      </c>
      <c r="G87" s="61">
        <f t="shared" ref="G87:K87" si="40">AVERAGE(G77:G86)</f>
        <v>19.399999999999999</v>
      </c>
      <c r="H87" s="62">
        <f t="shared" si="40"/>
        <v>22.7</v>
      </c>
      <c r="I87" s="62">
        <f t="shared" si="40"/>
        <v>0</v>
      </c>
      <c r="J87" s="63">
        <f t="shared" si="40"/>
        <v>0.9</v>
      </c>
      <c r="K87" s="64">
        <f t="shared" si="40"/>
        <v>0</v>
      </c>
      <c r="L87" s="62">
        <f>G87*12102/3</f>
        <v>78259.599999999991</v>
      </c>
      <c r="M87" s="62">
        <f t="shared" ref="M87" si="41">H87*12102/3</f>
        <v>91571.799999999988</v>
      </c>
      <c r="N87" s="62">
        <f t="shared" ref="N87" si="42">I87*12102/3</f>
        <v>0</v>
      </c>
      <c r="O87" s="62">
        <f t="shared" ref="O87" si="43">J87*12102/3</f>
        <v>3630.6000000000004</v>
      </c>
      <c r="P87" s="62">
        <f t="shared" ref="P87" si="44">K87*12102/3</f>
        <v>0</v>
      </c>
    </row>
    <row r="88" spans="1:16" s="47" customFormat="1" x14ac:dyDescent="0.35"/>
    <row r="89" spans="1:16" x14ac:dyDescent="0.35">
      <c r="A89" s="29" t="s">
        <v>72</v>
      </c>
    </row>
    <row r="90" spans="1:16" x14ac:dyDescent="0.35">
      <c r="B90" s="28" t="s">
        <v>74</v>
      </c>
      <c r="C90" s="29" t="s">
        <v>1</v>
      </c>
      <c r="D90" s="29" t="s">
        <v>2</v>
      </c>
      <c r="E90" s="29" t="s">
        <v>3</v>
      </c>
      <c r="F90" s="29" t="s">
        <v>4</v>
      </c>
      <c r="G90" s="30" t="s">
        <v>5</v>
      </c>
      <c r="H90" s="31" t="s">
        <v>2</v>
      </c>
      <c r="I90" s="32" t="s">
        <v>6</v>
      </c>
      <c r="J90" s="33" t="s">
        <v>7</v>
      </c>
      <c r="K90" s="34" t="s">
        <v>8</v>
      </c>
      <c r="L90" s="29"/>
      <c r="M90" s="29"/>
      <c r="N90" s="29"/>
      <c r="O90" s="29"/>
      <c r="P90" s="29"/>
    </row>
    <row r="91" spans="1:16" x14ac:dyDescent="0.35">
      <c r="B91" s="35"/>
      <c r="C91" s="29"/>
      <c r="D91" s="29"/>
      <c r="E91" s="29"/>
      <c r="F91" s="29"/>
      <c r="G91" s="36">
        <f>(C91+E91)</f>
        <v>0</v>
      </c>
      <c r="H91" s="37">
        <f t="shared" ref="H91:H100" si="45">(D91+E91+F91)</f>
        <v>0</v>
      </c>
      <c r="I91" s="38">
        <f t="shared" ref="I91:I100" si="46">(E91+F91)</f>
        <v>0</v>
      </c>
      <c r="J91" s="29">
        <v>0</v>
      </c>
      <c r="K91" s="29">
        <v>0</v>
      </c>
      <c r="L91" s="29"/>
      <c r="M91" s="29"/>
      <c r="N91" s="29"/>
      <c r="O91" s="29"/>
      <c r="P91" s="29"/>
    </row>
    <row r="92" spans="1:16" x14ac:dyDescent="0.35">
      <c r="B92" s="35"/>
      <c r="C92" s="29"/>
      <c r="D92" s="29"/>
      <c r="E92" s="29"/>
      <c r="F92" s="29"/>
      <c r="G92" s="36">
        <f t="shared" ref="G92:G100" si="47">(C92+E92)</f>
        <v>0</v>
      </c>
      <c r="H92" s="37">
        <f t="shared" si="45"/>
        <v>0</v>
      </c>
      <c r="I92" s="38">
        <f t="shared" si="46"/>
        <v>0</v>
      </c>
      <c r="J92" s="29">
        <v>0</v>
      </c>
      <c r="K92" s="29"/>
      <c r="L92" s="29"/>
      <c r="M92" s="29"/>
      <c r="N92" s="29"/>
      <c r="O92" s="29"/>
      <c r="P92" s="29"/>
    </row>
    <row r="93" spans="1:16" x14ac:dyDescent="0.35">
      <c r="B93" s="35"/>
      <c r="C93" s="29"/>
      <c r="D93" s="29"/>
      <c r="E93" s="29"/>
      <c r="F93" s="29"/>
      <c r="G93" s="36">
        <f t="shared" si="47"/>
        <v>0</v>
      </c>
      <c r="H93" s="37">
        <f t="shared" si="45"/>
        <v>0</v>
      </c>
      <c r="I93" s="38">
        <f t="shared" si="46"/>
        <v>0</v>
      </c>
      <c r="J93" s="29">
        <v>0</v>
      </c>
      <c r="K93" s="29"/>
      <c r="L93" s="29"/>
      <c r="M93" s="29"/>
      <c r="N93" s="29"/>
      <c r="O93" s="29"/>
      <c r="P93" s="29"/>
    </row>
    <row r="94" spans="1:16" x14ac:dyDescent="0.35">
      <c r="B94" s="35"/>
      <c r="C94" s="29"/>
      <c r="D94" s="29"/>
      <c r="E94" s="29"/>
      <c r="F94" s="29"/>
      <c r="G94" s="36">
        <f t="shared" si="47"/>
        <v>0</v>
      </c>
      <c r="H94" s="37">
        <f t="shared" si="45"/>
        <v>0</v>
      </c>
      <c r="I94" s="38">
        <f t="shared" si="46"/>
        <v>0</v>
      </c>
      <c r="J94" s="29">
        <v>0</v>
      </c>
      <c r="K94" s="29"/>
      <c r="L94" s="29"/>
      <c r="M94" s="29"/>
      <c r="N94" s="29"/>
      <c r="O94" s="29"/>
      <c r="P94" s="29"/>
    </row>
    <row r="95" spans="1:16" x14ac:dyDescent="0.35">
      <c r="B95" s="35"/>
      <c r="C95" s="29"/>
      <c r="D95" s="29"/>
      <c r="E95" s="29"/>
      <c r="F95" s="29"/>
      <c r="G95" s="36">
        <f t="shared" si="47"/>
        <v>0</v>
      </c>
      <c r="H95" s="37">
        <f t="shared" si="45"/>
        <v>0</v>
      </c>
      <c r="I95" s="38">
        <f t="shared" si="46"/>
        <v>0</v>
      </c>
      <c r="J95" s="29">
        <v>0</v>
      </c>
      <c r="K95" s="29"/>
      <c r="L95" s="29"/>
      <c r="M95" s="29"/>
      <c r="N95" s="29"/>
      <c r="O95" s="29"/>
      <c r="P95" s="29"/>
    </row>
    <row r="96" spans="1:16" x14ac:dyDescent="0.35">
      <c r="B96" s="35"/>
      <c r="C96" s="29"/>
      <c r="D96" s="29"/>
      <c r="E96" s="29"/>
      <c r="F96" s="29"/>
      <c r="G96" s="36">
        <f t="shared" si="47"/>
        <v>0</v>
      </c>
      <c r="H96" s="37">
        <f t="shared" si="45"/>
        <v>0</v>
      </c>
      <c r="I96" s="38">
        <f t="shared" si="46"/>
        <v>0</v>
      </c>
      <c r="J96" s="29">
        <v>0</v>
      </c>
      <c r="K96" s="29"/>
      <c r="L96" s="29"/>
      <c r="M96" s="29"/>
      <c r="N96" s="29"/>
      <c r="O96" s="29"/>
      <c r="P96" s="29"/>
    </row>
    <row r="97" spans="1:16" x14ac:dyDescent="0.35">
      <c r="B97" s="35"/>
      <c r="C97" s="29"/>
      <c r="D97" s="29"/>
      <c r="E97" s="29"/>
      <c r="F97" s="29"/>
      <c r="G97" s="36">
        <f t="shared" si="47"/>
        <v>0</v>
      </c>
      <c r="H97" s="37">
        <f t="shared" si="45"/>
        <v>0</v>
      </c>
      <c r="I97" s="38">
        <f t="shared" si="46"/>
        <v>0</v>
      </c>
      <c r="J97" s="29">
        <v>0</v>
      </c>
      <c r="K97" s="29"/>
      <c r="L97" s="29"/>
      <c r="M97" s="29"/>
      <c r="N97" s="29"/>
      <c r="O97" s="29"/>
      <c r="P97" s="29"/>
    </row>
    <row r="98" spans="1:16" x14ac:dyDescent="0.35">
      <c r="B98" s="35"/>
      <c r="C98" s="29"/>
      <c r="D98" s="29"/>
      <c r="E98" s="29"/>
      <c r="F98" s="29"/>
      <c r="G98" s="36">
        <f t="shared" si="47"/>
        <v>0</v>
      </c>
      <c r="H98" s="37">
        <f t="shared" si="45"/>
        <v>0</v>
      </c>
      <c r="I98" s="38">
        <f t="shared" si="46"/>
        <v>0</v>
      </c>
      <c r="J98" s="29">
        <v>0</v>
      </c>
      <c r="K98" s="29"/>
      <c r="L98" s="29"/>
      <c r="M98" s="29"/>
      <c r="N98" s="29"/>
      <c r="O98" s="29"/>
      <c r="P98" s="29"/>
    </row>
    <row r="99" spans="1:16" x14ac:dyDescent="0.35">
      <c r="B99" s="35"/>
      <c r="C99" s="29"/>
      <c r="D99" s="29"/>
      <c r="E99" s="29"/>
      <c r="F99" s="29"/>
      <c r="G99" s="36">
        <f t="shared" si="47"/>
        <v>0</v>
      </c>
      <c r="H99" s="37">
        <f t="shared" si="45"/>
        <v>0</v>
      </c>
      <c r="I99" s="38">
        <f t="shared" si="46"/>
        <v>0</v>
      </c>
      <c r="J99" s="29">
        <v>0</v>
      </c>
      <c r="K99" s="29"/>
      <c r="L99" s="29"/>
      <c r="M99" s="29"/>
      <c r="N99" s="29"/>
      <c r="O99" s="29"/>
      <c r="P99" s="29"/>
    </row>
    <row r="100" spans="1:16" x14ac:dyDescent="0.35">
      <c r="B100" s="35"/>
      <c r="C100" s="29"/>
      <c r="D100" s="29"/>
      <c r="E100" s="29"/>
      <c r="F100" s="29"/>
      <c r="G100" s="36">
        <f t="shared" si="47"/>
        <v>0</v>
      </c>
      <c r="H100" s="37">
        <f t="shared" si="45"/>
        <v>0</v>
      </c>
      <c r="I100" s="38">
        <f t="shared" si="46"/>
        <v>0</v>
      </c>
      <c r="J100" s="29">
        <v>0</v>
      </c>
      <c r="K100" s="39"/>
      <c r="L100" s="40" t="s">
        <v>19</v>
      </c>
      <c r="M100" s="40" t="s">
        <v>20</v>
      </c>
      <c r="N100" s="40" t="s">
        <v>21</v>
      </c>
      <c r="O100" s="40" t="s">
        <v>22</v>
      </c>
      <c r="P100" s="40" t="s">
        <v>8</v>
      </c>
    </row>
    <row r="101" spans="1:16" x14ac:dyDescent="0.35">
      <c r="B101" s="41" t="s">
        <v>23</v>
      </c>
      <c r="C101" s="29"/>
      <c r="D101" s="29"/>
      <c r="E101" s="29"/>
      <c r="F101" s="29"/>
      <c r="G101" s="42">
        <f t="shared" ref="G101:K101" si="48">AVERAGE(G91:G100)</f>
        <v>0</v>
      </c>
      <c r="H101" s="43">
        <f t="shared" si="48"/>
        <v>0</v>
      </c>
      <c r="I101" s="43">
        <f t="shared" si="48"/>
        <v>0</v>
      </c>
      <c r="J101" s="44">
        <f t="shared" si="48"/>
        <v>0</v>
      </c>
      <c r="K101" s="45">
        <f t="shared" si="48"/>
        <v>0</v>
      </c>
      <c r="L101" s="43">
        <f>G101*12102/3</f>
        <v>0</v>
      </c>
      <c r="M101" s="43">
        <f t="shared" ref="M101" si="49">H101*12102/3</f>
        <v>0</v>
      </c>
      <c r="N101" s="43">
        <f t="shared" ref="N101" si="50">I101*12102/3</f>
        <v>0</v>
      </c>
      <c r="O101" s="43">
        <f t="shared" ref="O101" si="51">J101*12102/3</f>
        <v>0</v>
      </c>
      <c r="P101" s="43">
        <f t="shared" ref="P101" si="52">K101*12102/3</f>
        <v>0</v>
      </c>
    </row>
    <row r="104" spans="1:16" x14ac:dyDescent="0.35">
      <c r="A104" t="s">
        <v>76</v>
      </c>
    </row>
    <row r="105" spans="1:16" x14ac:dyDescent="0.35">
      <c r="B105" s="1" t="s">
        <v>75</v>
      </c>
      <c r="C105" t="s">
        <v>1</v>
      </c>
      <c r="D105" t="s">
        <v>2</v>
      </c>
      <c r="E105" t="s">
        <v>3</v>
      </c>
      <c r="F105" t="s">
        <v>4</v>
      </c>
      <c r="G105" s="2" t="s">
        <v>5</v>
      </c>
      <c r="H105" s="3" t="s">
        <v>2</v>
      </c>
      <c r="I105" s="4" t="s">
        <v>6</v>
      </c>
      <c r="J105" s="5" t="s">
        <v>7</v>
      </c>
      <c r="K105" s="6" t="s">
        <v>8</v>
      </c>
    </row>
    <row r="106" spans="1:16" x14ac:dyDescent="0.35">
      <c r="B106" s="7" t="s">
        <v>77</v>
      </c>
      <c r="C106">
        <v>0</v>
      </c>
      <c r="D106">
        <v>0</v>
      </c>
      <c r="G106" s="8">
        <f>(C106+E106)</f>
        <v>0</v>
      </c>
      <c r="H106" s="9">
        <f t="shared" ref="H106:H113" si="53">(D106+E106+F106)</f>
        <v>0</v>
      </c>
      <c r="I106" s="10">
        <f t="shared" ref="I106:I113" si="54">(E106+F106)</f>
        <v>0</v>
      </c>
      <c r="J106">
        <v>0</v>
      </c>
      <c r="K106">
        <v>0</v>
      </c>
    </row>
    <row r="107" spans="1:16" x14ac:dyDescent="0.35">
      <c r="B107" s="7" t="s">
        <v>78</v>
      </c>
      <c r="C107">
        <v>0</v>
      </c>
      <c r="D107">
        <v>0</v>
      </c>
      <c r="G107" s="8">
        <f t="shared" ref="G107:G113" si="55">(C107+E107)</f>
        <v>0</v>
      </c>
      <c r="H107" s="9">
        <f t="shared" si="53"/>
        <v>0</v>
      </c>
      <c r="I107" s="10">
        <f t="shared" si="54"/>
        <v>0</v>
      </c>
      <c r="J107">
        <v>0</v>
      </c>
    </row>
    <row r="108" spans="1:16" x14ac:dyDescent="0.35">
      <c r="B108" s="7" t="s">
        <v>79</v>
      </c>
      <c r="C108">
        <v>0</v>
      </c>
      <c r="D108">
        <v>0</v>
      </c>
      <c r="G108" s="8">
        <f t="shared" si="55"/>
        <v>0</v>
      </c>
      <c r="H108" s="9">
        <f t="shared" si="53"/>
        <v>0</v>
      </c>
      <c r="I108" s="10">
        <f t="shared" si="54"/>
        <v>0</v>
      </c>
      <c r="J108">
        <v>0</v>
      </c>
    </row>
    <row r="109" spans="1:16" x14ac:dyDescent="0.35">
      <c r="B109" s="7" t="s">
        <v>80</v>
      </c>
      <c r="C109">
        <v>3</v>
      </c>
      <c r="D109">
        <v>4</v>
      </c>
      <c r="G109" s="8">
        <f t="shared" si="55"/>
        <v>3</v>
      </c>
      <c r="H109" s="9">
        <f t="shared" si="53"/>
        <v>4</v>
      </c>
      <c r="I109" s="10">
        <f t="shared" si="54"/>
        <v>0</v>
      </c>
      <c r="J109">
        <v>2</v>
      </c>
    </row>
    <row r="110" spans="1:16" x14ac:dyDescent="0.35">
      <c r="B110" s="7" t="s">
        <v>81</v>
      </c>
      <c r="C110">
        <v>1</v>
      </c>
      <c r="D110">
        <v>1</v>
      </c>
      <c r="G110" s="8">
        <f t="shared" si="55"/>
        <v>1</v>
      </c>
      <c r="H110" s="9">
        <f t="shared" si="53"/>
        <v>1</v>
      </c>
      <c r="I110" s="10">
        <f t="shared" si="54"/>
        <v>0</v>
      </c>
      <c r="J110">
        <v>0</v>
      </c>
    </row>
    <row r="111" spans="1:16" x14ac:dyDescent="0.35">
      <c r="B111" s="7" t="s">
        <v>82</v>
      </c>
      <c r="C111">
        <v>0</v>
      </c>
      <c r="D111">
        <v>0</v>
      </c>
      <c r="F111">
        <v>78</v>
      </c>
      <c r="G111" s="8">
        <f t="shared" si="55"/>
        <v>0</v>
      </c>
      <c r="H111" s="9">
        <f t="shared" si="53"/>
        <v>78</v>
      </c>
      <c r="I111" s="10">
        <f t="shared" si="54"/>
        <v>78</v>
      </c>
      <c r="J111">
        <v>0</v>
      </c>
      <c r="L111" t="s">
        <v>85</v>
      </c>
    </row>
    <row r="112" spans="1:16" x14ac:dyDescent="0.35">
      <c r="B112" s="7" t="s">
        <v>83</v>
      </c>
      <c r="C112">
        <v>0</v>
      </c>
      <c r="D112">
        <v>0</v>
      </c>
      <c r="G112" s="8">
        <f t="shared" si="55"/>
        <v>0</v>
      </c>
      <c r="H112" s="9">
        <f t="shared" si="53"/>
        <v>0</v>
      </c>
      <c r="I112" s="10">
        <f t="shared" si="54"/>
        <v>0</v>
      </c>
      <c r="J112">
        <v>0</v>
      </c>
    </row>
    <row r="113" spans="2:16" x14ac:dyDescent="0.35">
      <c r="B113" s="7" t="s">
        <v>84</v>
      </c>
      <c r="C113">
        <v>0</v>
      </c>
      <c r="D113">
        <v>0</v>
      </c>
      <c r="G113" s="8">
        <f t="shared" si="55"/>
        <v>0</v>
      </c>
      <c r="H113" s="9">
        <f t="shared" si="53"/>
        <v>0</v>
      </c>
      <c r="I113" s="10">
        <f t="shared" si="54"/>
        <v>0</v>
      </c>
      <c r="J113">
        <v>0</v>
      </c>
    </row>
    <row r="114" spans="2:16" x14ac:dyDescent="0.35">
      <c r="B114" s="7"/>
      <c r="G114" s="8"/>
      <c r="H114" s="9"/>
      <c r="I114" s="10"/>
    </row>
    <row r="115" spans="2:16" x14ac:dyDescent="0.35">
      <c r="B115" s="7"/>
      <c r="G115" s="8"/>
      <c r="H115" s="9"/>
      <c r="I115" s="10"/>
      <c r="K115" s="11"/>
      <c r="L115" s="12" t="s">
        <v>19</v>
      </c>
      <c r="M115" s="12" t="s">
        <v>20</v>
      </c>
      <c r="N115" s="12" t="s">
        <v>21</v>
      </c>
      <c r="O115" s="12" t="s">
        <v>22</v>
      </c>
      <c r="P115" s="12" t="s">
        <v>8</v>
      </c>
    </row>
    <row r="116" spans="2:16" x14ac:dyDescent="0.35">
      <c r="B116" s="13" t="s">
        <v>23</v>
      </c>
      <c r="G116" s="14">
        <f t="shared" ref="G116:K116" si="56">AVERAGE(G106:G115)</f>
        <v>0.5</v>
      </c>
      <c r="H116" s="15">
        <f t="shared" si="56"/>
        <v>10.375</v>
      </c>
      <c r="I116" s="15">
        <f t="shared" si="56"/>
        <v>9.75</v>
      </c>
      <c r="J116" s="16">
        <f t="shared" si="56"/>
        <v>0.25</v>
      </c>
      <c r="K116" s="17">
        <f t="shared" si="56"/>
        <v>0</v>
      </c>
      <c r="L116" s="15">
        <f>G116*12102</f>
        <v>6051</v>
      </c>
      <c r="M116" s="15">
        <f>H116*12102</f>
        <v>125558.25</v>
      </c>
      <c r="N116" s="15">
        <f>I116*12102</f>
        <v>117994.5</v>
      </c>
      <c r="O116" s="15">
        <f>J116*12102</f>
        <v>3025.5</v>
      </c>
      <c r="P116" s="15">
        <f>K116*12102</f>
        <v>0</v>
      </c>
    </row>
    <row r="120" spans="2:16" x14ac:dyDescent="0.35">
      <c r="B120" s="1" t="s">
        <v>86</v>
      </c>
      <c r="C120" t="s">
        <v>1</v>
      </c>
      <c r="D120" t="s">
        <v>2</v>
      </c>
      <c r="E120" t="s">
        <v>3</v>
      </c>
      <c r="F120" t="s">
        <v>4</v>
      </c>
      <c r="G120" s="2" t="s">
        <v>5</v>
      </c>
      <c r="H120" s="3" t="s">
        <v>2</v>
      </c>
      <c r="I120" s="4" t="s">
        <v>6</v>
      </c>
      <c r="J120" s="5" t="s">
        <v>7</v>
      </c>
      <c r="K120" s="6" t="s">
        <v>8</v>
      </c>
    </row>
    <row r="121" spans="2:16" x14ac:dyDescent="0.35">
      <c r="B121" s="7" t="s">
        <v>87</v>
      </c>
      <c r="C121">
        <v>0</v>
      </c>
      <c r="D121">
        <v>1</v>
      </c>
      <c r="G121" s="8">
        <f>(C121+E121)</f>
        <v>0</v>
      </c>
      <c r="H121" s="9">
        <f t="shared" ref="H121:H129" si="57">(D121+E121+F121)</f>
        <v>1</v>
      </c>
      <c r="I121" s="10">
        <f t="shared" ref="I121:I129" si="58">(E121+F121)</f>
        <v>0</v>
      </c>
      <c r="J121">
        <v>4</v>
      </c>
      <c r="K121">
        <v>0</v>
      </c>
    </row>
    <row r="122" spans="2:16" x14ac:dyDescent="0.35">
      <c r="B122" s="7" t="s">
        <v>88</v>
      </c>
      <c r="C122">
        <v>1</v>
      </c>
      <c r="D122">
        <v>1</v>
      </c>
      <c r="G122" s="8">
        <f t="shared" ref="G122:G129" si="59">(C122+E122)</f>
        <v>1</v>
      </c>
      <c r="H122" s="9">
        <f t="shared" si="57"/>
        <v>1</v>
      </c>
      <c r="I122" s="10">
        <f t="shared" si="58"/>
        <v>0</v>
      </c>
      <c r="J122">
        <v>0</v>
      </c>
    </row>
    <row r="123" spans="2:16" x14ac:dyDescent="0.35">
      <c r="B123" s="7" t="s">
        <v>89</v>
      </c>
      <c r="C123">
        <v>2</v>
      </c>
      <c r="D123">
        <v>2</v>
      </c>
      <c r="G123" s="8">
        <f t="shared" si="59"/>
        <v>2</v>
      </c>
      <c r="H123" s="9">
        <f t="shared" si="57"/>
        <v>2</v>
      </c>
      <c r="I123" s="10">
        <f t="shared" si="58"/>
        <v>0</v>
      </c>
      <c r="J123">
        <v>0</v>
      </c>
    </row>
    <row r="124" spans="2:16" x14ac:dyDescent="0.35">
      <c r="B124" s="7" t="s">
        <v>90</v>
      </c>
      <c r="C124">
        <v>0</v>
      </c>
      <c r="D124">
        <v>0</v>
      </c>
      <c r="G124" s="8">
        <f t="shared" si="59"/>
        <v>0</v>
      </c>
      <c r="H124" s="9">
        <f t="shared" si="57"/>
        <v>0</v>
      </c>
      <c r="I124" s="10">
        <f t="shared" si="58"/>
        <v>0</v>
      </c>
      <c r="J124">
        <v>2</v>
      </c>
    </row>
    <row r="125" spans="2:16" x14ac:dyDescent="0.35">
      <c r="B125" s="7" t="s">
        <v>91</v>
      </c>
      <c r="C125">
        <v>0</v>
      </c>
      <c r="D125">
        <v>1</v>
      </c>
      <c r="G125" s="8">
        <f t="shared" si="59"/>
        <v>0</v>
      </c>
      <c r="H125" s="9">
        <f t="shared" si="57"/>
        <v>1</v>
      </c>
      <c r="I125" s="10">
        <f t="shared" si="58"/>
        <v>0</v>
      </c>
      <c r="J125">
        <v>1</v>
      </c>
    </row>
    <row r="126" spans="2:16" x14ac:dyDescent="0.35">
      <c r="B126" s="7" t="s">
        <v>92</v>
      </c>
      <c r="C126">
        <v>0</v>
      </c>
      <c r="D126">
        <v>0</v>
      </c>
      <c r="G126" s="8">
        <f t="shared" si="59"/>
        <v>0</v>
      </c>
      <c r="H126" s="9">
        <f t="shared" si="57"/>
        <v>0</v>
      </c>
      <c r="I126" s="10">
        <f t="shared" si="58"/>
        <v>0</v>
      </c>
      <c r="J126">
        <v>1</v>
      </c>
    </row>
    <row r="127" spans="2:16" x14ac:dyDescent="0.35">
      <c r="B127" s="7" t="s">
        <v>93</v>
      </c>
      <c r="C127">
        <v>2</v>
      </c>
      <c r="D127">
        <v>5</v>
      </c>
      <c r="G127" s="8">
        <f t="shared" si="59"/>
        <v>2</v>
      </c>
      <c r="H127" s="9">
        <f t="shared" si="57"/>
        <v>5</v>
      </c>
      <c r="I127" s="10">
        <f t="shared" si="58"/>
        <v>0</v>
      </c>
      <c r="J127">
        <v>1</v>
      </c>
      <c r="L127" t="s">
        <v>97</v>
      </c>
    </row>
    <row r="128" spans="2:16" x14ac:dyDescent="0.35">
      <c r="B128" s="7" t="s">
        <v>94</v>
      </c>
      <c r="C128">
        <v>0</v>
      </c>
      <c r="D128">
        <v>1</v>
      </c>
      <c r="G128" s="8">
        <f t="shared" si="59"/>
        <v>0</v>
      </c>
      <c r="H128" s="9">
        <f t="shared" si="57"/>
        <v>1</v>
      </c>
      <c r="I128" s="10">
        <f t="shared" si="58"/>
        <v>0</v>
      </c>
      <c r="J128">
        <v>4</v>
      </c>
    </row>
    <row r="129" spans="2:16" x14ac:dyDescent="0.35">
      <c r="B129" s="7" t="s">
        <v>95</v>
      </c>
      <c r="C129">
        <v>0</v>
      </c>
      <c r="D129">
        <v>0</v>
      </c>
      <c r="G129" s="8">
        <f t="shared" si="59"/>
        <v>0</v>
      </c>
      <c r="H129" s="9">
        <f t="shared" si="57"/>
        <v>0</v>
      </c>
      <c r="I129" s="10">
        <f t="shared" si="58"/>
        <v>0</v>
      </c>
      <c r="J129">
        <v>2</v>
      </c>
    </row>
    <row r="130" spans="2:16" x14ac:dyDescent="0.35">
      <c r="B130" s="7" t="s">
        <v>96</v>
      </c>
      <c r="G130" s="8"/>
      <c r="H130" s="9"/>
      <c r="I130" s="10"/>
      <c r="K130" s="11"/>
      <c r="L130" s="12" t="s">
        <v>19</v>
      </c>
      <c r="M130" s="12" t="s">
        <v>20</v>
      </c>
      <c r="N130" s="12" t="s">
        <v>21</v>
      </c>
      <c r="O130" s="12" t="s">
        <v>22</v>
      </c>
      <c r="P130" s="12" t="s">
        <v>8</v>
      </c>
    </row>
    <row r="131" spans="2:16" x14ac:dyDescent="0.35">
      <c r="B131" s="13" t="s">
        <v>23</v>
      </c>
      <c r="G131" s="14">
        <f t="shared" ref="G131:K131" si="60">AVERAGE(G121:G130)</f>
        <v>0.55555555555555558</v>
      </c>
      <c r="H131" s="15">
        <f t="shared" si="60"/>
        <v>1.2222222222222223</v>
      </c>
      <c r="I131" s="15">
        <f t="shared" si="60"/>
        <v>0</v>
      </c>
      <c r="J131" s="16">
        <f t="shared" si="60"/>
        <v>1.6666666666666667</v>
      </c>
      <c r="K131" s="17">
        <f t="shared" si="60"/>
        <v>0</v>
      </c>
      <c r="L131" s="15">
        <f>G131*12102/3</f>
        <v>2241.1111111111113</v>
      </c>
      <c r="M131" s="15">
        <f t="shared" ref="M131" si="61">H131*12102/3</f>
        <v>4930.4444444444443</v>
      </c>
      <c r="N131" s="15">
        <f t="shared" ref="N131" si="62">I131*12102/3</f>
        <v>0</v>
      </c>
      <c r="O131" s="15">
        <f t="shared" ref="O131" si="63">J131*12102/3</f>
        <v>6723.333333333333</v>
      </c>
      <c r="P131" s="15">
        <f t="shared" ref="P131" si="64">K131*12102/3</f>
        <v>0</v>
      </c>
    </row>
    <row r="135" spans="2:16" x14ac:dyDescent="0.35">
      <c r="B135" s="1" t="s">
        <v>98</v>
      </c>
      <c r="C135" t="s">
        <v>1</v>
      </c>
      <c r="D135" t="s">
        <v>2</v>
      </c>
      <c r="E135" t="s">
        <v>3</v>
      </c>
      <c r="F135" t="s">
        <v>4</v>
      </c>
      <c r="G135" s="2" t="s">
        <v>5</v>
      </c>
      <c r="H135" s="3" t="s">
        <v>2</v>
      </c>
      <c r="I135" s="4" t="s">
        <v>6</v>
      </c>
      <c r="J135" s="5" t="s">
        <v>7</v>
      </c>
      <c r="K135" s="6" t="s">
        <v>8</v>
      </c>
    </row>
    <row r="136" spans="2:16" x14ac:dyDescent="0.35">
      <c r="B136" s="7" t="s">
        <v>99</v>
      </c>
      <c r="C136">
        <v>1</v>
      </c>
      <c r="D136">
        <v>9</v>
      </c>
      <c r="G136" s="8">
        <f>(C136+E136)</f>
        <v>1</v>
      </c>
      <c r="H136" s="9">
        <f t="shared" ref="H136:H145" si="65">(D136+E136+F136)</f>
        <v>9</v>
      </c>
      <c r="I136" s="10">
        <f t="shared" ref="I136:I145" si="66">(E136+F136)</f>
        <v>0</v>
      </c>
      <c r="J136">
        <v>30</v>
      </c>
      <c r="K136">
        <v>0</v>
      </c>
    </row>
    <row r="137" spans="2:16" x14ac:dyDescent="0.35">
      <c r="B137" s="7" t="s">
        <v>100</v>
      </c>
      <c r="C137">
        <v>3</v>
      </c>
      <c r="D137">
        <v>6</v>
      </c>
      <c r="G137" s="8">
        <f t="shared" ref="G137:G145" si="67">(C137+E137)</f>
        <v>3</v>
      </c>
      <c r="H137" s="9">
        <f t="shared" si="65"/>
        <v>6</v>
      </c>
      <c r="I137" s="10">
        <f t="shared" si="66"/>
        <v>0</v>
      </c>
      <c r="J137">
        <v>32</v>
      </c>
    </row>
    <row r="138" spans="2:16" x14ac:dyDescent="0.35">
      <c r="B138" s="7" t="s">
        <v>101</v>
      </c>
      <c r="C138">
        <v>8</v>
      </c>
      <c r="D138">
        <v>10</v>
      </c>
      <c r="G138" s="8">
        <f t="shared" si="67"/>
        <v>8</v>
      </c>
      <c r="H138" s="9">
        <f t="shared" si="65"/>
        <v>10</v>
      </c>
      <c r="I138" s="10">
        <f t="shared" si="66"/>
        <v>0</v>
      </c>
      <c r="J138">
        <v>24</v>
      </c>
    </row>
    <row r="139" spans="2:16" x14ac:dyDescent="0.35">
      <c r="B139" s="7" t="s">
        <v>102</v>
      </c>
      <c r="C139">
        <v>4</v>
      </c>
      <c r="D139">
        <v>6</v>
      </c>
      <c r="G139" s="8">
        <f t="shared" si="67"/>
        <v>4</v>
      </c>
      <c r="H139" s="9">
        <f t="shared" si="65"/>
        <v>6</v>
      </c>
      <c r="I139" s="10">
        <f t="shared" si="66"/>
        <v>0</v>
      </c>
      <c r="J139">
        <v>60</v>
      </c>
    </row>
    <row r="140" spans="2:16" x14ac:dyDescent="0.35">
      <c r="B140" s="7" t="s">
        <v>103</v>
      </c>
      <c r="C140">
        <v>4</v>
      </c>
      <c r="D140">
        <v>4</v>
      </c>
      <c r="G140" s="8">
        <f t="shared" si="67"/>
        <v>4</v>
      </c>
      <c r="H140" s="9">
        <f t="shared" si="65"/>
        <v>4</v>
      </c>
      <c r="I140" s="10">
        <f t="shared" si="66"/>
        <v>0</v>
      </c>
      <c r="J140">
        <v>20</v>
      </c>
    </row>
    <row r="141" spans="2:16" x14ac:dyDescent="0.35">
      <c r="B141" s="7" t="s">
        <v>104</v>
      </c>
      <c r="C141">
        <v>8</v>
      </c>
      <c r="D141">
        <v>12</v>
      </c>
      <c r="G141" s="8">
        <f t="shared" si="67"/>
        <v>8</v>
      </c>
      <c r="H141" s="9">
        <f t="shared" si="65"/>
        <v>12</v>
      </c>
      <c r="I141" s="10">
        <f t="shared" si="66"/>
        <v>0</v>
      </c>
      <c r="J141">
        <v>29</v>
      </c>
    </row>
    <row r="142" spans="2:16" x14ac:dyDescent="0.35">
      <c r="B142" s="7" t="s">
        <v>105</v>
      </c>
      <c r="C142">
        <v>7</v>
      </c>
      <c r="D142">
        <v>10</v>
      </c>
      <c r="G142" s="8">
        <f t="shared" si="67"/>
        <v>7</v>
      </c>
      <c r="H142" s="9">
        <f t="shared" si="65"/>
        <v>10</v>
      </c>
      <c r="I142" s="10">
        <f t="shared" si="66"/>
        <v>0</v>
      </c>
      <c r="J142">
        <v>23</v>
      </c>
    </row>
    <row r="143" spans="2:16" x14ac:dyDescent="0.35">
      <c r="B143" s="7" t="s">
        <v>106</v>
      </c>
      <c r="C143">
        <v>6</v>
      </c>
      <c r="D143">
        <v>6</v>
      </c>
      <c r="G143" s="8">
        <f t="shared" si="67"/>
        <v>6</v>
      </c>
      <c r="H143" s="9">
        <f t="shared" si="65"/>
        <v>6</v>
      </c>
      <c r="I143" s="10">
        <f t="shared" si="66"/>
        <v>0</v>
      </c>
      <c r="J143">
        <v>26</v>
      </c>
    </row>
    <row r="144" spans="2:16" x14ac:dyDescent="0.35">
      <c r="B144" s="7" t="s">
        <v>107</v>
      </c>
      <c r="C144">
        <v>8</v>
      </c>
      <c r="D144">
        <v>11</v>
      </c>
      <c r="G144" s="8">
        <f t="shared" si="67"/>
        <v>8</v>
      </c>
      <c r="H144" s="9">
        <f t="shared" si="65"/>
        <v>11</v>
      </c>
      <c r="I144" s="10">
        <f t="shared" si="66"/>
        <v>0</v>
      </c>
      <c r="J144">
        <v>33</v>
      </c>
    </row>
    <row r="145" spans="2:16" x14ac:dyDescent="0.35">
      <c r="B145" s="7" t="s">
        <v>108</v>
      </c>
      <c r="C145">
        <v>4</v>
      </c>
      <c r="D145">
        <v>5</v>
      </c>
      <c r="G145" s="8">
        <f t="shared" si="67"/>
        <v>4</v>
      </c>
      <c r="H145" s="9">
        <f t="shared" si="65"/>
        <v>5</v>
      </c>
      <c r="I145" s="10">
        <f t="shared" si="66"/>
        <v>0</v>
      </c>
      <c r="J145">
        <v>39</v>
      </c>
      <c r="K145" s="11"/>
      <c r="L145" s="12" t="s">
        <v>19</v>
      </c>
      <c r="M145" s="12" t="s">
        <v>20</v>
      </c>
      <c r="N145" s="12" t="s">
        <v>21</v>
      </c>
      <c r="O145" s="12" t="s">
        <v>22</v>
      </c>
      <c r="P145" s="12" t="s">
        <v>8</v>
      </c>
    </row>
    <row r="146" spans="2:16" x14ac:dyDescent="0.35">
      <c r="B146" s="13" t="s">
        <v>23</v>
      </c>
      <c r="G146" s="14">
        <f t="shared" ref="G146:K146" si="68">AVERAGE(G136:G145)</f>
        <v>5.3</v>
      </c>
      <c r="H146" s="15">
        <f t="shared" si="68"/>
        <v>7.9</v>
      </c>
      <c r="I146" s="15">
        <f t="shared" si="68"/>
        <v>0</v>
      </c>
      <c r="J146" s="16">
        <f t="shared" si="68"/>
        <v>31.6</v>
      </c>
      <c r="K146" s="17">
        <f t="shared" si="68"/>
        <v>0</v>
      </c>
      <c r="L146" s="15">
        <f>G146*12102/3</f>
        <v>21380.2</v>
      </c>
      <c r="M146" s="15">
        <f t="shared" ref="M146" si="69">H146*12102/3</f>
        <v>31868.600000000002</v>
      </c>
      <c r="N146" s="15">
        <f t="shared" ref="N146" si="70">I146*12102/3</f>
        <v>0</v>
      </c>
      <c r="O146" s="15">
        <f t="shared" ref="O146" si="71">J146*12102/3</f>
        <v>127474.40000000001</v>
      </c>
      <c r="P146" s="15">
        <f t="shared" ref="P146" si="72">K146*12102/3</f>
        <v>0</v>
      </c>
    </row>
    <row r="150" spans="2:16" x14ac:dyDescent="0.35">
      <c r="B150" s="1" t="s">
        <v>109</v>
      </c>
      <c r="C150" t="s">
        <v>1</v>
      </c>
      <c r="D150" t="s">
        <v>2</v>
      </c>
      <c r="E150" t="s">
        <v>3</v>
      </c>
      <c r="F150" t="s">
        <v>4</v>
      </c>
      <c r="G150" s="2" t="s">
        <v>5</v>
      </c>
      <c r="H150" s="3" t="s">
        <v>2</v>
      </c>
      <c r="I150" s="4" t="s">
        <v>6</v>
      </c>
      <c r="J150" s="5" t="s">
        <v>7</v>
      </c>
      <c r="K150" s="6" t="s">
        <v>8</v>
      </c>
    </row>
    <row r="151" spans="2:16" x14ac:dyDescent="0.35">
      <c r="B151" s="7" t="s">
        <v>110</v>
      </c>
      <c r="C151">
        <v>7</v>
      </c>
      <c r="D151">
        <v>12</v>
      </c>
      <c r="G151" s="8">
        <f>(C151+E151)</f>
        <v>7</v>
      </c>
      <c r="H151" s="9">
        <f t="shared" ref="H151:H160" si="73">(D151+E151+F151)</f>
        <v>12</v>
      </c>
      <c r="I151" s="10">
        <f t="shared" ref="I151:I160" si="74">(E151+F151)</f>
        <v>0</v>
      </c>
      <c r="J151">
        <v>37</v>
      </c>
      <c r="K151">
        <v>0</v>
      </c>
    </row>
    <row r="152" spans="2:16" x14ac:dyDescent="0.35">
      <c r="B152" s="7" t="s">
        <v>111</v>
      </c>
      <c r="C152">
        <v>12</v>
      </c>
      <c r="D152">
        <v>20</v>
      </c>
      <c r="G152" s="8">
        <f t="shared" ref="G152:G160" si="75">(C152+E152)</f>
        <v>12</v>
      </c>
      <c r="H152" s="9">
        <f t="shared" si="73"/>
        <v>20</v>
      </c>
      <c r="I152" s="10">
        <f t="shared" si="74"/>
        <v>0</v>
      </c>
      <c r="J152">
        <v>9</v>
      </c>
    </row>
    <row r="153" spans="2:16" x14ac:dyDescent="0.35">
      <c r="B153" s="7" t="s">
        <v>119</v>
      </c>
      <c r="C153">
        <v>4</v>
      </c>
      <c r="D153">
        <v>9</v>
      </c>
      <c r="G153" s="8">
        <f t="shared" si="75"/>
        <v>4</v>
      </c>
      <c r="H153" s="9">
        <f t="shared" si="73"/>
        <v>9</v>
      </c>
      <c r="I153" s="10">
        <f t="shared" si="74"/>
        <v>0</v>
      </c>
      <c r="J153">
        <v>13</v>
      </c>
    </row>
    <row r="154" spans="2:16" x14ac:dyDescent="0.35">
      <c r="B154" s="7" t="s">
        <v>112</v>
      </c>
      <c r="C154">
        <v>9</v>
      </c>
      <c r="D154">
        <v>13</v>
      </c>
      <c r="G154" s="8">
        <f t="shared" si="75"/>
        <v>9</v>
      </c>
      <c r="H154" s="9">
        <f t="shared" si="73"/>
        <v>13</v>
      </c>
      <c r="I154" s="10">
        <f t="shared" si="74"/>
        <v>0</v>
      </c>
      <c r="J154">
        <v>29</v>
      </c>
    </row>
    <row r="155" spans="2:16" x14ac:dyDescent="0.35">
      <c r="B155" s="7" t="s">
        <v>113</v>
      </c>
      <c r="C155">
        <v>6</v>
      </c>
      <c r="D155">
        <v>10</v>
      </c>
      <c r="G155" s="8">
        <f t="shared" si="75"/>
        <v>6</v>
      </c>
      <c r="H155" s="9">
        <f t="shared" si="73"/>
        <v>10</v>
      </c>
      <c r="I155" s="10">
        <f t="shared" si="74"/>
        <v>0</v>
      </c>
      <c r="J155">
        <v>13</v>
      </c>
    </row>
    <row r="156" spans="2:16" x14ac:dyDescent="0.35">
      <c r="B156" s="7" t="s">
        <v>114</v>
      </c>
      <c r="C156">
        <v>4</v>
      </c>
      <c r="D156">
        <v>18</v>
      </c>
      <c r="G156" s="8">
        <f t="shared" si="75"/>
        <v>4</v>
      </c>
      <c r="H156" s="9">
        <f t="shared" si="73"/>
        <v>18</v>
      </c>
      <c r="I156" s="10">
        <f t="shared" si="74"/>
        <v>0</v>
      </c>
      <c r="J156">
        <v>24</v>
      </c>
    </row>
    <row r="157" spans="2:16" x14ac:dyDescent="0.35">
      <c r="B157" s="7" t="s">
        <v>115</v>
      </c>
      <c r="C157">
        <v>8</v>
      </c>
      <c r="D157">
        <v>15</v>
      </c>
      <c r="G157" s="8">
        <f t="shared" si="75"/>
        <v>8</v>
      </c>
      <c r="H157" s="9">
        <f t="shared" si="73"/>
        <v>15</v>
      </c>
      <c r="I157" s="10">
        <f t="shared" si="74"/>
        <v>0</v>
      </c>
      <c r="J157">
        <v>17</v>
      </c>
    </row>
    <row r="158" spans="2:16" x14ac:dyDescent="0.35">
      <c r="B158" s="7" t="s">
        <v>116</v>
      </c>
      <c r="C158">
        <v>15</v>
      </c>
      <c r="D158">
        <v>24</v>
      </c>
      <c r="G158" s="8">
        <f t="shared" si="75"/>
        <v>15</v>
      </c>
      <c r="H158" s="9">
        <f t="shared" si="73"/>
        <v>24</v>
      </c>
      <c r="I158" s="10">
        <f t="shared" si="74"/>
        <v>0</v>
      </c>
      <c r="J158">
        <v>23</v>
      </c>
    </row>
    <row r="159" spans="2:16" x14ac:dyDescent="0.35">
      <c r="B159" s="7" t="s">
        <v>117</v>
      </c>
      <c r="C159">
        <v>8</v>
      </c>
      <c r="D159">
        <v>14</v>
      </c>
      <c r="G159" s="8">
        <f t="shared" si="75"/>
        <v>8</v>
      </c>
      <c r="H159" s="9">
        <f t="shared" si="73"/>
        <v>14</v>
      </c>
      <c r="I159" s="10">
        <f t="shared" si="74"/>
        <v>0</v>
      </c>
      <c r="J159">
        <v>18</v>
      </c>
    </row>
    <row r="160" spans="2:16" x14ac:dyDescent="0.35">
      <c r="B160" s="7" t="s">
        <v>118</v>
      </c>
      <c r="C160">
        <v>6</v>
      </c>
      <c r="D160">
        <v>15</v>
      </c>
      <c r="G160" s="8">
        <f t="shared" si="75"/>
        <v>6</v>
      </c>
      <c r="H160" s="9">
        <f t="shared" si="73"/>
        <v>15</v>
      </c>
      <c r="I160" s="10">
        <f t="shared" si="74"/>
        <v>0</v>
      </c>
      <c r="J160">
        <v>4</v>
      </c>
      <c r="K160" s="11"/>
      <c r="L160" s="12" t="s">
        <v>19</v>
      </c>
      <c r="M160" s="12" t="s">
        <v>20</v>
      </c>
      <c r="N160" s="12" t="s">
        <v>21</v>
      </c>
      <c r="O160" s="12" t="s">
        <v>22</v>
      </c>
      <c r="P160" s="12" t="s">
        <v>8</v>
      </c>
    </row>
    <row r="161" spans="2:16" x14ac:dyDescent="0.35">
      <c r="B161" s="13" t="s">
        <v>23</v>
      </c>
      <c r="G161" s="14">
        <f t="shared" ref="G161:K161" si="76">AVERAGE(G151:G160)</f>
        <v>7.9</v>
      </c>
      <c r="H161" s="15">
        <f t="shared" si="76"/>
        <v>15</v>
      </c>
      <c r="I161" s="15">
        <f t="shared" si="76"/>
        <v>0</v>
      </c>
      <c r="J161" s="16">
        <f t="shared" si="76"/>
        <v>18.7</v>
      </c>
      <c r="K161" s="17">
        <f t="shared" si="76"/>
        <v>0</v>
      </c>
      <c r="L161" s="15">
        <f>G161*12102/3</f>
        <v>31868.600000000002</v>
      </c>
      <c r="M161" s="15">
        <f t="shared" ref="M161" si="77">H161*12102/3</f>
        <v>60510</v>
      </c>
      <c r="N161" s="15">
        <f t="shared" ref="N161" si="78">I161*12102/3</f>
        <v>0</v>
      </c>
      <c r="O161" s="15">
        <f t="shared" ref="O161" si="79">J161*12102/3</f>
        <v>75435.8</v>
      </c>
      <c r="P161" s="15">
        <f t="shared" ref="P161" si="80">K161*12102/3</f>
        <v>0</v>
      </c>
    </row>
    <row r="164" spans="2:16" x14ac:dyDescent="0.35">
      <c r="B164" s="1" t="s">
        <v>120</v>
      </c>
      <c r="C164" t="s">
        <v>1</v>
      </c>
      <c r="D164" t="s">
        <v>2</v>
      </c>
      <c r="E164" t="s">
        <v>3</v>
      </c>
      <c r="F164" t="s">
        <v>4</v>
      </c>
      <c r="G164" s="2" t="s">
        <v>5</v>
      </c>
      <c r="H164" s="3" t="s">
        <v>2</v>
      </c>
      <c r="I164" s="4" t="s">
        <v>6</v>
      </c>
      <c r="J164" s="5" t="s">
        <v>7</v>
      </c>
      <c r="K164" s="6" t="s">
        <v>8</v>
      </c>
    </row>
    <row r="165" spans="2:16" x14ac:dyDescent="0.35">
      <c r="B165" s="7" t="s">
        <v>131</v>
      </c>
      <c r="C165">
        <v>5</v>
      </c>
      <c r="D165">
        <v>8</v>
      </c>
      <c r="G165" s="8">
        <f>(C165+E165)</f>
        <v>5</v>
      </c>
      <c r="H165" s="9">
        <f t="shared" ref="H165:H174" si="81">(D165+E165+F165)</f>
        <v>8</v>
      </c>
      <c r="I165" s="10">
        <f t="shared" ref="I165:I174" si="82">(E165+F165)</f>
        <v>0</v>
      </c>
      <c r="J165">
        <v>14</v>
      </c>
      <c r="K165">
        <v>0</v>
      </c>
    </row>
    <row r="166" spans="2:16" x14ac:dyDescent="0.35">
      <c r="B166" s="7" t="s">
        <v>132</v>
      </c>
      <c r="C166">
        <v>3</v>
      </c>
      <c r="D166">
        <v>4</v>
      </c>
      <c r="G166" s="8">
        <f t="shared" ref="G166:G174" si="83">(C166+E166)</f>
        <v>3</v>
      </c>
      <c r="H166" s="9">
        <f t="shared" si="81"/>
        <v>4</v>
      </c>
      <c r="I166" s="10">
        <f t="shared" si="82"/>
        <v>0</v>
      </c>
      <c r="J166">
        <v>19</v>
      </c>
    </row>
    <row r="167" spans="2:16" x14ac:dyDescent="0.35">
      <c r="B167" s="7" t="s">
        <v>133</v>
      </c>
      <c r="C167">
        <v>7</v>
      </c>
      <c r="D167">
        <v>16</v>
      </c>
      <c r="G167" s="8">
        <f t="shared" si="83"/>
        <v>7</v>
      </c>
      <c r="H167" s="9">
        <f t="shared" si="81"/>
        <v>16</v>
      </c>
      <c r="I167" s="10">
        <f t="shared" si="82"/>
        <v>0</v>
      </c>
      <c r="J167">
        <v>21</v>
      </c>
    </row>
    <row r="168" spans="2:16" x14ac:dyDescent="0.35">
      <c r="B168" s="7" t="s">
        <v>134</v>
      </c>
      <c r="C168">
        <v>4</v>
      </c>
      <c r="D168">
        <v>8</v>
      </c>
      <c r="G168" s="8">
        <f t="shared" si="83"/>
        <v>4</v>
      </c>
      <c r="H168" s="9">
        <f t="shared" si="81"/>
        <v>8</v>
      </c>
      <c r="I168" s="10">
        <f t="shared" si="82"/>
        <v>0</v>
      </c>
      <c r="J168">
        <v>18</v>
      </c>
    </row>
    <row r="169" spans="2:16" x14ac:dyDescent="0.35">
      <c r="B169" s="7" t="s">
        <v>135</v>
      </c>
      <c r="C169">
        <v>4</v>
      </c>
      <c r="D169">
        <v>7</v>
      </c>
      <c r="G169" s="8">
        <f t="shared" si="83"/>
        <v>4</v>
      </c>
      <c r="H169" s="9">
        <f t="shared" si="81"/>
        <v>7</v>
      </c>
      <c r="I169" s="10">
        <f t="shared" si="82"/>
        <v>0</v>
      </c>
      <c r="J169">
        <v>19</v>
      </c>
    </row>
    <row r="170" spans="2:16" x14ac:dyDescent="0.35">
      <c r="B170" s="7" t="s">
        <v>136</v>
      </c>
      <c r="C170">
        <v>4</v>
      </c>
      <c r="D170">
        <v>6</v>
      </c>
      <c r="G170" s="8">
        <f t="shared" si="83"/>
        <v>4</v>
      </c>
      <c r="H170" s="9">
        <f t="shared" si="81"/>
        <v>6</v>
      </c>
      <c r="I170" s="10">
        <f t="shared" si="82"/>
        <v>0</v>
      </c>
      <c r="J170">
        <v>20</v>
      </c>
    </row>
    <row r="171" spans="2:16" x14ac:dyDescent="0.35">
      <c r="B171" s="7" t="s">
        <v>137</v>
      </c>
      <c r="C171">
        <v>5</v>
      </c>
      <c r="D171">
        <v>7</v>
      </c>
      <c r="G171" s="8">
        <f t="shared" si="83"/>
        <v>5</v>
      </c>
      <c r="H171" s="9">
        <f t="shared" si="81"/>
        <v>7</v>
      </c>
      <c r="I171" s="10">
        <f t="shared" si="82"/>
        <v>0</v>
      </c>
      <c r="J171">
        <v>19</v>
      </c>
    </row>
    <row r="172" spans="2:16" x14ac:dyDescent="0.35">
      <c r="B172" s="7" t="s">
        <v>138</v>
      </c>
      <c r="C172">
        <v>4</v>
      </c>
      <c r="D172">
        <v>5</v>
      </c>
      <c r="G172" s="8">
        <f t="shared" si="83"/>
        <v>4</v>
      </c>
      <c r="H172" s="9">
        <f t="shared" si="81"/>
        <v>5</v>
      </c>
      <c r="I172" s="10">
        <f t="shared" si="82"/>
        <v>0</v>
      </c>
      <c r="J172">
        <v>11</v>
      </c>
    </row>
    <row r="173" spans="2:16" x14ac:dyDescent="0.35">
      <c r="B173" s="7" t="s">
        <v>139</v>
      </c>
      <c r="C173">
        <v>2</v>
      </c>
      <c r="D173">
        <v>4</v>
      </c>
      <c r="G173" s="8">
        <f t="shared" si="83"/>
        <v>2</v>
      </c>
      <c r="H173" s="9">
        <f t="shared" si="81"/>
        <v>4</v>
      </c>
      <c r="I173" s="10">
        <f t="shared" si="82"/>
        <v>0</v>
      </c>
      <c r="J173">
        <v>11</v>
      </c>
    </row>
    <row r="174" spans="2:16" x14ac:dyDescent="0.35">
      <c r="B174" s="7" t="s">
        <v>140</v>
      </c>
      <c r="C174">
        <v>6</v>
      </c>
      <c r="D174">
        <v>9</v>
      </c>
      <c r="G174" s="8">
        <f t="shared" si="83"/>
        <v>6</v>
      </c>
      <c r="H174" s="9">
        <f t="shared" si="81"/>
        <v>9</v>
      </c>
      <c r="I174" s="10">
        <f t="shared" si="82"/>
        <v>0</v>
      </c>
      <c r="J174">
        <v>27</v>
      </c>
      <c r="K174" s="11"/>
      <c r="L174" s="12" t="s">
        <v>19</v>
      </c>
      <c r="M174" s="12" t="s">
        <v>20</v>
      </c>
      <c r="N174" s="12" t="s">
        <v>21</v>
      </c>
      <c r="O174" s="12" t="s">
        <v>22</v>
      </c>
      <c r="P174" s="12" t="s">
        <v>8</v>
      </c>
    </row>
    <row r="175" spans="2:16" x14ac:dyDescent="0.35">
      <c r="B175" s="13" t="s">
        <v>23</v>
      </c>
      <c r="G175" s="14">
        <f t="shared" ref="G175:K175" si="84">AVERAGE(G165:G174)</f>
        <v>4.4000000000000004</v>
      </c>
      <c r="H175" s="15">
        <f t="shared" si="84"/>
        <v>7.4</v>
      </c>
      <c r="I175" s="15">
        <f t="shared" si="84"/>
        <v>0</v>
      </c>
      <c r="J175" s="16">
        <f t="shared" si="84"/>
        <v>17.899999999999999</v>
      </c>
      <c r="K175" s="17">
        <f t="shared" si="84"/>
        <v>0</v>
      </c>
      <c r="L175" s="15">
        <f>G175*12102/3</f>
        <v>17749.600000000002</v>
      </c>
      <c r="M175" s="15">
        <f t="shared" ref="M175" si="85">H175*12102/3</f>
        <v>29851.600000000002</v>
      </c>
      <c r="N175" s="15">
        <f t="shared" ref="N175" si="86">I175*12102/3</f>
        <v>0</v>
      </c>
      <c r="O175" s="15">
        <f t="shared" ref="O175" si="87">J175*12102/3</f>
        <v>72208.599999999991</v>
      </c>
      <c r="P175" s="15">
        <f t="shared" ref="P175" si="88">K175*12102/3</f>
        <v>0</v>
      </c>
    </row>
    <row r="178" spans="2:16" x14ac:dyDescent="0.35">
      <c r="B178" s="1" t="s">
        <v>141</v>
      </c>
      <c r="C178" t="s">
        <v>1</v>
      </c>
      <c r="D178" t="s">
        <v>2</v>
      </c>
      <c r="E178" t="s">
        <v>3</v>
      </c>
      <c r="F178" t="s">
        <v>4</v>
      </c>
      <c r="G178" s="2" t="s">
        <v>5</v>
      </c>
      <c r="H178" s="3" t="s">
        <v>2</v>
      </c>
      <c r="I178" s="4" t="s">
        <v>6</v>
      </c>
      <c r="J178" s="5" t="s">
        <v>7</v>
      </c>
      <c r="K178" s="6" t="s">
        <v>8</v>
      </c>
    </row>
    <row r="179" spans="2:16" x14ac:dyDescent="0.35">
      <c r="B179" s="7" t="s">
        <v>48</v>
      </c>
      <c r="C179">
        <v>6</v>
      </c>
      <c r="D179">
        <v>29</v>
      </c>
      <c r="G179" s="8">
        <f>(C179+E179)</f>
        <v>6</v>
      </c>
      <c r="H179" s="9">
        <f t="shared" ref="H179:H184" si="89">(D179+E179+F179)</f>
        <v>29</v>
      </c>
      <c r="I179" s="10">
        <f t="shared" ref="I179:I184" si="90">(E179+F179)</f>
        <v>0</v>
      </c>
      <c r="J179">
        <v>22</v>
      </c>
      <c r="K179">
        <v>0</v>
      </c>
    </row>
    <row r="180" spans="2:16" x14ac:dyDescent="0.35">
      <c r="B180" s="7" t="s">
        <v>49</v>
      </c>
      <c r="C180">
        <v>8</v>
      </c>
      <c r="D180">
        <v>30</v>
      </c>
      <c r="G180" s="8">
        <f t="shared" ref="G180:G184" si="91">(C180+E180)</f>
        <v>8</v>
      </c>
      <c r="H180" s="9">
        <f t="shared" si="89"/>
        <v>30</v>
      </c>
      <c r="I180" s="10">
        <f t="shared" si="90"/>
        <v>0</v>
      </c>
      <c r="J180">
        <v>19</v>
      </c>
    </row>
    <row r="181" spans="2:16" x14ac:dyDescent="0.35">
      <c r="B181" s="7" t="s">
        <v>50</v>
      </c>
      <c r="C181">
        <v>3</v>
      </c>
      <c r="D181">
        <v>28</v>
      </c>
      <c r="G181" s="8">
        <f t="shared" si="91"/>
        <v>3</v>
      </c>
      <c r="H181" s="9">
        <f t="shared" si="89"/>
        <v>28</v>
      </c>
      <c r="I181" s="10">
        <f t="shared" si="90"/>
        <v>0</v>
      </c>
      <c r="J181">
        <v>15</v>
      </c>
    </row>
    <row r="182" spans="2:16" x14ac:dyDescent="0.35">
      <c r="B182" s="7" t="s">
        <v>51</v>
      </c>
      <c r="C182">
        <v>3</v>
      </c>
      <c r="D182">
        <v>24</v>
      </c>
      <c r="G182" s="8">
        <f t="shared" si="91"/>
        <v>3</v>
      </c>
      <c r="H182" s="9">
        <f t="shared" si="89"/>
        <v>24</v>
      </c>
      <c r="I182" s="10">
        <f t="shared" si="90"/>
        <v>0</v>
      </c>
      <c r="J182">
        <v>10</v>
      </c>
    </row>
    <row r="183" spans="2:16" x14ac:dyDescent="0.35">
      <c r="B183" s="7" t="s">
        <v>52</v>
      </c>
      <c r="C183">
        <v>2</v>
      </c>
      <c r="D183">
        <v>12</v>
      </c>
      <c r="G183" s="8">
        <f t="shared" si="91"/>
        <v>2</v>
      </c>
      <c r="H183" s="9">
        <f t="shared" si="89"/>
        <v>12</v>
      </c>
      <c r="I183" s="10">
        <f t="shared" si="90"/>
        <v>0</v>
      </c>
      <c r="J183">
        <v>11</v>
      </c>
    </row>
    <row r="184" spans="2:16" x14ac:dyDescent="0.35">
      <c r="B184" s="7" t="s">
        <v>142</v>
      </c>
      <c r="C184">
        <v>5</v>
      </c>
      <c r="D184">
        <v>25</v>
      </c>
      <c r="G184" s="8">
        <f t="shared" si="91"/>
        <v>5</v>
      </c>
      <c r="H184" s="9">
        <f t="shared" si="89"/>
        <v>25</v>
      </c>
      <c r="I184" s="10">
        <f t="shared" si="90"/>
        <v>0</v>
      </c>
      <c r="J184">
        <v>20</v>
      </c>
    </row>
    <row r="185" spans="2:16" x14ac:dyDescent="0.35">
      <c r="B185" s="7"/>
      <c r="G185" s="8"/>
      <c r="H185" s="9"/>
      <c r="I185" s="10"/>
    </row>
    <row r="186" spans="2:16" x14ac:dyDescent="0.35">
      <c r="B186" s="7"/>
      <c r="G186" s="8"/>
      <c r="H186" s="9"/>
      <c r="I186" s="10"/>
    </row>
    <row r="187" spans="2:16" x14ac:dyDescent="0.35">
      <c r="B187" s="7"/>
      <c r="G187" s="8"/>
      <c r="H187" s="9"/>
      <c r="I187" s="10"/>
    </row>
    <row r="188" spans="2:16" x14ac:dyDescent="0.35">
      <c r="B188" s="7"/>
      <c r="G188" s="8"/>
      <c r="H188" s="9"/>
      <c r="I188" s="10"/>
      <c r="K188" s="11"/>
      <c r="L188" s="12" t="s">
        <v>19</v>
      </c>
      <c r="M188" s="12" t="s">
        <v>20</v>
      </c>
      <c r="N188" s="12" t="s">
        <v>21</v>
      </c>
      <c r="O188" s="12" t="s">
        <v>22</v>
      </c>
      <c r="P188" s="12" t="s">
        <v>8</v>
      </c>
    </row>
    <row r="189" spans="2:16" x14ac:dyDescent="0.35">
      <c r="B189" s="13" t="s">
        <v>23</v>
      </c>
      <c r="G189" s="14">
        <f t="shared" ref="G189:K189" si="92">AVERAGE(G179:G188)</f>
        <v>4.5</v>
      </c>
      <c r="H189" s="15">
        <f t="shared" si="92"/>
        <v>24.666666666666668</v>
      </c>
      <c r="I189" s="15">
        <f t="shared" si="92"/>
        <v>0</v>
      </c>
      <c r="J189" s="16">
        <f t="shared" si="92"/>
        <v>16.166666666666668</v>
      </c>
      <c r="K189" s="17">
        <f t="shared" si="92"/>
        <v>0</v>
      </c>
      <c r="L189" s="15">
        <f>G189*12102/3</f>
        <v>18153</v>
      </c>
      <c r="M189" s="15">
        <f t="shared" ref="M189" si="93">H189*12102/3</f>
        <v>99505.333333333328</v>
      </c>
      <c r="N189" s="15">
        <f t="shared" ref="N189" si="94">I189*12102/3</f>
        <v>0</v>
      </c>
      <c r="O189" s="15">
        <f t="shared" ref="O189" si="95">J189*12102/3</f>
        <v>65216.333333333336</v>
      </c>
      <c r="P189" s="15">
        <f t="shared" ref="P189" si="96">K189*12102/3</f>
        <v>0</v>
      </c>
    </row>
    <row r="192" spans="2:16" x14ac:dyDescent="0.35">
      <c r="B192" s="1" t="s">
        <v>141</v>
      </c>
      <c r="C192" t="s">
        <v>1</v>
      </c>
      <c r="D192" t="s">
        <v>2</v>
      </c>
      <c r="E192" t="s">
        <v>3</v>
      </c>
      <c r="F192" t="s">
        <v>4</v>
      </c>
      <c r="G192" s="2" t="s">
        <v>5</v>
      </c>
      <c r="H192" s="3" t="s">
        <v>2</v>
      </c>
      <c r="I192" s="4" t="s">
        <v>6</v>
      </c>
      <c r="J192" s="5" t="s">
        <v>7</v>
      </c>
      <c r="K192" s="6" t="s">
        <v>8</v>
      </c>
    </row>
    <row r="193" spans="2:16" x14ac:dyDescent="0.35">
      <c r="B193" s="7" t="s">
        <v>143</v>
      </c>
      <c r="C193">
        <v>6</v>
      </c>
      <c r="D193">
        <v>25</v>
      </c>
      <c r="G193" s="8">
        <f>(C193+E193)</f>
        <v>6</v>
      </c>
      <c r="H193" s="9">
        <f t="shared" ref="H193:H202" si="97">(D193+E193+F193)</f>
        <v>25</v>
      </c>
      <c r="I193" s="10">
        <f t="shared" ref="I193:I202" si="98">(E193+F193)</f>
        <v>0</v>
      </c>
      <c r="J193">
        <v>7</v>
      </c>
      <c r="K193">
        <v>0</v>
      </c>
      <c r="M193" t="s">
        <v>150</v>
      </c>
    </row>
    <row r="194" spans="2:16" x14ac:dyDescent="0.35">
      <c r="B194" s="7" t="s">
        <v>144</v>
      </c>
      <c r="C194">
        <v>9</v>
      </c>
      <c r="D194">
        <v>39</v>
      </c>
      <c r="G194" s="8">
        <f t="shared" ref="G194:G202" si="99">(C194+E194)</f>
        <v>9</v>
      </c>
      <c r="H194" s="9">
        <f t="shared" si="97"/>
        <v>39</v>
      </c>
      <c r="I194" s="10">
        <f t="shared" si="98"/>
        <v>0</v>
      </c>
      <c r="J194">
        <v>16</v>
      </c>
    </row>
    <row r="195" spans="2:16" x14ac:dyDescent="0.35">
      <c r="B195" s="7" t="s">
        <v>145</v>
      </c>
      <c r="C195">
        <v>10</v>
      </c>
      <c r="D195">
        <v>32</v>
      </c>
      <c r="G195" s="8">
        <f t="shared" si="99"/>
        <v>10</v>
      </c>
      <c r="H195" s="9">
        <f t="shared" si="97"/>
        <v>32</v>
      </c>
      <c r="I195" s="10">
        <f t="shared" si="98"/>
        <v>0</v>
      </c>
      <c r="J195">
        <v>9</v>
      </c>
    </row>
    <row r="196" spans="2:16" x14ac:dyDescent="0.35">
      <c r="B196" s="7"/>
      <c r="G196" s="8">
        <f t="shared" si="99"/>
        <v>0</v>
      </c>
      <c r="H196" s="9">
        <f t="shared" si="97"/>
        <v>0</v>
      </c>
      <c r="I196" s="10">
        <f t="shared" si="98"/>
        <v>0</v>
      </c>
      <c r="J196">
        <v>0</v>
      </c>
    </row>
    <row r="197" spans="2:16" x14ac:dyDescent="0.35">
      <c r="B197" s="7" t="s">
        <v>146</v>
      </c>
      <c r="C197">
        <v>7</v>
      </c>
      <c r="D197">
        <v>32</v>
      </c>
      <c r="G197" s="8">
        <f t="shared" si="99"/>
        <v>7</v>
      </c>
      <c r="H197" s="9">
        <f t="shared" si="97"/>
        <v>32</v>
      </c>
      <c r="I197" s="10">
        <f t="shared" si="98"/>
        <v>0</v>
      </c>
      <c r="J197">
        <v>11</v>
      </c>
      <c r="M197" t="s">
        <v>151</v>
      </c>
    </row>
    <row r="198" spans="2:16" x14ac:dyDescent="0.35">
      <c r="B198" s="7" t="s">
        <v>147</v>
      </c>
      <c r="C198">
        <v>19</v>
      </c>
      <c r="D198">
        <v>47</v>
      </c>
      <c r="G198" s="8">
        <f t="shared" si="99"/>
        <v>19</v>
      </c>
      <c r="H198" s="9">
        <f t="shared" si="97"/>
        <v>47</v>
      </c>
      <c r="I198" s="10">
        <f t="shared" si="98"/>
        <v>0</v>
      </c>
      <c r="J198">
        <v>8</v>
      </c>
    </row>
    <row r="199" spans="2:16" x14ac:dyDescent="0.35">
      <c r="B199" s="7" t="s">
        <v>148</v>
      </c>
      <c r="C199">
        <v>9</v>
      </c>
      <c r="D199">
        <v>25</v>
      </c>
      <c r="G199" s="8">
        <f t="shared" si="99"/>
        <v>9</v>
      </c>
      <c r="H199" s="9">
        <f t="shared" si="97"/>
        <v>25</v>
      </c>
      <c r="I199" s="10">
        <f t="shared" si="98"/>
        <v>0</v>
      </c>
      <c r="J199">
        <v>23</v>
      </c>
    </row>
    <row r="200" spans="2:16" x14ac:dyDescent="0.35">
      <c r="B200" s="7" t="s">
        <v>149</v>
      </c>
      <c r="C200">
        <v>13</v>
      </c>
      <c r="D200">
        <v>31</v>
      </c>
      <c r="G200" s="8">
        <f t="shared" si="99"/>
        <v>13</v>
      </c>
      <c r="H200" s="9">
        <f t="shared" si="97"/>
        <v>31</v>
      </c>
      <c r="I200" s="10">
        <f t="shared" si="98"/>
        <v>0</v>
      </c>
      <c r="J200">
        <v>9</v>
      </c>
    </row>
    <row r="201" spans="2:16" x14ac:dyDescent="0.35">
      <c r="B201" s="7"/>
      <c r="G201" s="8">
        <f t="shared" si="99"/>
        <v>0</v>
      </c>
      <c r="H201" s="9">
        <f t="shared" si="97"/>
        <v>0</v>
      </c>
      <c r="I201" s="10">
        <f t="shared" si="98"/>
        <v>0</v>
      </c>
      <c r="J201">
        <v>0</v>
      </c>
    </row>
    <row r="202" spans="2:16" x14ac:dyDescent="0.35">
      <c r="B202" s="7"/>
      <c r="G202" s="8">
        <f t="shared" si="99"/>
        <v>0</v>
      </c>
      <c r="H202" s="9">
        <f t="shared" si="97"/>
        <v>0</v>
      </c>
      <c r="I202" s="10">
        <f t="shared" si="98"/>
        <v>0</v>
      </c>
      <c r="J202">
        <v>0</v>
      </c>
      <c r="K202" s="11"/>
      <c r="L202" s="12" t="s">
        <v>19</v>
      </c>
      <c r="M202" s="12" t="s">
        <v>20</v>
      </c>
      <c r="N202" s="12" t="s">
        <v>21</v>
      </c>
      <c r="O202" s="12" t="s">
        <v>22</v>
      </c>
      <c r="P202" s="12" t="s">
        <v>8</v>
      </c>
    </row>
    <row r="203" spans="2:16" x14ac:dyDescent="0.35">
      <c r="B203" s="13" t="s">
        <v>23</v>
      </c>
      <c r="G203" s="14">
        <f t="shared" ref="G203:K203" si="100">AVERAGE(G193:G202)</f>
        <v>7.3</v>
      </c>
      <c r="H203" s="15">
        <f t="shared" si="100"/>
        <v>23.1</v>
      </c>
      <c r="I203" s="15">
        <f t="shared" si="100"/>
        <v>0</v>
      </c>
      <c r="J203" s="16">
        <f t="shared" si="100"/>
        <v>8.3000000000000007</v>
      </c>
      <c r="K203" s="17">
        <f t="shared" si="100"/>
        <v>0</v>
      </c>
      <c r="L203" s="15">
        <f>G203*12102/3</f>
        <v>29448.199999999997</v>
      </c>
      <c r="M203" s="15">
        <f t="shared" ref="M203" si="101">H203*12102/3</f>
        <v>93185.400000000009</v>
      </c>
      <c r="N203" s="15">
        <f t="shared" ref="N203" si="102">I203*12102/3</f>
        <v>0</v>
      </c>
      <c r="O203" s="15">
        <f t="shared" ref="O203" si="103">J203*12102/3</f>
        <v>33482.200000000004</v>
      </c>
      <c r="P203" s="15">
        <f t="shared" ref="P203" si="104">K203*12102/3</f>
        <v>0</v>
      </c>
    </row>
    <row r="206" spans="2:16" x14ac:dyDescent="0.35">
      <c r="B206" s="1" t="s">
        <v>152</v>
      </c>
      <c r="C206" t="s">
        <v>1</v>
      </c>
      <c r="D206" t="s">
        <v>2</v>
      </c>
      <c r="E206" t="s">
        <v>3</v>
      </c>
      <c r="F206" t="s">
        <v>4</v>
      </c>
      <c r="G206" s="2" t="s">
        <v>5</v>
      </c>
      <c r="H206" s="3" t="s">
        <v>2</v>
      </c>
      <c r="I206" s="4" t="s">
        <v>6</v>
      </c>
      <c r="J206" s="5" t="s">
        <v>7</v>
      </c>
      <c r="K206" s="6" t="s">
        <v>8</v>
      </c>
    </row>
    <row r="207" spans="2:16" x14ac:dyDescent="0.35">
      <c r="B207" s="7" t="s">
        <v>153</v>
      </c>
      <c r="C207">
        <v>24</v>
      </c>
      <c r="D207">
        <v>62</v>
      </c>
      <c r="G207" s="8">
        <f>(C207+E207)</f>
        <v>24</v>
      </c>
      <c r="H207" s="9">
        <f t="shared" ref="H207:H216" si="105">(D207+E207+F207)</f>
        <v>62</v>
      </c>
      <c r="I207" s="10">
        <f t="shared" ref="I207:I216" si="106">(E207+F207)</f>
        <v>0</v>
      </c>
      <c r="J207">
        <v>0</v>
      </c>
      <c r="K207">
        <v>0</v>
      </c>
    </row>
    <row r="208" spans="2:16" x14ac:dyDescent="0.35">
      <c r="B208" s="7" t="s">
        <v>154</v>
      </c>
      <c r="C208">
        <v>14</v>
      </c>
      <c r="D208">
        <v>71</v>
      </c>
      <c r="F208">
        <v>136</v>
      </c>
      <c r="G208" s="8">
        <f t="shared" ref="G208:G216" si="107">(C208+E208)</f>
        <v>14</v>
      </c>
      <c r="H208" s="9">
        <f t="shared" si="105"/>
        <v>207</v>
      </c>
      <c r="I208" s="10">
        <f t="shared" si="106"/>
        <v>136</v>
      </c>
      <c r="J208">
        <v>0</v>
      </c>
    </row>
    <row r="209" spans="2:16" x14ac:dyDescent="0.35">
      <c r="B209" s="7" t="s">
        <v>155</v>
      </c>
      <c r="C209">
        <v>23</v>
      </c>
      <c r="D209">
        <v>95</v>
      </c>
      <c r="F209">
        <v>8</v>
      </c>
      <c r="G209" s="8">
        <f t="shared" si="107"/>
        <v>23</v>
      </c>
      <c r="H209" s="9">
        <f t="shared" si="105"/>
        <v>103</v>
      </c>
      <c r="I209" s="10">
        <f t="shared" si="106"/>
        <v>8</v>
      </c>
      <c r="J209">
        <v>0</v>
      </c>
    </row>
    <row r="210" spans="2:16" x14ac:dyDescent="0.35">
      <c r="B210" s="7" t="s">
        <v>156</v>
      </c>
      <c r="C210">
        <v>15</v>
      </c>
      <c r="D210">
        <v>95</v>
      </c>
      <c r="F210">
        <v>16</v>
      </c>
      <c r="G210" s="8">
        <f t="shared" si="107"/>
        <v>15</v>
      </c>
      <c r="H210" s="9">
        <f t="shared" si="105"/>
        <v>111</v>
      </c>
      <c r="I210" s="10">
        <f t="shared" si="106"/>
        <v>16</v>
      </c>
      <c r="J210">
        <v>0</v>
      </c>
      <c r="L210" t="s">
        <v>163</v>
      </c>
    </row>
    <row r="211" spans="2:16" x14ac:dyDescent="0.35">
      <c r="B211" s="7" t="s">
        <v>157</v>
      </c>
      <c r="C211">
        <v>16</v>
      </c>
      <c r="D211">
        <v>73</v>
      </c>
      <c r="G211" s="8">
        <f t="shared" si="107"/>
        <v>16</v>
      </c>
      <c r="H211" s="9">
        <f t="shared" si="105"/>
        <v>73</v>
      </c>
      <c r="I211" s="10">
        <f t="shared" si="106"/>
        <v>0</v>
      </c>
      <c r="J211">
        <v>0</v>
      </c>
    </row>
    <row r="212" spans="2:16" x14ac:dyDescent="0.35">
      <c r="B212" s="7" t="s">
        <v>158</v>
      </c>
      <c r="C212">
        <v>26</v>
      </c>
      <c r="D212">
        <v>102</v>
      </c>
      <c r="F212">
        <v>22</v>
      </c>
      <c r="G212" s="8">
        <f t="shared" si="107"/>
        <v>26</v>
      </c>
      <c r="H212" s="9">
        <f t="shared" si="105"/>
        <v>124</v>
      </c>
      <c r="I212" s="10">
        <f t="shared" si="106"/>
        <v>22</v>
      </c>
      <c r="J212">
        <v>0</v>
      </c>
    </row>
    <row r="213" spans="2:16" x14ac:dyDescent="0.35">
      <c r="B213" s="7" t="s">
        <v>159</v>
      </c>
      <c r="C213">
        <v>10</v>
      </c>
      <c r="D213">
        <v>57</v>
      </c>
      <c r="F213">
        <v>23</v>
      </c>
      <c r="G213" s="8">
        <f t="shared" si="107"/>
        <v>10</v>
      </c>
      <c r="H213" s="9">
        <f t="shared" si="105"/>
        <v>80</v>
      </c>
      <c r="I213" s="10">
        <f t="shared" si="106"/>
        <v>23</v>
      </c>
      <c r="J213">
        <v>0</v>
      </c>
    </row>
    <row r="214" spans="2:16" x14ac:dyDescent="0.35">
      <c r="B214" s="7" t="s">
        <v>160</v>
      </c>
      <c r="C214">
        <v>8</v>
      </c>
      <c r="D214">
        <v>48</v>
      </c>
      <c r="E214">
        <v>8</v>
      </c>
      <c r="F214">
        <v>24</v>
      </c>
      <c r="G214" s="8">
        <f t="shared" si="107"/>
        <v>16</v>
      </c>
      <c r="H214" s="9">
        <f t="shared" si="105"/>
        <v>80</v>
      </c>
      <c r="I214" s="10">
        <f t="shared" si="106"/>
        <v>32</v>
      </c>
      <c r="J214">
        <v>0</v>
      </c>
    </row>
    <row r="215" spans="2:16" x14ac:dyDescent="0.35">
      <c r="B215" s="7" t="s">
        <v>161</v>
      </c>
      <c r="C215">
        <v>7</v>
      </c>
      <c r="D215">
        <v>66</v>
      </c>
      <c r="E215">
        <v>10</v>
      </c>
      <c r="G215" s="8">
        <f t="shared" si="107"/>
        <v>17</v>
      </c>
      <c r="H215" s="9">
        <f t="shared" si="105"/>
        <v>76</v>
      </c>
      <c r="I215" s="10">
        <f t="shared" si="106"/>
        <v>10</v>
      </c>
      <c r="J215">
        <v>0</v>
      </c>
    </row>
    <row r="216" spans="2:16" x14ac:dyDescent="0.35">
      <c r="B216" s="7" t="s">
        <v>162</v>
      </c>
      <c r="C216">
        <v>26</v>
      </c>
      <c r="D216">
        <v>101</v>
      </c>
      <c r="G216" s="8">
        <f t="shared" si="107"/>
        <v>26</v>
      </c>
      <c r="H216" s="9">
        <f t="shared" si="105"/>
        <v>101</v>
      </c>
      <c r="I216" s="10">
        <f t="shared" si="106"/>
        <v>0</v>
      </c>
      <c r="J216">
        <v>0</v>
      </c>
      <c r="K216" s="11"/>
      <c r="L216" s="12" t="s">
        <v>19</v>
      </c>
      <c r="M216" s="12" t="s">
        <v>20</v>
      </c>
      <c r="N216" s="12" t="s">
        <v>21</v>
      </c>
      <c r="O216" s="12" t="s">
        <v>22</v>
      </c>
      <c r="P216" s="12" t="s">
        <v>8</v>
      </c>
    </row>
    <row r="217" spans="2:16" x14ac:dyDescent="0.35">
      <c r="B217" s="13" t="s">
        <v>23</v>
      </c>
      <c r="G217" s="14">
        <f t="shared" ref="G217:K217" si="108">AVERAGE(G207:G216)</f>
        <v>18.7</v>
      </c>
      <c r="H217" s="15">
        <f t="shared" si="108"/>
        <v>101.7</v>
      </c>
      <c r="I217" s="15">
        <f t="shared" si="108"/>
        <v>24.7</v>
      </c>
      <c r="J217" s="16">
        <f t="shared" si="108"/>
        <v>0</v>
      </c>
      <c r="K217" s="17">
        <f t="shared" si="108"/>
        <v>0</v>
      </c>
      <c r="L217" s="15">
        <f>G217*12102/3</f>
        <v>75435.8</v>
      </c>
      <c r="M217" s="15">
        <f t="shared" ref="M217" si="109">H217*12102/3</f>
        <v>410257.80000000005</v>
      </c>
      <c r="N217" s="15">
        <f t="shared" ref="N217" si="110">I217*12102/3</f>
        <v>99639.799999999988</v>
      </c>
      <c r="O217" s="15">
        <f t="shared" ref="O217" si="111">J217*12102/3</f>
        <v>0</v>
      </c>
      <c r="P217" s="15">
        <f t="shared" ref="P217" si="112">K217*12102/3</f>
        <v>0</v>
      </c>
    </row>
    <row r="220" spans="2:16" x14ac:dyDescent="0.35">
      <c r="B220" s="1" t="s">
        <v>164</v>
      </c>
      <c r="C220" t="s">
        <v>1</v>
      </c>
      <c r="D220" t="s">
        <v>2</v>
      </c>
      <c r="E220" t="s">
        <v>3</v>
      </c>
      <c r="F220" t="s">
        <v>4</v>
      </c>
      <c r="G220" s="2" t="s">
        <v>5</v>
      </c>
      <c r="H220" s="3" t="s">
        <v>2</v>
      </c>
      <c r="I220" s="4" t="s">
        <v>6</v>
      </c>
      <c r="J220" s="5" t="s">
        <v>7</v>
      </c>
      <c r="K220" s="6" t="s">
        <v>8</v>
      </c>
    </row>
    <row r="221" spans="2:16" x14ac:dyDescent="0.35">
      <c r="B221" s="7" t="s">
        <v>165</v>
      </c>
      <c r="C221">
        <v>18</v>
      </c>
      <c r="D221">
        <v>76</v>
      </c>
      <c r="F221">
        <v>40</v>
      </c>
      <c r="G221" s="8">
        <f>(C221+E221)</f>
        <v>18</v>
      </c>
      <c r="H221" s="9">
        <f t="shared" ref="H221:H230" si="113">(D221+E221+F221)</f>
        <v>116</v>
      </c>
      <c r="I221" s="10">
        <f t="shared" ref="I221:I230" si="114">(E221+F221)</f>
        <v>40</v>
      </c>
      <c r="J221">
        <v>0</v>
      </c>
      <c r="K221">
        <v>0</v>
      </c>
    </row>
    <row r="222" spans="2:16" x14ac:dyDescent="0.35">
      <c r="B222" s="7" t="s">
        <v>166</v>
      </c>
      <c r="C222">
        <v>29</v>
      </c>
      <c r="D222">
        <v>85</v>
      </c>
      <c r="G222" s="8">
        <f t="shared" ref="G222:G230" si="115">(C222+E222)</f>
        <v>29</v>
      </c>
      <c r="H222" s="9">
        <f t="shared" si="113"/>
        <v>85</v>
      </c>
      <c r="I222" s="10">
        <f t="shared" si="114"/>
        <v>0</v>
      </c>
      <c r="J222">
        <v>0</v>
      </c>
    </row>
    <row r="223" spans="2:16" x14ac:dyDescent="0.35">
      <c r="B223" s="7" t="s">
        <v>167</v>
      </c>
      <c r="C223">
        <v>30</v>
      </c>
      <c r="D223">
        <v>83</v>
      </c>
      <c r="F223">
        <v>16</v>
      </c>
      <c r="G223" s="8">
        <f t="shared" si="115"/>
        <v>30</v>
      </c>
      <c r="H223" s="9">
        <f t="shared" si="113"/>
        <v>99</v>
      </c>
      <c r="I223" s="10">
        <f t="shared" si="114"/>
        <v>16</v>
      </c>
      <c r="J223">
        <v>0</v>
      </c>
    </row>
    <row r="224" spans="2:16" x14ac:dyDescent="0.35">
      <c r="B224" s="7" t="s">
        <v>168</v>
      </c>
      <c r="C224">
        <v>34</v>
      </c>
      <c r="D224">
        <v>99</v>
      </c>
      <c r="E224">
        <v>8</v>
      </c>
      <c r="F224">
        <v>8</v>
      </c>
      <c r="G224" s="8">
        <f t="shared" si="115"/>
        <v>42</v>
      </c>
      <c r="H224" s="9">
        <f t="shared" si="113"/>
        <v>115</v>
      </c>
      <c r="I224" s="10">
        <f t="shared" si="114"/>
        <v>16</v>
      </c>
      <c r="J224">
        <v>0</v>
      </c>
    </row>
    <row r="225" spans="2:16" x14ac:dyDescent="0.35">
      <c r="B225" s="7" t="s">
        <v>169</v>
      </c>
      <c r="C225">
        <v>32</v>
      </c>
      <c r="D225">
        <v>82</v>
      </c>
      <c r="F225">
        <v>10</v>
      </c>
      <c r="G225" s="8">
        <f t="shared" si="115"/>
        <v>32</v>
      </c>
      <c r="H225" s="9">
        <f t="shared" si="113"/>
        <v>92</v>
      </c>
      <c r="I225" s="10">
        <f t="shared" si="114"/>
        <v>10</v>
      </c>
      <c r="J225">
        <v>0</v>
      </c>
    </row>
    <row r="226" spans="2:16" x14ac:dyDescent="0.35">
      <c r="B226" s="7" t="s">
        <v>170</v>
      </c>
      <c r="C226">
        <v>30</v>
      </c>
      <c r="D226">
        <v>89</v>
      </c>
      <c r="G226" s="8">
        <f t="shared" si="115"/>
        <v>30</v>
      </c>
      <c r="H226" s="9">
        <f t="shared" si="113"/>
        <v>89</v>
      </c>
      <c r="I226" s="10">
        <f t="shared" si="114"/>
        <v>0</v>
      </c>
      <c r="J226">
        <v>0</v>
      </c>
    </row>
    <row r="227" spans="2:16" x14ac:dyDescent="0.35">
      <c r="B227" s="7" t="s">
        <v>171</v>
      </c>
      <c r="C227">
        <v>34</v>
      </c>
      <c r="D227">
        <v>88</v>
      </c>
      <c r="F227">
        <v>8</v>
      </c>
      <c r="G227" s="8">
        <f t="shared" si="115"/>
        <v>34</v>
      </c>
      <c r="H227" s="9">
        <f t="shared" si="113"/>
        <v>96</v>
      </c>
      <c r="I227" s="10">
        <f t="shared" si="114"/>
        <v>8</v>
      </c>
      <c r="J227">
        <v>0</v>
      </c>
    </row>
    <row r="228" spans="2:16" x14ac:dyDescent="0.35">
      <c r="B228" s="7" t="s">
        <v>172</v>
      </c>
      <c r="C228">
        <v>14</v>
      </c>
      <c r="D228">
        <v>96</v>
      </c>
      <c r="F228">
        <v>6</v>
      </c>
      <c r="G228" s="8">
        <f t="shared" si="115"/>
        <v>14</v>
      </c>
      <c r="H228" s="9">
        <f t="shared" si="113"/>
        <v>102</v>
      </c>
      <c r="I228" s="10">
        <f t="shared" si="114"/>
        <v>6</v>
      </c>
      <c r="J228">
        <v>0</v>
      </c>
    </row>
    <row r="229" spans="2:16" x14ac:dyDescent="0.35">
      <c r="B229" s="7" t="s">
        <v>173</v>
      </c>
      <c r="C229">
        <v>33</v>
      </c>
      <c r="D229">
        <v>92</v>
      </c>
      <c r="G229" s="8">
        <f t="shared" si="115"/>
        <v>33</v>
      </c>
      <c r="H229" s="9">
        <f t="shared" si="113"/>
        <v>92</v>
      </c>
      <c r="I229" s="10">
        <f t="shared" si="114"/>
        <v>0</v>
      </c>
      <c r="J229">
        <v>0</v>
      </c>
    </row>
    <row r="230" spans="2:16" x14ac:dyDescent="0.35">
      <c r="B230" s="7"/>
      <c r="G230" s="8">
        <f t="shared" si="115"/>
        <v>0</v>
      </c>
      <c r="H230" s="9">
        <f t="shared" si="113"/>
        <v>0</v>
      </c>
      <c r="I230" s="10">
        <f t="shared" si="114"/>
        <v>0</v>
      </c>
      <c r="J230">
        <v>0</v>
      </c>
      <c r="K230" s="11"/>
      <c r="L230" s="12" t="s">
        <v>19</v>
      </c>
      <c r="M230" s="12" t="s">
        <v>20</v>
      </c>
      <c r="N230" s="12" t="s">
        <v>21</v>
      </c>
      <c r="O230" s="12" t="s">
        <v>22</v>
      </c>
      <c r="P230" s="12" t="s">
        <v>8</v>
      </c>
    </row>
    <row r="231" spans="2:16" x14ac:dyDescent="0.35">
      <c r="B231" s="13" t="s">
        <v>23</v>
      </c>
      <c r="G231" s="14">
        <f t="shared" ref="G231:K231" si="116">AVERAGE(G221:G230)</f>
        <v>26.2</v>
      </c>
      <c r="H231" s="15">
        <f t="shared" si="116"/>
        <v>88.6</v>
      </c>
      <c r="I231" s="15">
        <f t="shared" si="116"/>
        <v>9.6</v>
      </c>
      <c r="J231" s="16">
        <f t="shared" si="116"/>
        <v>0</v>
      </c>
      <c r="K231" s="17">
        <f t="shared" si="116"/>
        <v>0</v>
      </c>
      <c r="L231" s="15">
        <f>G231*12102/3</f>
        <v>105690.79999999999</v>
      </c>
      <c r="M231" s="15">
        <f t="shared" ref="M231" si="117">H231*12102/3</f>
        <v>357412.39999999997</v>
      </c>
      <c r="N231" s="15">
        <f t="shared" ref="N231" si="118">I231*12102/3</f>
        <v>38726.400000000001</v>
      </c>
      <c r="O231" s="15">
        <f t="shared" ref="O231" si="119">J231*12102/3</f>
        <v>0</v>
      </c>
      <c r="P231" s="15">
        <f t="shared" ref="P231" si="120">K231*12102/3</f>
        <v>0</v>
      </c>
    </row>
    <row r="234" spans="2:16" x14ac:dyDescent="0.35">
      <c r="B234" s="1" t="s">
        <v>174</v>
      </c>
      <c r="C234" t="s">
        <v>1</v>
      </c>
      <c r="D234" t="s">
        <v>2</v>
      </c>
      <c r="E234" t="s">
        <v>3</v>
      </c>
      <c r="F234" t="s">
        <v>4</v>
      </c>
      <c r="G234" s="2" t="s">
        <v>5</v>
      </c>
      <c r="H234" s="3" t="s">
        <v>2</v>
      </c>
      <c r="I234" s="4" t="s">
        <v>6</v>
      </c>
      <c r="J234" s="5" t="s">
        <v>7</v>
      </c>
      <c r="K234" s="6" t="s">
        <v>8</v>
      </c>
    </row>
    <row r="235" spans="2:16" x14ac:dyDescent="0.35">
      <c r="B235" s="7" t="s">
        <v>175</v>
      </c>
      <c r="C235">
        <v>20</v>
      </c>
      <c r="D235">
        <v>41</v>
      </c>
      <c r="G235" s="8">
        <f>(C235+E235)</f>
        <v>20</v>
      </c>
      <c r="H235" s="9">
        <f t="shared" ref="H235:H244" si="121">(D235+E235+F235)</f>
        <v>41</v>
      </c>
      <c r="I235" s="10">
        <f t="shared" ref="I235:I244" si="122">(E235+F235)</f>
        <v>0</v>
      </c>
      <c r="J235">
        <v>0</v>
      </c>
      <c r="K235">
        <v>0</v>
      </c>
    </row>
    <row r="236" spans="2:16" x14ac:dyDescent="0.35">
      <c r="B236" s="7" t="s">
        <v>176</v>
      </c>
      <c r="C236">
        <v>11</v>
      </c>
      <c r="D236">
        <v>29</v>
      </c>
      <c r="G236" s="8">
        <f t="shared" ref="G236:G244" si="123">(C236+E236)</f>
        <v>11</v>
      </c>
      <c r="H236" s="9">
        <f t="shared" si="121"/>
        <v>29</v>
      </c>
      <c r="I236" s="10">
        <f t="shared" si="122"/>
        <v>0</v>
      </c>
      <c r="J236">
        <v>0</v>
      </c>
    </row>
    <row r="237" spans="2:16" x14ac:dyDescent="0.35">
      <c r="B237" s="7" t="s">
        <v>177</v>
      </c>
      <c r="C237">
        <v>18</v>
      </c>
      <c r="D237">
        <v>46</v>
      </c>
      <c r="G237" s="8">
        <f t="shared" si="123"/>
        <v>18</v>
      </c>
      <c r="H237" s="9">
        <f t="shared" si="121"/>
        <v>46</v>
      </c>
      <c r="I237" s="10">
        <f t="shared" si="122"/>
        <v>0</v>
      </c>
      <c r="J237">
        <v>0</v>
      </c>
    </row>
    <row r="238" spans="2:16" x14ac:dyDescent="0.35">
      <c r="B238" s="7" t="s">
        <v>178</v>
      </c>
      <c r="C238">
        <v>11</v>
      </c>
      <c r="D238">
        <v>38</v>
      </c>
      <c r="G238" s="8">
        <f t="shared" si="123"/>
        <v>11</v>
      </c>
      <c r="H238" s="9">
        <f t="shared" si="121"/>
        <v>38</v>
      </c>
      <c r="I238" s="10">
        <f t="shared" si="122"/>
        <v>0</v>
      </c>
      <c r="J238">
        <v>0</v>
      </c>
    </row>
    <row r="239" spans="2:16" x14ac:dyDescent="0.35">
      <c r="B239" s="7" t="s">
        <v>179</v>
      </c>
      <c r="C239">
        <v>15</v>
      </c>
      <c r="D239">
        <v>39</v>
      </c>
      <c r="G239" s="8">
        <f t="shared" si="123"/>
        <v>15</v>
      </c>
      <c r="H239" s="9">
        <f t="shared" si="121"/>
        <v>39</v>
      </c>
      <c r="I239" s="10">
        <f t="shared" si="122"/>
        <v>0</v>
      </c>
      <c r="J239">
        <v>0</v>
      </c>
    </row>
    <row r="240" spans="2:16" x14ac:dyDescent="0.35">
      <c r="B240" s="7" t="s">
        <v>180</v>
      </c>
      <c r="C240">
        <v>14</v>
      </c>
      <c r="D240">
        <v>38</v>
      </c>
      <c r="G240" s="8">
        <f t="shared" si="123"/>
        <v>14</v>
      </c>
      <c r="H240" s="9">
        <f t="shared" si="121"/>
        <v>38</v>
      </c>
      <c r="I240" s="10">
        <f t="shared" si="122"/>
        <v>0</v>
      </c>
      <c r="J240">
        <v>0</v>
      </c>
    </row>
    <row r="241" spans="2:16" x14ac:dyDescent="0.35">
      <c r="B241" s="7" t="s">
        <v>181</v>
      </c>
      <c r="C241">
        <v>8</v>
      </c>
      <c r="D241">
        <v>29</v>
      </c>
      <c r="G241" s="8">
        <f t="shared" si="123"/>
        <v>8</v>
      </c>
      <c r="H241" s="9">
        <f t="shared" si="121"/>
        <v>29</v>
      </c>
      <c r="I241" s="10">
        <f t="shared" si="122"/>
        <v>0</v>
      </c>
      <c r="J241">
        <v>0</v>
      </c>
    </row>
    <row r="242" spans="2:16" x14ac:dyDescent="0.35">
      <c r="B242" s="7" t="s">
        <v>182</v>
      </c>
      <c r="C242">
        <v>16</v>
      </c>
      <c r="D242">
        <v>64</v>
      </c>
      <c r="G242" s="8">
        <f t="shared" si="123"/>
        <v>16</v>
      </c>
      <c r="H242" s="9">
        <f t="shared" si="121"/>
        <v>64</v>
      </c>
      <c r="I242" s="10">
        <f t="shared" si="122"/>
        <v>0</v>
      </c>
      <c r="J242">
        <v>0</v>
      </c>
    </row>
    <row r="243" spans="2:16" x14ac:dyDescent="0.35">
      <c r="B243" s="7" t="s">
        <v>194</v>
      </c>
      <c r="C243">
        <v>15</v>
      </c>
      <c r="D243">
        <v>53</v>
      </c>
      <c r="G243" s="8">
        <f t="shared" si="123"/>
        <v>15</v>
      </c>
      <c r="H243" s="9">
        <f t="shared" si="121"/>
        <v>53</v>
      </c>
      <c r="I243" s="10">
        <f t="shared" si="122"/>
        <v>0</v>
      </c>
      <c r="J243">
        <v>1</v>
      </c>
      <c r="K243" t="s">
        <v>196</v>
      </c>
    </row>
    <row r="244" spans="2:16" x14ac:dyDescent="0.35">
      <c r="B244" s="7" t="s">
        <v>183</v>
      </c>
      <c r="C244">
        <v>10</v>
      </c>
      <c r="D244">
        <v>27</v>
      </c>
      <c r="G244" s="8">
        <f t="shared" si="123"/>
        <v>10</v>
      </c>
      <c r="H244" s="9">
        <f t="shared" si="121"/>
        <v>27</v>
      </c>
      <c r="I244" s="10">
        <f t="shared" si="122"/>
        <v>0</v>
      </c>
      <c r="J244">
        <v>0</v>
      </c>
      <c r="K244" s="11" t="s">
        <v>195</v>
      </c>
      <c r="L244" s="12" t="s">
        <v>19</v>
      </c>
      <c r="M244" s="12" t="s">
        <v>20</v>
      </c>
      <c r="N244" s="12" t="s">
        <v>21</v>
      </c>
      <c r="O244" s="12" t="s">
        <v>22</v>
      </c>
      <c r="P244" s="12" t="s">
        <v>8</v>
      </c>
    </row>
    <row r="245" spans="2:16" x14ac:dyDescent="0.35">
      <c r="B245" s="13" t="s">
        <v>23</v>
      </c>
      <c r="G245" s="14">
        <f t="shared" ref="G245:K245" si="124">AVERAGE(G235:G244)</f>
        <v>13.8</v>
      </c>
      <c r="H245" s="15">
        <f t="shared" si="124"/>
        <v>40.4</v>
      </c>
      <c r="I245" s="15">
        <f t="shared" si="124"/>
        <v>0</v>
      </c>
      <c r="J245" s="16">
        <f t="shared" si="124"/>
        <v>0.1</v>
      </c>
      <c r="K245" s="17">
        <f t="shared" si="124"/>
        <v>0</v>
      </c>
      <c r="L245" s="15">
        <f>G245*12102/3</f>
        <v>55669.200000000004</v>
      </c>
      <c r="M245" s="15">
        <f t="shared" ref="M245" si="125">H245*12102/3</f>
        <v>162973.6</v>
      </c>
      <c r="N245" s="15">
        <f t="shared" ref="N245" si="126">I245*12102/3</f>
        <v>0</v>
      </c>
      <c r="O245" s="15">
        <f t="shared" ref="O245" si="127">J245*12102/3</f>
        <v>403.40000000000003</v>
      </c>
      <c r="P245" s="15">
        <f t="shared" ref="P245" si="128">K245*12102/3</f>
        <v>0</v>
      </c>
    </row>
    <row r="248" spans="2:16" x14ac:dyDescent="0.35">
      <c r="B248" s="1" t="s">
        <v>184</v>
      </c>
      <c r="C248" t="s">
        <v>1</v>
      </c>
      <c r="D248" t="s">
        <v>2</v>
      </c>
      <c r="E248" t="s">
        <v>3</v>
      </c>
      <c r="F248" t="s">
        <v>4</v>
      </c>
      <c r="G248" s="2" t="s">
        <v>5</v>
      </c>
      <c r="H248" s="3" t="s">
        <v>2</v>
      </c>
      <c r="I248" s="4" t="s">
        <v>6</v>
      </c>
      <c r="J248" s="5" t="s">
        <v>7</v>
      </c>
      <c r="K248" s="6" t="s">
        <v>8</v>
      </c>
    </row>
    <row r="249" spans="2:16" x14ac:dyDescent="0.35">
      <c r="B249" s="7" t="s">
        <v>185</v>
      </c>
      <c r="C249">
        <v>13</v>
      </c>
      <c r="D249">
        <v>29</v>
      </c>
      <c r="G249" s="8">
        <f>(C249+E249)</f>
        <v>13</v>
      </c>
      <c r="H249" s="9">
        <f t="shared" ref="H249:H257" si="129">(D249+E249+F249)</f>
        <v>29</v>
      </c>
      <c r="I249" s="10">
        <f t="shared" ref="I249:I257" si="130">(E249+F249)</f>
        <v>0</v>
      </c>
      <c r="J249">
        <v>0</v>
      </c>
      <c r="K249">
        <v>0</v>
      </c>
    </row>
    <row r="250" spans="2:16" x14ac:dyDescent="0.35">
      <c r="B250" s="7" t="s">
        <v>186</v>
      </c>
      <c r="C250">
        <v>6</v>
      </c>
      <c r="D250">
        <v>25</v>
      </c>
      <c r="G250" s="8">
        <f t="shared" ref="G250:G257" si="131">(C250+E250)</f>
        <v>6</v>
      </c>
      <c r="H250" s="9">
        <f t="shared" si="129"/>
        <v>25</v>
      </c>
      <c r="I250" s="10">
        <f t="shared" si="130"/>
        <v>0</v>
      </c>
      <c r="J250">
        <v>1</v>
      </c>
    </row>
    <row r="251" spans="2:16" x14ac:dyDescent="0.35">
      <c r="B251" s="7" t="s">
        <v>187</v>
      </c>
      <c r="C251">
        <v>9</v>
      </c>
      <c r="D251">
        <v>25</v>
      </c>
      <c r="G251" s="8">
        <f t="shared" si="131"/>
        <v>9</v>
      </c>
      <c r="H251" s="9">
        <f t="shared" si="129"/>
        <v>25</v>
      </c>
      <c r="I251" s="10">
        <f t="shared" si="130"/>
        <v>0</v>
      </c>
      <c r="J251">
        <v>0</v>
      </c>
    </row>
    <row r="252" spans="2:16" x14ac:dyDescent="0.35">
      <c r="B252" s="7" t="s">
        <v>188</v>
      </c>
      <c r="C252">
        <v>10</v>
      </c>
      <c r="D252">
        <v>30</v>
      </c>
      <c r="G252" s="8">
        <f t="shared" si="131"/>
        <v>10</v>
      </c>
      <c r="H252" s="9">
        <f t="shared" si="129"/>
        <v>30</v>
      </c>
      <c r="I252" s="10">
        <f t="shared" si="130"/>
        <v>0</v>
      </c>
      <c r="J252">
        <v>0</v>
      </c>
    </row>
    <row r="253" spans="2:16" x14ac:dyDescent="0.35">
      <c r="B253" s="7" t="s">
        <v>189</v>
      </c>
      <c r="C253">
        <v>14</v>
      </c>
      <c r="D253">
        <v>40</v>
      </c>
      <c r="G253" s="8">
        <f t="shared" si="131"/>
        <v>14</v>
      </c>
      <c r="H253" s="9">
        <f t="shared" si="129"/>
        <v>40</v>
      </c>
      <c r="I253" s="10">
        <f t="shared" si="130"/>
        <v>0</v>
      </c>
      <c r="J253">
        <v>0</v>
      </c>
    </row>
    <row r="254" spans="2:16" x14ac:dyDescent="0.35">
      <c r="B254" s="7" t="s">
        <v>190</v>
      </c>
      <c r="C254">
        <v>12</v>
      </c>
      <c r="D254">
        <v>34</v>
      </c>
      <c r="G254" s="8">
        <f t="shared" si="131"/>
        <v>12</v>
      </c>
      <c r="H254" s="9">
        <f t="shared" si="129"/>
        <v>34</v>
      </c>
      <c r="I254" s="10">
        <f t="shared" si="130"/>
        <v>0</v>
      </c>
      <c r="J254">
        <v>1</v>
      </c>
    </row>
    <row r="255" spans="2:16" x14ac:dyDescent="0.35">
      <c r="B255" s="7" t="s">
        <v>191</v>
      </c>
      <c r="C255">
        <v>11</v>
      </c>
      <c r="D255">
        <v>35</v>
      </c>
      <c r="F255">
        <v>32</v>
      </c>
      <c r="G255" s="8">
        <f t="shared" si="131"/>
        <v>11</v>
      </c>
      <c r="H255" s="9">
        <f t="shared" si="129"/>
        <v>67</v>
      </c>
      <c r="I255" s="10">
        <f t="shared" si="130"/>
        <v>32</v>
      </c>
      <c r="J255">
        <v>0</v>
      </c>
    </row>
    <row r="256" spans="2:16" x14ac:dyDescent="0.35">
      <c r="B256" s="7" t="s">
        <v>192</v>
      </c>
      <c r="C256">
        <v>14</v>
      </c>
      <c r="D256">
        <v>43</v>
      </c>
      <c r="G256" s="8">
        <f t="shared" si="131"/>
        <v>14</v>
      </c>
      <c r="H256" s="9">
        <f t="shared" si="129"/>
        <v>43</v>
      </c>
      <c r="I256" s="10">
        <f t="shared" si="130"/>
        <v>0</v>
      </c>
      <c r="J256">
        <v>2</v>
      </c>
    </row>
    <row r="257" spans="1:16" x14ac:dyDescent="0.35">
      <c r="B257" s="7" t="s">
        <v>193</v>
      </c>
      <c r="C257">
        <v>14</v>
      </c>
      <c r="D257">
        <v>38</v>
      </c>
      <c r="G257" s="8">
        <f t="shared" si="131"/>
        <v>14</v>
      </c>
      <c r="H257" s="9">
        <f t="shared" si="129"/>
        <v>38</v>
      </c>
      <c r="I257" s="10">
        <f t="shared" si="130"/>
        <v>0</v>
      </c>
      <c r="J257">
        <v>1</v>
      </c>
      <c r="K257" t="s">
        <v>197</v>
      </c>
    </row>
    <row r="258" spans="1:16" x14ac:dyDescent="0.35">
      <c r="B258" s="7"/>
      <c r="G258" s="8"/>
      <c r="H258" s="9"/>
      <c r="I258" s="10"/>
      <c r="K258" s="11"/>
      <c r="L258" s="12" t="s">
        <v>19</v>
      </c>
      <c r="M258" s="12" t="s">
        <v>20</v>
      </c>
      <c r="N258" s="12" t="s">
        <v>21</v>
      </c>
      <c r="O258" s="12" t="s">
        <v>22</v>
      </c>
      <c r="P258" s="12" t="s">
        <v>8</v>
      </c>
    </row>
    <row r="259" spans="1:16" x14ac:dyDescent="0.35">
      <c r="B259" s="13" t="s">
        <v>23</v>
      </c>
      <c r="G259" s="14">
        <f t="shared" ref="G259:K259" si="132">AVERAGE(G249:G258)</f>
        <v>11.444444444444445</v>
      </c>
      <c r="H259" s="15">
        <f t="shared" si="132"/>
        <v>36.777777777777779</v>
      </c>
      <c r="I259" s="15">
        <f t="shared" si="132"/>
        <v>3.5555555555555554</v>
      </c>
      <c r="J259" s="16">
        <f t="shared" si="132"/>
        <v>0.55555555555555558</v>
      </c>
      <c r="K259" s="17">
        <f t="shared" si="132"/>
        <v>0</v>
      </c>
      <c r="L259" s="15">
        <f>G259*12102/3</f>
        <v>46166.888888888883</v>
      </c>
      <c r="M259" s="15">
        <f t="shared" ref="M259" si="133">H259*12102/3</f>
        <v>148361.55555555556</v>
      </c>
      <c r="N259" s="15">
        <f t="shared" ref="N259" si="134">I259*12102/3</f>
        <v>14343.111111111109</v>
      </c>
      <c r="O259" s="15">
        <f t="shared" ref="O259" si="135">J259*12102/3</f>
        <v>2241.1111111111113</v>
      </c>
      <c r="P259" s="15">
        <f t="shared" ref="P259" si="136">K259*12102/3</f>
        <v>0</v>
      </c>
    </row>
    <row r="261" spans="1:16" x14ac:dyDescent="0.35">
      <c r="A261" t="s">
        <v>199</v>
      </c>
    </row>
    <row r="262" spans="1:16" x14ac:dyDescent="0.35">
      <c r="B262" s="1" t="s">
        <v>198</v>
      </c>
      <c r="C262" t="s">
        <v>1</v>
      </c>
      <c r="D262" t="s">
        <v>2</v>
      </c>
      <c r="E262" t="s">
        <v>3</v>
      </c>
      <c r="F262" t="s">
        <v>4</v>
      </c>
      <c r="G262" s="2" t="s">
        <v>5</v>
      </c>
      <c r="H262" s="3" t="s">
        <v>2</v>
      </c>
      <c r="I262" s="4" t="s">
        <v>6</v>
      </c>
      <c r="J262" s="5" t="s">
        <v>7</v>
      </c>
      <c r="K262" s="6" t="s">
        <v>8</v>
      </c>
    </row>
    <row r="263" spans="1:16" x14ac:dyDescent="0.35">
      <c r="B263" s="7" t="s">
        <v>201</v>
      </c>
      <c r="C263">
        <v>1</v>
      </c>
      <c r="D263">
        <v>2</v>
      </c>
      <c r="G263" s="8">
        <f>(C263+E263)</f>
        <v>1</v>
      </c>
      <c r="H263" s="9">
        <f t="shared" ref="H263:H272" si="137">(D263+E263+F263)</f>
        <v>2</v>
      </c>
      <c r="I263" s="10">
        <f t="shared" ref="I263:I272" si="138">(E263+F263)</f>
        <v>0</v>
      </c>
      <c r="J263">
        <v>0</v>
      </c>
      <c r="K263">
        <v>0</v>
      </c>
    </row>
    <row r="264" spans="1:16" x14ac:dyDescent="0.35">
      <c r="B264" s="7" t="s">
        <v>202</v>
      </c>
      <c r="C264">
        <v>1</v>
      </c>
      <c r="D264">
        <v>5</v>
      </c>
      <c r="G264" s="8">
        <f t="shared" ref="G264:G272" si="139">(C264+E264)</f>
        <v>1</v>
      </c>
      <c r="H264" s="9">
        <f t="shared" si="137"/>
        <v>5</v>
      </c>
      <c r="I264" s="10">
        <f t="shared" si="138"/>
        <v>0</v>
      </c>
      <c r="J264">
        <v>0</v>
      </c>
    </row>
    <row r="265" spans="1:16" x14ac:dyDescent="0.35">
      <c r="B265" s="7" t="s">
        <v>203</v>
      </c>
      <c r="C265">
        <v>6</v>
      </c>
      <c r="D265">
        <v>11</v>
      </c>
      <c r="G265" s="8">
        <f t="shared" si="139"/>
        <v>6</v>
      </c>
      <c r="H265" s="9">
        <f t="shared" si="137"/>
        <v>11</v>
      </c>
      <c r="I265" s="10">
        <f t="shared" si="138"/>
        <v>0</v>
      </c>
      <c r="J265">
        <v>1</v>
      </c>
    </row>
    <row r="266" spans="1:16" x14ac:dyDescent="0.35">
      <c r="B266" s="7" t="s">
        <v>204</v>
      </c>
      <c r="C266">
        <v>6</v>
      </c>
      <c r="D266">
        <v>9</v>
      </c>
      <c r="G266" s="8">
        <f t="shared" si="139"/>
        <v>6</v>
      </c>
      <c r="H266" s="9">
        <f t="shared" si="137"/>
        <v>9</v>
      </c>
      <c r="I266" s="10">
        <f t="shared" si="138"/>
        <v>0</v>
      </c>
      <c r="J266">
        <v>1</v>
      </c>
    </row>
    <row r="267" spans="1:16" x14ac:dyDescent="0.35">
      <c r="B267" s="7" t="s">
        <v>205</v>
      </c>
      <c r="C267">
        <v>7</v>
      </c>
      <c r="D267">
        <v>11</v>
      </c>
      <c r="G267" s="8">
        <f t="shared" si="139"/>
        <v>7</v>
      </c>
      <c r="H267" s="9">
        <f t="shared" si="137"/>
        <v>11</v>
      </c>
      <c r="I267" s="10">
        <f t="shared" si="138"/>
        <v>0</v>
      </c>
      <c r="J267">
        <v>0</v>
      </c>
    </row>
    <row r="268" spans="1:16" x14ac:dyDescent="0.35">
      <c r="B268" s="7" t="s">
        <v>206</v>
      </c>
      <c r="C268">
        <v>3</v>
      </c>
      <c r="D268">
        <v>4</v>
      </c>
      <c r="G268" s="8">
        <f t="shared" si="139"/>
        <v>3</v>
      </c>
      <c r="H268" s="9">
        <f t="shared" si="137"/>
        <v>4</v>
      </c>
      <c r="I268" s="10">
        <f t="shared" si="138"/>
        <v>0</v>
      </c>
      <c r="J268">
        <v>0</v>
      </c>
    </row>
    <row r="269" spans="1:16" x14ac:dyDescent="0.35">
      <c r="B269" s="7" t="s">
        <v>207</v>
      </c>
      <c r="C269">
        <v>5</v>
      </c>
      <c r="D269">
        <v>6</v>
      </c>
      <c r="G269" s="8">
        <f t="shared" si="139"/>
        <v>5</v>
      </c>
      <c r="H269" s="9">
        <f t="shared" si="137"/>
        <v>6</v>
      </c>
      <c r="I269" s="10">
        <f t="shared" si="138"/>
        <v>0</v>
      </c>
      <c r="J269">
        <v>0</v>
      </c>
    </row>
    <row r="270" spans="1:16" x14ac:dyDescent="0.35">
      <c r="B270" s="7" t="s">
        <v>208</v>
      </c>
      <c r="C270">
        <v>0</v>
      </c>
      <c r="D270">
        <v>6</v>
      </c>
      <c r="G270" s="8">
        <f t="shared" si="139"/>
        <v>0</v>
      </c>
      <c r="H270" s="9">
        <f t="shared" si="137"/>
        <v>6</v>
      </c>
      <c r="I270" s="10">
        <f t="shared" si="138"/>
        <v>0</v>
      </c>
      <c r="J270">
        <v>0</v>
      </c>
    </row>
    <row r="271" spans="1:16" x14ac:dyDescent="0.35">
      <c r="B271" s="7" t="s">
        <v>209</v>
      </c>
      <c r="C271">
        <v>3</v>
      </c>
      <c r="D271">
        <v>6</v>
      </c>
      <c r="G271" s="8">
        <f t="shared" si="139"/>
        <v>3</v>
      </c>
      <c r="H271" s="9">
        <f t="shared" si="137"/>
        <v>6</v>
      </c>
      <c r="I271" s="10">
        <f t="shared" si="138"/>
        <v>0</v>
      </c>
      <c r="J271">
        <v>0</v>
      </c>
    </row>
    <row r="272" spans="1:16" x14ac:dyDescent="0.35">
      <c r="B272" s="7" t="s">
        <v>210</v>
      </c>
      <c r="C272">
        <v>1</v>
      </c>
      <c r="D272">
        <v>3</v>
      </c>
      <c r="G272" s="8">
        <f t="shared" si="139"/>
        <v>1</v>
      </c>
      <c r="H272" s="9">
        <f t="shared" si="137"/>
        <v>3</v>
      </c>
      <c r="I272" s="10">
        <f t="shared" si="138"/>
        <v>0</v>
      </c>
      <c r="J272">
        <v>0</v>
      </c>
      <c r="K272" s="11"/>
      <c r="L272" s="12" t="s">
        <v>19</v>
      </c>
      <c r="M272" s="12" t="s">
        <v>20</v>
      </c>
      <c r="N272" s="12" t="s">
        <v>21</v>
      </c>
      <c r="O272" s="12" t="s">
        <v>22</v>
      </c>
      <c r="P272" s="12" t="s">
        <v>8</v>
      </c>
    </row>
    <row r="273" spans="1:16" x14ac:dyDescent="0.35">
      <c r="B273" s="13" t="s">
        <v>23</v>
      </c>
      <c r="G273" s="14">
        <f t="shared" ref="G273:K273" si="140">AVERAGE(G263:G272)</f>
        <v>3.3</v>
      </c>
      <c r="H273" s="15">
        <f t="shared" si="140"/>
        <v>6.3</v>
      </c>
      <c r="I273" s="15">
        <f t="shared" si="140"/>
        <v>0</v>
      </c>
      <c r="J273" s="16">
        <f t="shared" si="140"/>
        <v>0.2</v>
      </c>
      <c r="K273" s="17">
        <f t="shared" si="140"/>
        <v>0</v>
      </c>
      <c r="L273" s="15">
        <f>G273*12102</f>
        <v>39936.6</v>
      </c>
      <c r="M273" s="15">
        <f>H273*12102</f>
        <v>76242.599999999991</v>
      </c>
      <c r="N273" s="15">
        <f>I273*12102</f>
        <v>0</v>
      </c>
      <c r="O273" s="15">
        <f>J273*12102</f>
        <v>2420.4</v>
      </c>
      <c r="P273" s="15">
        <f>K273*12102</f>
        <v>0</v>
      </c>
    </row>
    <row r="275" spans="1:16" x14ac:dyDescent="0.35">
      <c r="A275" t="s">
        <v>199</v>
      </c>
    </row>
    <row r="276" spans="1:16" x14ac:dyDescent="0.35">
      <c r="B276" s="1" t="s">
        <v>200</v>
      </c>
      <c r="C276" t="s">
        <v>1</v>
      </c>
      <c r="D276" t="s">
        <v>2</v>
      </c>
      <c r="E276" t="s">
        <v>3</v>
      </c>
      <c r="F276" t="s">
        <v>4</v>
      </c>
      <c r="G276" s="2" t="s">
        <v>5</v>
      </c>
      <c r="H276" s="3" t="s">
        <v>2</v>
      </c>
      <c r="I276" s="4" t="s">
        <v>6</v>
      </c>
      <c r="J276" s="5" t="s">
        <v>7</v>
      </c>
      <c r="K276" s="6" t="s">
        <v>8</v>
      </c>
    </row>
    <row r="277" spans="1:16" x14ac:dyDescent="0.35">
      <c r="B277" s="7" t="s">
        <v>220</v>
      </c>
      <c r="C277">
        <v>5</v>
      </c>
      <c r="D277">
        <v>12</v>
      </c>
      <c r="G277" s="8">
        <f>(C277+E277)</f>
        <v>5</v>
      </c>
      <c r="H277" s="9">
        <f t="shared" ref="H277:H286" si="141">(D277+E277+F277)</f>
        <v>12</v>
      </c>
      <c r="I277" s="10">
        <f t="shared" ref="I277:I286" si="142">(E277+F277)</f>
        <v>0</v>
      </c>
      <c r="J277">
        <v>0</v>
      </c>
      <c r="K277">
        <v>0</v>
      </c>
    </row>
    <row r="278" spans="1:16" x14ac:dyDescent="0.35">
      <c r="B278" s="7" t="s">
        <v>211</v>
      </c>
      <c r="C278">
        <v>2</v>
      </c>
      <c r="D278">
        <v>10</v>
      </c>
      <c r="G278" s="8">
        <f t="shared" ref="G278:G286" si="143">(C278+E278)</f>
        <v>2</v>
      </c>
      <c r="H278" s="9">
        <f t="shared" si="141"/>
        <v>10</v>
      </c>
      <c r="I278" s="10">
        <f t="shared" si="142"/>
        <v>0</v>
      </c>
      <c r="J278">
        <v>1</v>
      </c>
    </row>
    <row r="279" spans="1:16" x14ac:dyDescent="0.35">
      <c r="B279" s="7" t="s">
        <v>212</v>
      </c>
      <c r="C279">
        <v>3</v>
      </c>
      <c r="D279">
        <v>8</v>
      </c>
      <c r="G279" s="8">
        <f t="shared" si="143"/>
        <v>3</v>
      </c>
      <c r="H279" s="9">
        <f t="shared" si="141"/>
        <v>8</v>
      </c>
      <c r="I279" s="10">
        <f t="shared" si="142"/>
        <v>0</v>
      </c>
      <c r="J279">
        <v>0</v>
      </c>
    </row>
    <row r="280" spans="1:16" x14ac:dyDescent="0.35">
      <c r="B280" s="7" t="s">
        <v>213</v>
      </c>
      <c r="C280">
        <v>2</v>
      </c>
      <c r="D280">
        <v>6</v>
      </c>
      <c r="G280" s="8">
        <f t="shared" si="143"/>
        <v>2</v>
      </c>
      <c r="H280" s="9">
        <f t="shared" si="141"/>
        <v>6</v>
      </c>
      <c r="I280" s="10">
        <f t="shared" si="142"/>
        <v>0</v>
      </c>
      <c r="J280">
        <v>0</v>
      </c>
    </row>
    <row r="281" spans="1:16" x14ac:dyDescent="0.35">
      <c r="B281" s="7" t="s">
        <v>214</v>
      </c>
      <c r="C281">
        <v>3</v>
      </c>
      <c r="D281">
        <v>9</v>
      </c>
      <c r="G281" s="8">
        <f t="shared" si="143"/>
        <v>3</v>
      </c>
      <c r="H281" s="9">
        <f t="shared" si="141"/>
        <v>9</v>
      </c>
      <c r="I281" s="10">
        <f t="shared" si="142"/>
        <v>0</v>
      </c>
      <c r="J281">
        <v>0</v>
      </c>
    </row>
    <row r="282" spans="1:16" x14ac:dyDescent="0.35">
      <c r="B282" s="7" t="s">
        <v>215</v>
      </c>
      <c r="C282">
        <v>2</v>
      </c>
      <c r="D282">
        <v>6</v>
      </c>
      <c r="G282" s="8">
        <f t="shared" si="143"/>
        <v>2</v>
      </c>
      <c r="H282" s="9">
        <f t="shared" si="141"/>
        <v>6</v>
      </c>
      <c r="I282" s="10">
        <f t="shared" si="142"/>
        <v>0</v>
      </c>
      <c r="J282">
        <v>0</v>
      </c>
    </row>
    <row r="283" spans="1:16" x14ac:dyDescent="0.35">
      <c r="B283" s="7" t="s">
        <v>216</v>
      </c>
      <c r="C283">
        <v>9</v>
      </c>
      <c r="D283">
        <v>16</v>
      </c>
      <c r="G283" s="8">
        <f t="shared" si="143"/>
        <v>9</v>
      </c>
      <c r="H283" s="9">
        <f t="shared" si="141"/>
        <v>16</v>
      </c>
      <c r="I283" s="10">
        <f t="shared" si="142"/>
        <v>0</v>
      </c>
      <c r="J283">
        <v>0</v>
      </c>
    </row>
    <row r="284" spans="1:16" x14ac:dyDescent="0.35">
      <c r="B284" s="7" t="s">
        <v>217</v>
      </c>
      <c r="C284">
        <v>13</v>
      </c>
      <c r="D284">
        <v>17</v>
      </c>
      <c r="G284" s="8">
        <f t="shared" si="143"/>
        <v>13</v>
      </c>
      <c r="H284" s="9">
        <f t="shared" si="141"/>
        <v>17</v>
      </c>
      <c r="I284" s="10">
        <f t="shared" si="142"/>
        <v>0</v>
      </c>
      <c r="J284">
        <v>0</v>
      </c>
    </row>
    <row r="285" spans="1:16" x14ac:dyDescent="0.35">
      <c r="B285" s="7" t="s">
        <v>218</v>
      </c>
      <c r="C285">
        <v>1</v>
      </c>
      <c r="D285">
        <v>4</v>
      </c>
      <c r="G285" s="8">
        <f t="shared" si="143"/>
        <v>1</v>
      </c>
      <c r="H285" s="9">
        <f t="shared" si="141"/>
        <v>4</v>
      </c>
      <c r="I285" s="10">
        <f t="shared" si="142"/>
        <v>0</v>
      </c>
      <c r="J285">
        <v>0</v>
      </c>
    </row>
    <row r="286" spans="1:16" x14ac:dyDescent="0.35">
      <c r="B286" s="7" t="s">
        <v>219</v>
      </c>
      <c r="C286">
        <v>6</v>
      </c>
      <c r="D286">
        <v>10</v>
      </c>
      <c r="G286" s="8">
        <f t="shared" si="143"/>
        <v>6</v>
      </c>
      <c r="H286" s="9">
        <f t="shared" si="141"/>
        <v>10</v>
      </c>
      <c r="I286" s="10">
        <f t="shared" si="142"/>
        <v>0</v>
      </c>
      <c r="J286">
        <v>0</v>
      </c>
      <c r="K286" s="11"/>
      <c r="L286" s="12" t="s">
        <v>19</v>
      </c>
      <c r="M286" s="12" t="s">
        <v>20</v>
      </c>
      <c r="N286" s="12" t="s">
        <v>21</v>
      </c>
      <c r="O286" s="12" t="s">
        <v>22</v>
      </c>
      <c r="P286" s="12" t="s">
        <v>8</v>
      </c>
    </row>
    <row r="287" spans="1:16" x14ac:dyDescent="0.35">
      <c r="B287" s="13" t="s">
        <v>23</v>
      </c>
      <c r="G287" s="14">
        <f t="shared" ref="G287:K287" si="144">AVERAGE(G277:G286)</f>
        <v>4.5999999999999996</v>
      </c>
      <c r="H287" s="15">
        <f t="shared" si="144"/>
        <v>9.8000000000000007</v>
      </c>
      <c r="I287" s="15">
        <f t="shared" si="144"/>
        <v>0</v>
      </c>
      <c r="J287" s="16">
        <f t="shared" si="144"/>
        <v>0.1</v>
      </c>
      <c r="K287" s="17">
        <f t="shared" si="144"/>
        <v>0</v>
      </c>
      <c r="L287" s="15">
        <f>G287*12102</f>
        <v>55669.2</v>
      </c>
      <c r="M287" s="15">
        <f>H287*12102</f>
        <v>118599.6</v>
      </c>
      <c r="N287" s="15">
        <f>I287*12102</f>
        <v>0</v>
      </c>
      <c r="O287" s="15">
        <f>J287*12102</f>
        <v>1210.2</v>
      </c>
      <c r="P287" s="15">
        <f>K287*12102</f>
        <v>0</v>
      </c>
    </row>
    <row r="290" spans="2:16" x14ac:dyDescent="0.35">
      <c r="B290" s="1" t="s">
        <v>232</v>
      </c>
      <c r="C290" t="s">
        <v>1</v>
      </c>
      <c r="D290" t="s">
        <v>2</v>
      </c>
      <c r="E290" t="s">
        <v>3</v>
      </c>
      <c r="F290" t="s">
        <v>4</v>
      </c>
      <c r="G290" s="2" t="s">
        <v>5</v>
      </c>
      <c r="H290" s="3" t="s">
        <v>2</v>
      </c>
      <c r="I290" s="4" t="s">
        <v>6</v>
      </c>
      <c r="J290" s="5" t="s">
        <v>7</v>
      </c>
      <c r="K290" s="6" t="s">
        <v>8</v>
      </c>
    </row>
    <row r="291" spans="2:16" x14ac:dyDescent="0.35">
      <c r="B291" s="7" t="s">
        <v>233</v>
      </c>
      <c r="C291">
        <v>3</v>
      </c>
      <c r="D291">
        <v>6</v>
      </c>
      <c r="F291">
        <v>4</v>
      </c>
      <c r="G291" s="8">
        <f>(C291+E291)</f>
        <v>3</v>
      </c>
      <c r="H291" s="9">
        <f t="shared" ref="H291:H300" si="145">(D291+E291+F291)</f>
        <v>10</v>
      </c>
      <c r="I291" s="10">
        <f t="shared" ref="I291:I300" si="146">(E291+F291)</f>
        <v>4</v>
      </c>
      <c r="J291">
        <v>9</v>
      </c>
      <c r="K291">
        <v>0</v>
      </c>
    </row>
    <row r="292" spans="2:16" x14ac:dyDescent="0.35">
      <c r="B292" s="7" t="s">
        <v>234</v>
      </c>
      <c r="C292">
        <v>1</v>
      </c>
      <c r="D292">
        <v>8</v>
      </c>
      <c r="F292">
        <v>4</v>
      </c>
      <c r="G292" s="8">
        <f t="shared" ref="G292:G300" si="147">(C292+E292)</f>
        <v>1</v>
      </c>
      <c r="H292" s="9">
        <f t="shared" si="145"/>
        <v>12</v>
      </c>
      <c r="I292" s="10">
        <f t="shared" si="146"/>
        <v>4</v>
      </c>
      <c r="J292">
        <v>2</v>
      </c>
    </row>
    <row r="293" spans="2:16" x14ac:dyDescent="0.35">
      <c r="B293" s="7" t="s">
        <v>235</v>
      </c>
      <c r="C293">
        <v>1</v>
      </c>
      <c r="D293">
        <v>5</v>
      </c>
      <c r="G293" s="8">
        <f t="shared" si="147"/>
        <v>1</v>
      </c>
      <c r="H293" s="9">
        <f t="shared" si="145"/>
        <v>5</v>
      </c>
      <c r="I293" s="10">
        <f t="shared" si="146"/>
        <v>0</v>
      </c>
      <c r="J293">
        <v>1</v>
      </c>
    </row>
    <row r="294" spans="2:16" x14ac:dyDescent="0.35">
      <c r="B294" s="7" t="s">
        <v>236</v>
      </c>
      <c r="C294">
        <v>4</v>
      </c>
      <c r="D294">
        <v>14</v>
      </c>
      <c r="G294" s="8">
        <f t="shared" si="147"/>
        <v>4</v>
      </c>
      <c r="H294" s="9">
        <f t="shared" si="145"/>
        <v>14</v>
      </c>
      <c r="I294" s="10">
        <f t="shared" si="146"/>
        <v>0</v>
      </c>
      <c r="J294">
        <v>0</v>
      </c>
      <c r="L294" t="s">
        <v>243</v>
      </c>
    </row>
    <row r="295" spans="2:16" x14ac:dyDescent="0.35">
      <c r="B295" s="7" t="s">
        <v>237</v>
      </c>
      <c r="C295">
        <v>1</v>
      </c>
      <c r="D295">
        <v>8</v>
      </c>
      <c r="G295" s="8">
        <f t="shared" si="147"/>
        <v>1</v>
      </c>
      <c r="H295" s="9">
        <f t="shared" si="145"/>
        <v>8</v>
      </c>
      <c r="I295" s="10">
        <f t="shared" si="146"/>
        <v>0</v>
      </c>
      <c r="J295">
        <v>0</v>
      </c>
    </row>
    <row r="296" spans="2:16" x14ac:dyDescent="0.35">
      <c r="B296" s="7" t="s">
        <v>238</v>
      </c>
      <c r="C296">
        <v>0</v>
      </c>
      <c r="D296">
        <v>3</v>
      </c>
      <c r="G296" s="8">
        <f t="shared" si="147"/>
        <v>0</v>
      </c>
      <c r="H296" s="9">
        <f t="shared" si="145"/>
        <v>3</v>
      </c>
      <c r="I296" s="10">
        <f t="shared" si="146"/>
        <v>0</v>
      </c>
      <c r="J296">
        <v>0</v>
      </c>
    </row>
    <row r="297" spans="2:16" x14ac:dyDescent="0.35">
      <c r="B297" s="7" t="s">
        <v>239</v>
      </c>
      <c r="C297">
        <v>3</v>
      </c>
      <c r="D297">
        <v>4</v>
      </c>
      <c r="G297" s="8">
        <f t="shared" si="147"/>
        <v>3</v>
      </c>
      <c r="H297" s="9">
        <f t="shared" si="145"/>
        <v>4</v>
      </c>
      <c r="I297" s="10">
        <f t="shared" si="146"/>
        <v>0</v>
      </c>
      <c r="J297">
        <v>0</v>
      </c>
    </row>
    <row r="298" spans="2:16" x14ac:dyDescent="0.35">
      <c r="B298" s="7" t="s">
        <v>240</v>
      </c>
      <c r="C298">
        <v>5</v>
      </c>
      <c r="D298">
        <v>13</v>
      </c>
      <c r="G298" s="8">
        <f t="shared" si="147"/>
        <v>5</v>
      </c>
      <c r="H298" s="9">
        <f t="shared" si="145"/>
        <v>13</v>
      </c>
      <c r="I298" s="10">
        <f t="shared" si="146"/>
        <v>0</v>
      </c>
      <c r="J298">
        <v>2</v>
      </c>
    </row>
    <row r="299" spans="2:16" x14ac:dyDescent="0.35">
      <c r="B299" s="7" t="s">
        <v>241</v>
      </c>
      <c r="C299">
        <v>3</v>
      </c>
      <c r="D299">
        <v>8</v>
      </c>
      <c r="G299" s="8">
        <f t="shared" si="147"/>
        <v>3</v>
      </c>
      <c r="H299" s="9">
        <f t="shared" si="145"/>
        <v>8</v>
      </c>
      <c r="I299" s="10">
        <f t="shared" si="146"/>
        <v>0</v>
      </c>
      <c r="J299">
        <v>2</v>
      </c>
    </row>
    <row r="300" spans="2:16" x14ac:dyDescent="0.35">
      <c r="B300" s="7" t="s">
        <v>242</v>
      </c>
      <c r="C300">
        <v>2</v>
      </c>
      <c r="D300">
        <v>8</v>
      </c>
      <c r="G300" s="8">
        <f t="shared" si="147"/>
        <v>2</v>
      </c>
      <c r="H300" s="9">
        <f t="shared" si="145"/>
        <v>8</v>
      </c>
      <c r="I300" s="10">
        <f t="shared" si="146"/>
        <v>0</v>
      </c>
      <c r="J300">
        <v>1</v>
      </c>
      <c r="K300" s="11"/>
      <c r="L300" s="12" t="s">
        <v>19</v>
      </c>
      <c r="M300" s="12" t="s">
        <v>20</v>
      </c>
      <c r="N300" s="12" t="s">
        <v>21</v>
      </c>
      <c r="O300" s="12" t="s">
        <v>22</v>
      </c>
      <c r="P300" s="12" t="s">
        <v>8</v>
      </c>
    </row>
    <row r="301" spans="2:16" x14ac:dyDescent="0.35">
      <c r="B301" s="13" t="s">
        <v>23</v>
      </c>
      <c r="G301" s="14">
        <f t="shared" ref="G301:K301" si="148">AVERAGE(G291:G300)</f>
        <v>2.2999999999999998</v>
      </c>
      <c r="H301" s="15">
        <f t="shared" si="148"/>
        <v>8.5</v>
      </c>
      <c r="I301" s="15">
        <f t="shared" si="148"/>
        <v>0.8</v>
      </c>
      <c r="J301" s="16">
        <f t="shared" si="148"/>
        <v>1.7</v>
      </c>
      <c r="K301" s="17">
        <f t="shared" si="148"/>
        <v>0</v>
      </c>
      <c r="L301" s="15">
        <f>G301*12102/3</f>
        <v>9278.1999999999989</v>
      </c>
      <c r="M301" s="15">
        <f t="shared" ref="M301" si="149">H301*12102/3</f>
        <v>34289</v>
      </c>
      <c r="N301" s="15">
        <f t="shared" ref="N301" si="150">I301*12102/3</f>
        <v>3227.2000000000003</v>
      </c>
      <c r="O301" s="15">
        <f t="shared" ref="O301" si="151">J301*12102/3</f>
        <v>6857.7999999999993</v>
      </c>
      <c r="P301" s="15">
        <f t="shared" ref="P301" si="152">K301*12102/3</f>
        <v>0</v>
      </c>
    </row>
    <row r="304" spans="2:16" x14ac:dyDescent="0.35">
      <c r="B304" s="1" t="s">
        <v>221</v>
      </c>
      <c r="C304" t="s">
        <v>1</v>
      </c>
      <c r="D304" t="s">
        <v>2</v>
      </c>
      <c r="E304" t="s">
        <v>3</v>
      </c>
      <c r="F304" t="s">
        <v>4</v>
      </c>
      <c r="G304" s="2" t="s">
        <v>5</v>
      </c>
      <c r="H304" s="3" t="s">
        <v>2</v>
      </c>
      <c r="I304" s="4" t="s">
        <v>6</v>
      </c>
      <c r="J304" s="5" t="s">
        <v>7</v>
      </c>
      <c r="K304" s="6" t="s">
        <v>8</v>
      </c>
    </row>
    <row r="305" spans="2:16" x14ac:dyDescent="0.35">
      <c r="B305" s="7" t="s">
        <v>222</v>
      </c>
      <c r="C305">
        <v>5</v>
      </c>
      <c r="D305">
        <v>28</v>
      </c>
      <c r="G305" s="8">
        <f>(C305+E305)</f>
        <v>5</v>
      </c>
      <c r="H305" s="9">
        <f t="shared" ref="H305:H312" si="153">(D305+E305+F305)</f>
        <v>28</v>
      </c>
      <c r="I305" s="10">
        <f t="shared" ref="I305:I312" si="154">(E305+F305)</f>
        <v>0</v>
      </c>
      <c r="J305">
        <v>28</v>
      </c>
      <c r="K305">
        <v>0</v>
      </c>
    </row>
    <row r="306" spans="2:16" x14ac:dyDescent="0.35">
      <c r="B306" s="7" t="s">
        <v>223</v>
      </c>
      <c r="C306">
        <v>4</v>
      </c>
      <c r="D306">
        <v>27</v>
      </c>
      <c r="G306" s="8">
        <f t="shared" ref="G306:G312" si="155">(C306+E306)</f>
        <v>4</v>
      </c>
      <c r="H306" s="9">
        <f t="shared" si="153"/>
        <v>27</v>
      </c>
      <c r="I306" s="10">
        <f t="shared" si="154"/>
        <v>0</v>
      </c>
      <c r="J306">
        <v>21</v>
      </c>
    </row>
    <row r="307" spans="2:16" x14ac:dyDescent="0.35">
      <c r="B307" s="7" t="s">
        <v>224</v>
      </c>
      <c r="C307">
        <v>10</v>
      </c>
      <c r="D307">
        <v>31</v>
      </c>
      <c r="G307" s="8">
        <f t="shared" si="155"/>
        <v>10</v>
      </c>
      <c r="H307" s="9">
        <f t="shared" si="153"/>
        <v>31</v>
      </c>
      <c r="I307" s="10">
        <f t="shared" si="154"/>
        <v>0</v>
      </c>
      <c r="J307">
        <v>11</v>
      </c>
    </row>
    <row r="308" spans="2:16" x14ac:dyDescent="0.35">
      <c r="B308" s="7" t="s">
        <v>225</v>
      </c>
      <c r="C308">
        <v>5</v>
      </c>
      <c r="D308">
        <v>21</v>
      </c>
      <c r="G308" s="8">
        <f t="shared" si="155"/>
        <v>5</v>
      </c>
      <c r="H308" s="9">
        <f t="shared" si="153"/>
        <v>21</v>
      </c>
      <c r="I308" s="10">
        <f t="shared" si="154"/>
        <v>0</v>
      </c>
      <c r="J308">
        <v>16</v>
      </c>
    </row>
    <row r="309" spans="2:16" x14ac:dyDescent="0.35">
      <c r="B309" s="7" t="s">
        <v>226</v>
      </c>
      <c r="C309">
        <v>12</v>
      </c>
      <c r="D309">
        <v>26</v>
      </c>
      <c r="G309" s="8">
        <f t="shared" si="155"/>
        <v>12</v>
      </c>
      <c r="H309" s="9">
        <f t="shared" si="153"/>
        <v>26</v>
      </c>
      <c r="I309" s="10">
        <f t="shared" si="154"/>
        <v>0</v>
      </c>
      <c r="J309">
        <v>14</v>
      </c>
    </row>
    <row r="310" spans="2:16" x14ac:dyDescent="0.35">
      <c r="B310" s="7" t="s">
        <v>227</v>
      </c>
      <c r="C310">
        <v>4</v>
      </c>
      <c r="D310">
        <v>13</v>
      </c>
      <c r="G310" s="8">
        <f t="shared" si="155"/>
        <v>4</v>
      </c>
      <c r="H310" s="9">
        <f t="shared" si="153"/>
        <v>13</v>
      </c>
      <c r="I310" s="10">
        <f t="shared" si="154"/>
        <v>0</v>
      </c>
      <c r="J310">
        <v>17</v>
      </c>
    </row>
    <row r="311" spans="2:16" x14ac:dyDescent="0.35">
      <c r="B311" s="7" t="s">
        <v>228</v>
      </c>
      <c r="C311">
        <v>5</v>
      </c>
      <c r="D311">
        <v>23</v>
      </c>
      <c r="G311" s="8">
        <f t="shared" si="155"/>
        <v>5</v>
      </c>
      <c r="H311" s="9">
        <f t="shared" si="153"/>
        <v>23</v>
      </c>
      <c r="I311" s="10">
        <f t="shared" si="154"/>
        <v>0</v>
      </c>
      <c r="J311">
        <v>12</v>
      </c>
    </row>
    <row r="312" spans="2:16" x14ac:dyDescent="0.35">
      <c r="B312" s="7" t="s">
        <v>229</v>
      </c>
      <c r="C312">
        <v>12</v>
      </c>
      <c r="D312">
        <v>17</v>
      </c>
      <c r="G312" s="8">
        <f t="shared" si="155"/>
        <v>12</v>
      </c>
      <c r="H312" s="9">
        <f t="shared" si="153"/>
        <v>17</v>
      </c>
      <c r="I312" s="10">
        <f t="shared" si="154"/>
        <v>0</v>
      </c>
      <c r="J312">
        <v>10</v>
      </c>
      <c r="K312" t="s">
        <v>230</v>
      </c>
    </row>
    <row r="313" spans="2:16" x14ac:dyDescent="0.35">
      <c r="B313" s="7"/>
      <c r="G313" s="8"/>
      <c r="H313" s="9"/>
      <c r="I313" s="10"/>
    </row>
    <row r="314" spans="2:16" x14ac:dyDescent="0.35">
      <c r="B314" s="7"/>
      <c r="G314" s="8"/>
      <c r="H314" s="9"/>
      <c r="I314" s="10"/>
      <c r="K314" s="11"/>
      <c r="L314" s="12" t="s">
        <v>19</v>
      </c>
      <c r="M314" s="12" t="s">
        <v>20</v>
      </c>
      <c r="N314" s="12" t="s">
        <v>21</v>
      </c>
      <c r="O314" s="12" t="s">
        <v>22</v>
      </c>
      <c r="P314" s="12" t="s">
        <v>8</v>
      </c>
    </row>
    <row r="315" spans="2:16" x14ac:dyDescent="0.35">
      <c r="B315" s="13" t="s">
        <v>23</v>
      </c>
      <c r="G315" s="14">
        <f t="shared" ref="G315:K315" si="156">AVERAGE(G305:G314)</f>
        <v>7.125</v>
      </c>
      <c r="H315" s="15">
        <f t="shared" si="156"/>
        <v>23.25</v>
      </c>
      <c r="I315" s="15">
        <f t="shared" si="156"/>
        <v>0</v>
      </c>
      <c r="J315" s="16">
        <f t="shared" si="156"/>
        <v>16.125</v>
      </c>
      <c r="K315" s="17">
        <f t="shared" si="156"/>
        <v>0</v>
      </c>
      <c r="L315" s="15">
        <f>G315*12102/3</f>
        <v>28742.25</v>
      </c>
      <c r="M315" s="15">
        <f t="shared" ref="M315" si="157">H315*12102/3</f>
        <v>93790.5</v>
      </c>
      <c r="N315" s="15">
        <f t="shared" ref="N315" si="158">I315*12102/3</f>
        <v>0</v>
      </c>
      <c r="O315" s="15">
        <f t="shared" ref="O315" si="159">J315*12102/3</f>
        <v>65048.25</v>
      </c>
      <c r="P315" s="15">
        <f t="shared" ref="P315" si="160">K315*12102/3</f>
        <v>0</v>
      </c>
    </row>
    <row r="318" spans="2:16" x14ac:dyDescent="0.35">
      <c r="B318" s="1" t="s">
        <v>231</v>
      </c>
      <c r="C318" t="s">
        <v>1</v>
      </c>
      <c r="D318" t="s">
        <v>2</v>
      </c>
      <c r="E318" t="s">
        <v>3</v>
      </c>
      <c r="F318" t="s">
        <v>4</v>
      </c>
      <c r="G318" s="2" t="s">
        <v>5</v>
      </c>
      <c r="H318" s="3" t="s">
        <v>2</v>
      </c>
      <c r="I318" s="4" t="s">
        <v>6</v>
      </c>
      <c r="J318" s="5" t="s">
        <v>7</v>
      </c>
      <c r="K318" s="6" t="s">
        <v>8</v>
      </c>
    </row>
    <row r="319" spans="2:16" x14ac:dyDescent="0.35">
      <c r="B319" s="7" t="s">
        <v>244</v>
      </c>
      <c r="C319">
        <v>16</v>
      </c>
      <c r="D319">
        <v>113</v>
      </c>
      <c r="G319" s="8">
        <f>(C319+E319)</f>
        <v>16</v>
      </c>
      <c r="H319" s="9">
        <f t="shared" ref="H319:H323" si="161">(D319+E319+F319)</f>
        <v>113</v>
      </c>
      <c r="I319" s="10">
        <f t="shared" ref="I319:I323" si="162">(E319+F319)</f>
        <v>0</v>
      </c>
      <c r="J319">
        <v>6</v>
      </c>
      <c r="K319">
        <v>0</v>
      </c>
    </row>
    <row r="320" spans="2:16" x14ac:dyDescent="0.35">
      <c r="B320" s="7" t="s">
        <v>245</v>
      </c>
      <c r="C320">
        <v>39</v>
      </c>
      <c r="D320">
        <v>122</v>
      </c>
      <c r="G320" s="8">
        <f t="shared" ref="G320:G323" si="163">(C320+E320)</f>
        <v>39</v>
      </c>
      <c r="H320" s="9">
        <f t="shared" si="161"/>
        <v>122</v>
      </c>
      <c r="I320" s="10">
        <f t="shared" si="162"/>
        <v>0</v>
      </c>
      <c r="J320">
        <v>9</v>
      </c>
    </row>
    <row r="321" spans="2:16" x14ac:dyDescent="0.35">
      <c r="B321" s="7" t="s">
        <v>246</v>
      </c>
      <c r="C321">
        <v>32</v>
      </c>
      <c r="D321">
        <v>128</v>
      </c>
      <c r="G321" s="8">
        <f t="shared" si="163"/>
        <v>32</v>
      </c>
      <c r="H321" s="9">
        <f t="shared" si="161"/>
        <v>128</v>
      </c>
      <c r="I321" s="10">
        <f t="shared" si="162"/>
        <v>0</v>
      </c>
      <c r="J321">
        <v>18</v>
      </c>
    </row>
    <row r="322" spans="2:16" x14ac:dyDescent="0.35">
      <c r="B322" s="7" t="s">
        <v>247</v>
      </c>
      <c r="C322">
        <v>22</v>
      </c>
      <c r="D322">
        <v>148</v>
      </c>
      <c r="G322" s="8">
        <f t="shared" si="163"/>
        <v>22</v>
      </c>
      <c r="H322" s="9">
        <f t="shared" si="161"/>
        <v>148</v>
      </c>
      <c r="I322" s="10">
        <f t="shared" si="162"/>
        <v>0</v>
      </c>
      <c r="J322">
        <v>12</v>
      </c>
    </row>
    <row r="323" spans="2:16" x14ac:dyDescent="0.35">
      <c r="B323" s="7" t="s">
        <v>248</v>
      </c>
      <c r="C323">
        <v>31</v>
      </c>
      <c r="D323">
        <v>112</v>
      </c>
      <c r="G323" s="8">
        <f t="shared" si="163"/>
        <v>31</v>
      </c>
      <c r="H323" s="9">
        <f t="shared" si="161"/>
        <v>112</v>
      </c>
      <c r="I323" s="10">
        <f t="shared" si="162"/>
        <v>0</v>
      </c>
      <c r="J323">
        <v>9</v>
      </c>
    </row>
    <row r="324" spans="2:16" x14ac:dyDescent="0.35">
      <c r="B324" s="7"/>
      <c r="G324" s="8"/>
      <c r="H324" s="9"/>
      <c r="I324" s="10"/>
    </row>
    <row r="325" spans="2:16" x14ac:dyDescent="0.35">
      <c r="B325" s="7"/>
      <c r="G325" s="8"/>
      <c r="H325" s="9"/>
      <c r="I325" s="10"/>
    </row>
    <row r="326" spans="2:16" x14ac:dyDescent="0.35">
      <c r="B326" s="7"/>
      <c r="G326" s="8"/>
      <c r="H326" s="9"/>
      <c r="I326" s="10"/>
    </row>
    <row r="327" spans="2:16" x14ac:dyDescent="0.35">
      <c r="B327" s="7"/>
      <c r="G327" s="8"/>
      <c r="H327" s="9"/>
      <c r="I327" s="10"/>
    </row>
    <row r="328" spans="2:16" x14ac:dyDescent="0.35">
      <c r="B328" s="7"/>
      <c r="G328" s="8"/>
      <c r="H328" s="9"/>
      <c r="I328" s="10"/>
      <c r="K328" s="11"/>
      <c r="L328" s="12" t="s">
        <v>19</v>
      </c>
      <c r="M328" s="12" t="s">
        <v>20</v>
      </c>
      <c r="N328" s="12" t="s">
        <v>21</v>
      </c>
      <c r="O328" s="12" t="s">
        <v>22</v>
      </c>
      <c r="P328" s="12" t="s">
        <v>8</v>
      </c>
    </row>
    <row r="329" spans="2:16" x14ac:dyDescent="0.35">
      <c r="B329" s="13" t="s">
        <v>23</v>
      </c>
      <c r="G329" s="14">
        <f t="shared" ref="G329:K329" si="164">AVERAGE(G319:G328)</f>
        <v>28</v>
      </c>
      <c r="H329" s="15">
        <f t="shared" si="164"/>
        <v>124.6</v>
      </c>
      <c r="I329" s="15">
        <f t="shared" si="164"/>
        <v>0</v>
      </c>
      <c r="J329" s="16">
        <f t="shared" si="164"/>
        <v>10.8</v>
      </c>
      <c r="K329" s="17">
        <f t="shared" si="164"/>
        <v>0</v>
      </c>
      <c r="L329" s="15">
        <f>G329*12102/3</f>
        <v>112952</v>
      </c>
      <c r="M329" s="15">
        <f t="shared" ref="M329" si="165">H329*12102/3</f>
        <v>502636.39999999997</v>
      </c>
      <c r="N329" s="15">
        <f t="shared" ref="N329" si="166">I329*12102/3</f>
        <v>0</v>
      </c>
      <c r="O329" s="15">
        <f t="shared" ref="O329" si="167">J329*12102/3</f>
        <v>43567.200000000004</v>
      </c>
      <c r="P329" s="15">
        <f t="shared" ref="P329" si="168">K329*12102/3</f>
        <v>0</v>
      </c>
    </row>
    <row r="333" spans="2:16" x14ac:dyDescent="0.35">
      <c r="B333" s="1" t="s">
        <v>130</v>
      </c>
      <c r="C333" t="s">
        <v>1</v>
      </c>
      <c r="D333" t="s">
        <v>2</v>
      </c>
      <c r="E333" t="s">
        <v>3</v>
      </c>
      <c r="F333" t="s">
        <v>4</v>
      </c>
      <c r="G333" s="2" t="s">
        <v>5</v>
      </c>
      <c r="H333" s="3" t="s">
        <v>2</v>
      </c>
      <c r="I333" s="4" t="s">
        <v>6</v>
      </c>
      <c r="J333" s="5" t="s">
        <v>7</v>
      </c>
      <c r="K333" s="6" t="s">
        <v>8</v>
      </c>
    </row>
    <row r="334" spans="2:16" x14ac:dyDescent="0.35">
      <c r="B334" s="7" t="s">
        <v>121</v>
      </c>
      <c r="C334">
        <v>14</v>
      </c>
      <c r="D334">
        <v>67</v>
      </c>
      <c r="G334" s="8">
        <f>(C334+E334)</f>
        <v>14</v>
      </c>
      <c r="H334" s="9">
        <f t="shared" ref="H334:H342" si="169">(D334+E334+F334)</f>
        <v>67</v>
      </c>
      <c r="I334" s="10">
        <f t="shared" ref="I334:I342" si="170">(E334+F334)</f>
        <v>0</v>
      </c>
      <c r="J334">
        <v>29</v>
      </c>
      <c r="K334">
        <v>0</v>
      </c>
    </row>
    <row r="335" spans="2:16" x14ac:dyDescent="0.35">
      <c r="B335" s="7" t="s">
        <v>122</v>
      </c>
      <c r="C335">
        <v>21</v>
      </c>
      <c r="D335">
        <v>71</v>
      </c>
      <c r="G335" s="8">
        <f t="shared" ref="G335:G342" si="171">(C335+E335)</f>
        <v>21</v>
      </c>
      <c r="H335" s="9">
        <f t="shared" si="169"/>
        <v>71</v>
      </c>
      <c r="I335" s="10">
        <f t="shared" si="170"/>
        <v>0</v>
      </c>
      <c r="J335">
        <v>26</v>
      </c>
    </row>
    <row r="336" spans="2:16" x14ac:dyDescent="0.35">
      <c r="B336" s="7" t="s">
        <v>123</v>
      </c>
      <c r="C336">
        <v>14</v>
      </c>
      <c r="D336">
        <v>58</v>
      </c>
      <c r="G336" s="8">
        <f t="shared" si="171"/>
        <v>14</v>
      </c>
      <c r="H336" s="9">
        <f t="shared" si="169"/>
        <v>58</v>
      </c>
      <c r="I336" s="10">
        <f t="shared" si="170"/>
        <v>0</v>
      </c>
      <c r="J336">
        <v>23</v>
      </c>
    </row>
    <row r="337" spans="2:16" x14ac:dyDescent="0.35">
      <c r="B337" s="7" t="s">
        <v>124</v>
      </c>
      <c r="C337">
        <v>24</v>
      </c>
      <c r="D337">
        <v>77</v>
      </c>
      <c r="G337" s="8">
        <f t="shared" si="171"/>
        <v>24</v>
      </c>
      <c r="H337" s="9">
        <f t="shared" si="169"/>
        <v>77</v>
      </c>
      <c r="I337" s="10">
        <f t="shared" si="170"/>
        <v>0</v>
      </c>
      <c r="J337">
        <v>23</v>
      </c>
    </row>
    <row r="338" spans="2:16" x14ac:dyDescent="0.35">
      <c r="B338" s="7" t="s">
        <v>125</v>
      </c>
      <c r="C338">
        <v>12</v>
      </c>
      <c r="D338">
        <v>44</v>
      </c>
      <c r="G338" s="8">
        <f t="shared" si="171"/>
        <v>12</v>
      </c>
      <c r="H338" s="9">
        <f t="shared" si="169"/>
        <v>44</v>
      </c>
      <c r="I338" s="10">
        <f t="shared" si="170"/>
        <v>0</v>
      </c>
      <c r="J338">
        <v>25</v>
      </c>
    </row>
    <row r="339" spans="2:16" x14ac:dyDescent="0.35">
      <c r="B339" s="7" t="s">
        <v>126</v>
      </c>
      <c r="C339">
        <v>25</v>
      </c>
      <c r="D339">
        <v>53</v>
      </c>
      <c r="G339" s="8">
        <f t="shared" si="171"/>
        <v>25</v>
      </c>
      <c r="H339" s="9">
        <f t="shared" si="169"/>
        <v>53</v>
      </c>
      <c r="I339" s="10">
        <f t="shared" si="170"/>
        <v>0</v>
      </c>
      <c r="J339">
        <v>32</v>
      </c>
    </row>
    <row r="340" spans="2:16" x14ac:dyDescent="0.35">
      <c r="B340" s="7" t="s">
        <v>127</v>
      </c>
      <c r="C340">
        <v>13</v>
      </c>
      <c r="D340">
        <v>74</v>
      </c>
      <c r="G340" s="8">
        <f t="shared" si="171"/>
        <v>13</v>
      </c>
      <c r="H340" s="9">
        <f t="shared" si="169"/>
        <v>74</v>
      </c>
      <c r="I340" s="10">
        <f t="shared" si="170"/>
        <v>0</v>
      </c>
      <c r="J340">
        <v>28</v>
      </c>
    </row>
    <row r="341" spans="2:16" x14ac:dyDescent="0.35">
      <c r="B341" s="7" t="s">
        <v>128</v>
      </c>
      <c r="C341">
        <v>7</v>
      </c>
      <c r="D341">
        <v>46</v>
      </c>
      <c r="G341" s="8">
        <f t="shared" si="171"/>
        <v>7</v>
      </c>
      <c r="H341" s="9">
        <f t="shared" si="169"/>
        <v>46</v>
      </c>
      <c r="I341" s="10">
        <f t="shared" si="170"/>
        <v>0</v>
      </c>
      <c r="J341">
        <v>17</v>
      </c>
    </row>
    <row r="342" spans="2:16" x14ac:dyDescent="0.35">
      <c r="B342" s="7" t="s">
        <v>129</v>
      </c>
      <c r="C342">
        <v>24</v>
      </c>
      <c r="D342">
        <v>74</v>
      </c>
      <c r="G342" s="8">
        <f t="shared" si="171"/>
        <v>24</v>
      </c>
      <c r="H342" s="9">
        <f t="shared" si="169"/>
        <v>74</v>
      </c>
      <c r="I342" s="10">
        <f t="shared" si="170"/>
        <v>0</v>
      </c>
      <c r="J342">
        <v>26</v>
      </c>
    </row>
    <row r="343" spans="2:16" x14ac:dyDescent="0.35">
      <c r="B343" s="7" t="s">
        <v>249</v>
      </c>
      <c r="G343" s="8"/>
      <c r="H343" s="9"/>
      <c r="I343" s="10"/>
      <c r="K343" s="11"/>
      <c r="L343" s="12" t="s">
        <v>19</v>
      </c>
      <c r="M343" s="12" t="s">
        <v>20</v>
      </c>
      <c r="N343" s="12" t="s">
        <v>21</v>
      </c>
      <c r="O343" s="12" t="s">
        <v>22</v>
      </c>
      <c r="P343" s="12" t="s">
        <v>8</v>
      </c>
    </row>
    <row r="344" spans="2:16" x14ac:dyDescent="0.35">
      <c r="B344" s="13" t="s">
        <v>23</v>
      </c>
      <c r="G344" s="14">
        <f t="shared" ref="G344:K344" si="172">AVERAGE(G334:G343)</f>
        <v>17.111111111111111</v>
      </c>
      <c r="H344" s="15">
        <f t="shared" si="172"/>
        <v>62.666666666666664</v>
      </c>
      <c r="I344" s="15">
        <f t="shared" si="172"/>
        <v>0</v>
      </c>
      <c r="J344" s="16">
        <f t="shared" si="172"/>
        <v>25.444444444444443</v>
      </c>
      <c r="K344" s="17">
        <f t="shared" si="172"/>
        <v>0</v>
      </c>
      <c r="L344" s="15">
        <f>G344*12102/3</f>
        <v>69026.222222222219</v>
      </c>
      <c r="M344" s="15">
        <f t="shared" ref="M344" si="173">H344*12102/3</f>
        <v>252797.33333333334</v>
      </c>
      <c r="N344" s="15">
        <f t="shared" ref="N344" si="174">I344*12102/3</f>
        <v>0</v>
      </c>
      <c r="O344" s="15">
        <f t="shared" ref="O344" si="175">J344*12102/3</f>
        <v>102642.88888888888</v>
      </c>
      <c r="P344" s="15">
        <f t="shared" ref="P344" si="176">K344*12102/3</f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7DDD-4746-4076-95B1-4673DA021A0A}">
  <dimension ref="C1:S65"/>
  <sheetViews>
    <sheetView tabSelected="1" topLeftCell="C28" workbookViewId="0">
      <selection activeCell="E11" sqref="E11:I11"/>
    </sheetView>
  </sheetViews>
  <sheetFormatPr defaultRowHeight="14.5" x14ac:dyDescent="0.35"/>
  <cols>
    <col min="4" max="4" width="19.453125" customWidth="1"/>
    <col min="5" max="5" width="17.453125" style="22" customWidth="1"/>
    <col min="6" max="6" width="16.1796875" style="22" customWidth="1"/>
    <col min="7" max="8" width="14.1796875" style="22" customWidth="1"/>
    <col min="9" max="9" width="15.54296875" style="22" customWidth="1"/>
    <col min="18" max="18" width="16.1796875" customWidth="1"/>
    <col min="19" max="19" width="16.26953125" customWidth="1"/>
  </cols>
  <sheetData>
    <row r="1" spans="3:14" x14ac:dyDescent="0.35">
      <c r="D1" s="46" t="s">
        <v>250</v>
      </c>
      <c r="K1" s="20" t="s">
        <v>26</v>
      </c>
      <c r="L1" s="20" t="s">
        <v>27</v>
      </c>
      <c r="M1" s="20" t="s">
        <v>28</v>
      </c>
      <c r="N1" s="20" t="s">
        <v>29</v>
      </c>
    </row>
    <row r="2" spans="3:14" x14ac:dyDescent="0.35">
      <c r="E2" s="19" t="s">
        <v>19</v>
      </c>
      <c r="F2" s="19" t="s">
        <v>20</v>
      </c>
      <c r="G2" s="19" t="s">
        <v>21</v>
      </c>
      <c r="H2" s="19" t="s">
        <v>22</v>
      </c>
      <c r="I2" s="19" t="s">
        <v>31</v>
      </c>
      <c r="K2" s="21" t="s">
        <v>32</v>
      </c>
      <c r="L2" s="21" t="s">
        <v>32</v>
      </c>
      <c r="M2" s="21" t="s">
        <v>32</v>
      </c>
      <c r="N2" s="21" t="s">
        <v>32</v>
      </c>
    </row>
    <row r="3" spans="3:14" x14ac:dyDescent="0.35">
      <c r="C3" t="s">
        <v>38</v>
      </c>
      <c r="D3" s="24">
        <v>45330</v>
      </c>
      <c r="E3" s="22">
        <v>79066.400000000009</v>
      </c>
      <c r="F3" s="22">
        <v>143610.4</v>
      </c>
      <c r="G3" s="22">
        <v>18556.399999999998</v>
      </c>
      <c r="H3" s="22">
        <v>13715.599999999999</v>
      </c>
      <c r="I3" s="22">
        <v>0</v>
      </c>
      <c r="K3" s="23">
        <f t="shared" ref="K3:K5" si="0">E3*0.5242/1000</f>
        <v>41.446606880000004</v>
      </c>
      <c r="L3" s="23">
        <f t="shared" ref="L3:L5" si="1">(F3-E3)*0.5242/1000</f>
        <v>33.833964799999997</v>
      </c>
      <c r="M3" s="23">
        <f t="shared" ref="M3:M5" si="2">((H3-I3)*2.0285/1000)+(I3*3.93125/1000)</f>
        <v>27.8220946</v>
      </c>
      <c r="N3" s="19">
        <f t="shared" ref="N3:N5" si="3">L3+K3+M3</f>
        <v>103.10266628000001</v>
      </c>
    </row>
    <row r="4" spans="3:14" x14ac:dyDescent="0.35">
      <c r="C4" t="s">
        <v>38</v>
      </c>
      <c r="D4" s="24">
        <v>45369</v>
      </c>
      <c r="E4" s="22">
        <v>50021.600000000006</v>
      </c>
      <c r="F4" s="22">
        <v>100850</v>
      </c>
      <c r="G4" s="22">
        <v>0</v>
      </c>
      <c r="H4" s="22">
        <v>27027.800000000003</v>
      </c>
      <c r="I4" s="22">
        <v>1210.2</v>
      </c>
      <c r="K4" s="23">
        <f t="shared" si="0"/>
        <v>26.221322720000003</v>
      </c>
      <c r="L4" s="23">
        <f t="shared" si="1"/>
        <v>26.644247279999995</v>
      </c>
      <c r="M4" s="23">
        <f t="shared" si="2"/>
        <v>57.128600350000013</v>
      </c>
      <c r="N4" s="19">
        <f t="shared" si="3"/>
        <v>109.99417035000002</v>
      </c>
    </row>
    <row r="5" spans="3:14" x14ac:dyDescent="0.35">
      <c r="C5" t="s">
        <v>38</v>
      </c>
      <c r="D5" s="24">
        <v>45425</v>
      </c>
      <c r="E5" s="22">
        <v>180377.42857142855</v>
      </c>
      <c r="F5" s="22">
        <v>210344.28571428571</v>
      </c>
      <c r="G5" s="22">
        <v>22475.142857142855</v>
      </c>
      <c r="H5" s="22">
        <v>9220.5714285714275</v>
      </c>
      <c r="I5" s="22">
        <v>0</v>
      </c>
      <c r="K5" s="23">
        <f t="shared" si="0"/>
        <v>94.553848057142858</v>
      </c>
      <c r="L5" s="23">
        <f t="shared" si="1"/>
        <v>15.708626514285722</v>
      </c>
      <c r="M5" s="23">
        <f t="shared" si="2"/>
        <v>18.703929142857142</v>
      </c>
      <c r="N5" s="19">
        <f t="shared" si="3"/>
        <v>128.96640371428572</v>
      </c>
    </row>
    <row r="6" spans="3:14" x14ac:dyDescent="0.35">
      <c r="C6" t="s">
        <v>38</v>
      </c>
      <c r="D6" s="24">
        <v>45439</v>
      </c>
      <c r="E6" s="27">
        <v>281803.71428571432</v>
      </c>
      <c r="F6" s="27">
        <v>304278.85714285716</v>
      </c>
      <c r="G6" s="27">
        <v>65120.28571428571</v>
      </c>
      <c r="H6" s="27">
        <v>2823.7999999999997</v>
      </c>
      <c r="I6" s="27">
        <v>0</v>
      </c>
      <c r="K6" s="23">
        <f>E6*0.5242/1000</f>
        <v>147.72150702857144</v>
      </c>
      <c r="L6" s="23">
        <f>(F6-E6)*0.5242/1000</f>
        <v>11.781469885714278</v>
      </c>
      <c r="M6" s="23">
        <f>((H6-I6)*2.0285/1000)+(I6*3.93125/1000)</f>
        <v>5.7280783</v>
      </c>
      <c r="N6" s="19">
        <f t="shared" ref="N6" si="4">L6+K6+M6</f>
        <v>165.2310552142857</v>
      </c>
    </row>
    <row r="7" spans="3:14" x14ac:dyDescent="0.35">
      <c r="C7" t="s">
        <v>38</v>
      </c>
      <c r="D7" s="24">
        <v>45455</v>
      </c>
      <c r="E7" s="27">
        <v>343696.8</v>
      </c>
      <c r="F7" s="27">
        <v>360370.66666666669</v>
      </c>
      <c r="G7" s="27">
        <v>124247.20000000001</v>
      </c>
      <c r="H7" s="27">
        <v>1210.2</v>
      </c>
      <c r="I7" s="27">
        <v>0</v>
      </c>
      <c r="K7" s="23">
        <f t="shared" ref="K7:K18" si="5">E7*0.5242/1000</f>
        <v>180.16586255999999</v>
      </c>
      <c r="L7" s="23">
        <f t="shared" ref="L7:L18" si="6">(F7-E7)*0.5242/1000</f>
        <v>8.7404409066666826</v>
      </c>
      <c r="M7" s="23">
        <f t="shared" ref="M7:M18" si="7">((H7-I7)*2.0285/1000)+(I7*3.93125/1000)</f>
        <v>2.4548907000000004</v>
      </c>
      <c r="N7" s="19">
        <f t="shared" ref="N7:N18" si="8">L7+K7+M7</f>
        <v>191.36119416666668</v>
      </c>
    </row>
    <row r="8" spans="3:14" x14ac:dyDescent="0.35">
      <c r="C8" t="s">
        <v>38</v>
      </c>
      <c r="D8" s="24">
        <v>45468</v>
      </c>
      <c r="E8" s="22">
        <v>308197.60000000003</v>
      </c>
      <c r="F8" s="22">
        <v>367094</v>
      </c>
      <c r="G8" s="22">
        <v>63333.799999999996</v>
      </c>
      <c r="H8" s="22">
        <v>2017</v>
      </c>
      <c r="I8" s="22">
        <v>0</v>
      </c>
      <c r="K8" s="23">
        <f t="shared" si="5"/>
        <v>161.55718192000003</v>
      </c>
      <c r="L8" s="23">
        <f t="shared" si="6"/>
        <v>30.873492879999983</v>
      </c>
      <c r="M8" s="23">
        <f t="shared" si="7"/>
        <v>4.0914845000000009</v>
      </c>
      <c r="N8" s="19">
        <f t="shared" si="8"/>
        <v>196.52215930000003</v>
      </c>
    </row>
    <row r="9" spans="3:14" x14ac:dyDescent="0.35">
      <c r="C9" t="s">
        <v>38</v>
      </c>
      <c r="D9" s="24">
        <v>45482</v>
      </c>
      <c r="E9" s="22">
        <v>361043</v>
      </c>
      <c r="F9" s="22">
        <v>408946.75</v>
      </c>
      <c r="G9" s="22">
        <v>49920.75</v>
      </c>
      <c r="H9" s="22">
        <v>2521.25</v>
      </c>
      <c r="I9" s="22">
        <v>0</v>
      </c>
      <c r="K9" s="23">
        <f t="shared" si="5"/>
        <v>189.25874059999998</v>
      </c>
      <c r="L9" s="23">
        <f t="shared" si="6"/>
        <v>25.111145749999999</v>
      </c>
      <c r="M9" s="23">
        <f t="shared" si="7"/>
        <v>5.114355625</v>
      </c>
      <c r="N9" s="19">
        <f t="shared" si="8"/>
        <v>219.48424197499997</v>
      </c>
    </row>
    <row r="10" spans="3:14" x14ac:dyDescent="0.35">
      <c r="C10" t="s">
        <v>38</v>
      </c>
      <c r="D10" s="24">
        <v>45489</v>
      </c>
      <c r="K10" s="23">
        <f t="shared" si="5"/>
        <v>0</v>
      </c>
      <c r="L10" s="23">
        <f t="shared" si="6"/>
        <v>0</v>
      </c>
      <c r="M10" s="23">
        <f t="shared" si="7"/>
        <v>0</v>
      </c>
      <c r="N10" s="19">
        <f t="shared" si="8"/>
        <v>0</v>
      </c>
    </row>
    <row r="11" spans="3:14" x14ac:dyDescent="0.35">
      <c r="C11" t="s">
        <v>38</v>
      </c>
      <c r="D11" s="24">
        <v>45504</v>
      </c>
      <c r="E11" s="22">
        <v>78259.599999999991</v>
      </c>
      <c r="F11" s="22">
        <v>91571.799999999988</v>
      </c>
      <c r="G11" s="22">
        <v>0</v>
      </c>
      <c r="H11" s="22">
        <v>3630.6000000000004</v>
      </c>
      <c r="I11" s="22">
        <v>0</v>
      </c>
      <c r="K11" s="23">
        <f t="shared" si="5"/>
        <v>41.023682319999992</v>
      </c>
      <c r="L11" s="23">
        <f t="shared" si="6"/>
        <v>6.9782552399999984</v>
      </c>
      <c r="M11" s="23">
        <f t="shared" si="7"/>
        <v>7.3646721000000017</v>
      </c>
      <c r="N11" s="19">
        <f t="shared" si="8"/>
        <v>55.366609659999988</v>
      </c>
    </row>
    <row r="12" spans="3:14" x14ac:dyDescent="0.35">
      <c r="C12" t="s">
        <v>38</v>
      </c>
      <c r="D12" s="24">
        <v>45511</v>
      </c>
      <c r="E12" s="27">
        <v>108111.20000000001</v>
      </c>
      <c r="F12" s="27">
        <v>129088</v>
      </c>
      <c r="G12" s="27">
        <v>3227.2000000000003</v>
      </c>
      <c r="H12" s="27">
        <v>0</v>
      </c>
      <c r="I12" s="27">
        <v>0</v>
      </c>
      <c r="K12" s="23">
        <f t="shared" si="5"/>
        <v>56.671891040000013</v>
      </c>
      <c r="L12" s="23">
        <f t="shared" si="6"/>
        <v>10.996038559999993</v>
      </c>
      <c r="M12" s="23">
        <f t="shared" si="7"/>
        <v>0</v>
      </c>
      <c r="N12" s="19">
        <f t="shared" si="8"/>
        <v>67.667929600000008</v>
      </c>
    </row>
    <row r="13" spans="3:14" x14ac:dyDescent="0.35">
      <c r="C13" t="s">
        <v>38</v>
      </c>
      <c r="D13" s="24">
        <v>45527</v>
      </c>
      <c r="K13" s="23">
        <f t="shared" si="5"/>
        <v>0</v>
      </c>
      <c r="L13" s="23">
        <f t="shared" si="6"/>
        <v>0</v>
      </c>
      <c r="M13" s="23">
        <f t="shared" si="7"/>
        <v>0</v>
      </c>
      <c r="N13" s="19">
        <f t="shared" si="8"/>
        <v>0</v>
      </c>
    </row>
    <row r="14" spans="3:14" x14ac:dyDescent="0.35">
      <c r="C14" t="s">
        <v>38</v>
      </c>
      <c r="D14" s="24">
        <v>45537</v>
      </c>
      <c r="E14" s="22">
        <v>6051</v>
      </c>
      <c r="F14" s="22">
        <v>125558.25</v>
      </c>
      <c r="G14" s="22">
        <v>117994.5</v>
      </c>
      <c r="H14" s="22">
        <v>3025.5</v>
      </c>
      <c r="I14" s="22">
        <v>0</v>
      </c>
      <c r="K14" s="23">
        <f t="shared" si="5"/>
        <v>3.1719341999999999</v>
      </c>
      <c r="L14" s="23">
        <f t="shared" si="6"/>
        <v>62.64570045</v>
      </c>
      <c r="M14" s="23">
        <f t="shared" si="7"/>
        <v>6.1372267500000008</v>
      </c>
      <c r="N14" s="19">
        <f t="shared" si="8"/>
        <v>71.954861399999999</v>
      </c>
    </row>
    <row r="15" spans="3:14" x14ac:dyDescent="0.35">
      <c r="C15" t="s">
        <v>38</v>
      </c>
      <c r="D15" s="24">
        <v>45558</v>
      </c>
      <c r="E15" s="22">
        <v>2241.1111111111113</v>
      </c>
      <c r="F15" s="22">
        <v>4930.4444444444443</v>
      </c>
      <c r="G15" s="22">
        <v>0</v>
      </c>
      <c r="H15" s="22">
        <v>6723.333333333333</v>
      </c>
      <c r="I15" s="22">
        <v>0</v>
      </c>
      <c r="K15" s="23">
        <f t="shared" si="5"/>
        <v>1.1747904444444446</v>
      </c>
      <c r="L15" s="23">
        <f t="shared" si="6"/>
        <v>1.4097485333333333</v>
      </c>
      <c r="M15" s="23">
        <f t="shared" si="7"/>
        <v>13.638281666666668</v>
      </c>
      <c r="N15" s="19">
        <f t="shared" si="8"/>
        <v>16.222820644444447</v>
      </c>
    </row>
    <row r="16" spans="3:14" x14ac:dyDescent="0.35">
      <c r="C16" t="s">
        <v>38</v>
      </c>
      <c r="D16" s="24">
        <v>45586</v>
      </c>
      <c r="E16" s="22">
        <v>21380.2</v>
      </c>
      <c r="F16" s="22">
        <v>31868.600000000002</v>
      </c>
      <c r="G16" s="22">
        <v>0</v>
      </c>
      <c r="H16" s="22">
        <v>127474.40000000001</v>
      </c>
      <c r="I16" s="22">
        <v>0</v>
      </c>
      <c r="K16" s="23">
        <f t="shared" si="5"/>
        <v>11.20750084</v>
      </c>
      <c r="L16" s="23">
        <f t="shared" si="6"/>
        <v>5.4980192800000003</v>
      </c>
      <c r="M16" s="23">
        <f t="shared" si="7"/>
        <v>258.58182040000008</v>
      </c>
      <c r="N16" s="19">
        <f t="shared" si="8"/>
        <v>275.2873405200001</v>
      </c>
    </row>
    <row r="17" spans="3:19" x14ac:dyDescent="0.35">
      <c r="C17" t="s">
        <v>38</v>
      </c>
      <c r="D17" s="24">
        <v>45607</v>
      </c>
      <c r="E17" s="22">
        <v>31868.600000000002</v>
      </c>
      <c r="F17" s="22">
        <v>60510</v>
      </c>
      <c r="G17" s="22">
        <v>0</v>
      </c>
      <c r="H17" s="22">
        <v>75435.8</v>
      </c>
      <c r="I17" s="22">
        <v>0</v>
      </c>
      <c r="K17" s="23">
        <f t="shared" si="5"/>
        <v>16.705520120000003</v>
      </c>
      <c r="L17" s="23">
        <f t="shared" si="6"/>
        <v>15.01382188</v>
      </c>
      <c r="M17" s="23">
        <f t="shared" si="7"/>
        <v>153.02152030000002</v>
      </c>
      <c r="N17" s="19">
        <f t="shared" si="8"/>
        <v>184.74086230000003</v>
      </c>
    </row>
    <row r="18" spans="3:19" x14ac:dyDescent="0.35">
      <c r="C18" t="s">
        <v>38</v>
      </c>
      <c r="D18" s="24">
        <v>45628</v>
      </c>
      <c r="E18" s="22">
        <v>17749.600000000002</v>
      </c>
      <c r="F18" s="22">
        <v>29851.600000000002</v>
      </c>
      <c r="G18" s="22">
        <v>0</v>
      </c>
      <c r="H18" s="22">
        <v>72208.599999999991</v>
      </c>
      <c r="I18" s="22">
        <v>0</v>
      </c>
      <c r="K18" s="23">
        <f t="shared" si="5"/>
        <v>9.3043403200000014</v>
      </c>
      <c r="L18" s="23">
        <f t="shared" si="6"/>
        <v>6.3438683999999999</v>
      </c>
      <c r="M18" s="23">
        <f t="shared" si="7"/>
        <v>146.47514509999999</v>
      </c>
      <c r="N18" s="19">
        <f t="shared" si="8"/>
        <v>162.12335382000001</v>
      </c>
    </row>
    <row r="19" spans="3:19" x14ac:dyDescent="0.35">
      <c r="K19" s="23"/>
      <c r="L19" s="23"/>
      <c r="M19" s="23"/>
      <c r="N19" s="19"/>
    </row>
    <row r="20" spans="3:19" x14ac:dyDescent="0.35">
      <c r="K20" s="20" t="s">
        <v>26</v>
      </c>
      <c r="L20" s="20" t="s">
        <v>27</v>
      </c>
      <c r="M20" s="20" t="s">
        <v>28</v>
      </c>
      <c r="N20" s="20" t="s">
        <v>29</v>
      </c>
    </row>
    <row r="21" spans="3:19" x14ac:dyDescent="0.35">
      <c r="E21" s="19" t="s">
        <v>19</v>
      </c>
      <c r="F21" s="19" t="s">
        <v>20</v>
      </c>
      <c r="G21" s="19" t="s">
        <v>21</v>
      </c>
      <c r="H21" s="19" t="s">
        <v>22</v>
      </c>
      <c r="I21" s="19" t="s">
        <v>31</v>
      </c>
      <c r="K21" s="21" t="s">
        <v>32</v>
      </c>
      <c r="L21" s="21" t="s">
        <v>32</v>
      </c>
      <c r="M21" s="21" t="s">
        <v>32</v>
      </c>
      <c r="N21" s="21" t="s">
        <v>32</v>
      </c>
      <c r="S21" s="24"/>
    </row>
    <row r="22" spans="3:19" x14ac:dyDescent="0.35">
      <c r="C22" t="s">
        <v>30</v>
      </c>
      <c r="D22" s="24">
        <v>45330</v>
      </c>
      <c r="E22" s="22">
        <v>18153</v>
      </c>
      <c r="F22" s="22">
        <v>99505.333333333328</v>
      </c>
      <c r="G22" s="22">
        <v>0</v>
      </c>
      <c r="H22" s="22">
        <v>65216.333333333336</v>
      </c>
      <c r="I22" s="22">
        <v>0</v>
      </c>
      <c r="K22" s="23">
        <f t="shared" ref="K22:K23" si="9">E22*0.5242/1000</f>
        <v>9.5158026000000007</v>
      </c>
      <c r="L22" s="23">
        <f t="shared" ref="L22:L23" si="10">(F22-E22)*0.5242/1000</f>
        <v>42.644893133333333</v>
      </c>
      <c r="M22" s="23">
        <f t="shared" ref="M22:M23" si="11">((H22-I22)*2.0285/1000)+(I22*3.93125/1000)</f>
        <v>132.29133216666668</v>
      </c>
      <c r="N22" s="19">
        <f t="shared" ref="N22:N23" si="12">L22+K22+M22</f>
        <v>184.45202790000002</v>
      </c>
      <c r="S22" s="24"/>
    </row>
    <row r="23" spans="3:19" x14ac:dyDescent="0.35">
      <c r="C23" t="s">
        <v>30</v>
      </c>
      <c r="D23" s="24">
        <v>45369</v>
      </c>
      <c r="E23" s="22">
        <v>29448.199999999997</v>
      </c>
      <c r="F23" s="22">
        <v>93185.400000000009</v>
      </c>
      <c r="G23" s="22">
        <v>0</v>
      </c>
      <c r="H23" s="22">
        <v>33482.200000000004</v>
      </c>
      <c r="I23" s="22">
        <v>0</v>
      </c>
      <c r="K23" s="23">
        <f t="shared" si="9"/>
        <v>15.436746439999999</v>
      </c>
      <c r="L23" s="23">
        <f t="shared" si="10"/>
        <v>33.411040240000013</v>
      </c>
      <c r="M23" s="23">
        <f t="shared" si="11"/>
        <v>67.918642700000007</v>
      </c>
      <c r="N23" s="19">
        <f t="shared" si="12"/>
        <v>116.76642938000002</v>
      </c>
      <c r="S23" s="24"/>
    </row>
    <row r="24" spans="3:19" x14ac:dyDescent="0.35">
      <c r="C24" t="s">
        <v>30</v>
      </c>
      <c r="D24" s="24">
        <v>45425</v>
      </c>
      <c r="E24" s="27">
        <v>93588.799999999988</v>
      </c>
      <c r="F24" s="27">
        <v>307794.2</v>
      </c>
      <c r="G24" s="27">
        <v>75839.199999999997</v>
      </c>
      <c r="H24" s="27">
        <v>6857.7999999999993</v>
      </c>
      <c r="I24" s="27">
        <v>0</v>
      </c>
      <c r="K24" s="22">
        <v>49.059248959999998</v>
      </c>
      <c r="L24" s="22">
        <v>112.28647068000001</v>
      </c>
      <c r="M24" s="22">
        <v>13.9110473</v>
      </c>
      <c r="N24" s="22">
        <v>175.25676694000001</v>
      </c>
      <c r="S24" s="24"/>
    </row>
    <row r="25" spans="3:19" x14ac:dyDescent="0.35">
      <c r="C25" t="s">
        <v>30</v>
      </c>
      <c r="D25" s="24">
        <v>45439</v>
      </c>
      <c r="E25" s="27">
        <v>151678.39999999999</v>
      </c>
      <c r="F25" s="27">
        <v>480046</v>
      </c>
      <c r="G25" s="27">
        <v>85520.8</v>
      </c>
      <c r="H25" s="27">
        <v>0</v>
      </c>
      <c r="I25" s="27">
        <v>0</v>
      </c>
      <c r="K25" s="22">
        <v>79.509817280000007</v>
      </c>
      <c r="L25" s="22">
        <v>172.13029591999998</v>
      </c>
      <c r="M25" s="22">
        <v>0</v>
      </c>
      <c r="N25" s="22">
        <v>251.64011319999997</v>
      </c>
      <c r="S25" s="24"/>
    </row>
    <row r="26" spans="3:19" x14ac:dyDescent="0.35">
      <c r="C26" t="s">
        <v>30</v>
      </c>
      <c r="D26" s="24">
        <v>45456</v>
      </c>
      <c r="E26" s="27">
        <v>177496</v>
      </c>
      <c r="F26" s="27">
        <v>285965.77777777775</v>
      </c>
      <c r="G26" s="27">
        <v>75749.555555555562</v>
      </c>
      <c r="H26" s="27">
        <v>0</v>
      </c>
      <c r="I26" s="27">
        <v>0</v>
      </c>
      <c r="K26" s="22">
        <v>93.0434032</v>
      </c>
      <c r="L26" s="22">
        <v>56.859857511111102</v>
      </c>
      <c r="M26" s="22">
        <v>0</v>
      </c>
      <c r="N26" s="22">
        <v>149.9032607111111</v>
      </c>
      <c r="S26" s="24"/>
    </row>
    <row r="27" spans="3:19" x14ac:dyDescent="0.35">
      <c r="C27" t="s">
        <v>30</v>
      </c>
      <c r="D27" s="24">
        <v>45468</v>
      </c>
      <c r="E27" s="22">
        <v>75435.8</v>
      </c>
      <c r="F27" s="22">
        <v>410257.80000000005</v>
      </c>
      <c r="G27" s="22">
        <v>99639.799999999988</v>
      </c>
      <c r="H27" s="22">
        <v>0</v>
      </c>
      <c r="I27" s="22">
        <v>0</v>
      </c>
      <c r="K27" s="23">
        <f t="shared" ref="K27:K37" si="13">E27*0.5242/1000</f>
        <v>39.543446360000004</v>
      </c>
      <c r="L27" s="23">
        <f t="shared" ref="L27:L37" si="14">(F27-E27)*0.5242/1000</f>
        <v>175.51369240000002</v>
      </c>
      <c r="M27" s="23">
        <f t="shared" ref="M27:M37" si="15">((H27-I27)*2.0285/1000)+(I27*3.93125/1000)</f>
        <v>0</v>
      </c>
      <c r="N27" s="19">
        <f t="shared" ref="N27:N37" si="16">L27+K27+M27</f>
        <v>215.05713876000004</v>
      </c>
      <c r="S27" s="24"/>
    </row>
    <row r="28" spans="3:19" x14ac:dyDescent="0.35">
      <c r="C28" t="s">
        <v>30</v>
      </c>
      <c r="D28" s="24">
        <v>45482</v>
      </c>
      <c r="E28" s="22">
        <v>105690.79999999999</v>
      </c>
      <c r="F28" s="22">
        <v>357412.39999999997</v>
      </c>
      <c r="G28" s="22">
        <v>38726.400000000001</v>
      </c>
      <c r="H28" s="22">
        <v>0</v>
      </c>
      <c r="I28" s="22">
        <v>0</v>
      </c>
      <c r="K28" s="23">
        <f t="shared" si="13"/>
        <v>55.403117359999996</v>
      </c>
      <c r="L28" s="23">
        <f t="shared" si="14"/>
        <v>131.95246271999997</v>
      </c>
      <c r="M28" s="23">
        <f t="shared" si="15"/>
        <v>0</v>
      </c>
      <c r="N28" s="19">
        <f t="shared" si="16"/>
        <v>187.35558007999998</v>
      </c>
      <c r="S28" s="24"/>
    </row>
    <row r="29" spans="3:19" x14ac:dyDescent="0.35">
      <c r="C29" t="s">
        <v>30</v>
      </c>
      <c r="D29" s="24">
        <v>45489</v>
      </c>
      <c r="K29" s="23">
        <f t="shared" si="13"/>
        <v>0</v>
      </c>
      <c r="L29" s="23">
        <f t="shared" si="14"/>
        <v>0</v>
      </c>
      <c r="M29" s="23">
        <f t="shared" si="15"/>
        <v>0</v>
      </c>
      <c r="N29" s="19">
        <f t="shared" si="16"/>
        <v>0</v>
      </c>
      <c r="S29" s="24"/>
    </row>
    <row r="30" spans="3:19" x14ac:dyDescent="0.35">
      <c r="C30" t="s">
        <v>30</v>
      </c>
      <c r="D30" s="24">
        <v>45504</v>
      </c>
      <c r="E30" s="22">
        <v>55669.200000000004</v>
      </c>
      <c r="F30" s="22">
        <v>162973.6</v>
      </c>
      <c r="G30" s="22">
        <v>0</v>
      </c>
      <c r="H30" s="22">
        <v>403.40000000000003</v>
      </c>
      <c r="I30" s="22">
        <v>0</v>
      </c>
      <c r="K30" s="23">
        <f t="shared" si="13"/>
        <v>29.181794640000003</v>
      </c>
      <c r="L30" s="23">
        <f t="shared" si="14"/>
        <v>56.248966479999993</v>
      </c>
      <c r="M30" s="23">
        <f t="shared" si="15"/>
        <v>0.81829690000000022</v>
      </c>
      <c r="N30" s="19">
        <f t="shared" si="16"/>
        <v>86.249058020000007</v>
      </c>
      <c r="S30" s="24"/>
    </row>
    <row r="31" spans="3:19" x14ac:dyDescent="0.35">
      <c r="C31" t="s">
        <v>30</v>
      </c>
      <c r="D31" s="24">
        <v>45511</v>
      </c>
      <c r="E31" s="22">
        <v>39936.6</v>
      </c>
      <c r="F31" s="22">
        <v>76242.599999999991</v>
      </c>
      <c r="G31" s="22">
        <v>0</v>
      </c>
      <c r="H31" s="22">
        <v>2420.4</v>
      </c>
      <c r="I31" s="22">
        <v>0</v>
      </c>
      <c r="K31" s="23">
        <f t="shared" si="13"/>
        <v>20.934765719999998</v>
      </c>
      <c r="L31" s="23">
        <f t="shared" si="14"/>
        <v>19.031605199999994</v>
      </c>
      <c r="M31" s="23">
        <f t="shared" si="15"/>
        <v>4.9097814000000009</v>
      </c>
      <c r="N31" s="19">
        <f t="shared" si="16"/>
        <v>44.876152319999989</v>
      </c>
      <c r="S31" s="24"/>
    </row>
    <row r="32" spans="3:19" x14ac:dyDescent="0.35">
      <c r="C32" t="s">
        <v>30</v>
      </c>
      <c r="D32" s="24">
        <v>45527</v>
      </c>
      <c r="E32" s="22">
        <v>55669.2</v>
      </c>
      <c r="F32" s="22">
        <v>118599.6</v>
      </c>
      <c r="G32" s="22">
        <v>0</v>
      </c>
      <c r="H32" s="22">
        <v>1210.2</v>
      </c>
      <c r="I32" s="22">
        <v>0</v>
      </c>
      <c r="K32" s="23">
        <f t="shared" si="13"/>
        <v>29.18179464</v>
      </c>
      <c r="L32" s="23">
        <f t="shared" si="14"/>
        <v>32.98811568</v>
      </c>
      <c r="M32" s="23">
        <f t="shared" si="15"/>
        <v>2.4548907000000004</v>
      </c>
      <c r="N32" s="19">
        <f t="shared" si="16"/>
        <v>64.624801020000007</v>
      </c>
      <c r="S32" s="24"/>
    </row>
    <row r="33" spans="3:19" x14ac:dyDescent="0.35">
      <c r="C33" t="s">
        <v>30</v>
      </c>
      <c r="D33" s="24">
        <v>45537</v>
      </c>
      <c r="E33" s="22">
        <v>55669.2</v>
      </c>
      <c r="F33" s="22">
        <v>118599.6</v>
      </c>
      <c r="G33" s="22">
        <v>0</v>
      </c>
      <c r="H33" s="22">
        <v>1210.2</v>
      </c>
      <c r="I33" s="22">
        <v>0</v>
      </c>
      <c r="K33" s="23">
        <f t="shared" si="13"/>
        <v>29.18179464</v>
      </c>
      <c r="L33" s="23">
        <f t="shared" si="14"/>
        <v>32.98811568</v>
      </c>
      <c r="M33" s="23">
        <f t="shared" si="15"/>
        <v>2.4548907000000004</v>
      </c>
      <c r="N33" s="19">
        <f t="shared" si="16"/>
        <v>64.624801020000007</v>
      </c>
      <c r="S33" s="24"/>
    </row>
    <row r="34" spans="3:19" x14ac:dyDescent="0.35">
      <c r="C34" t="s">
        <v>30</v>
      </c>
      <c r="D34" s="24">
        <v>45558</v>
      </c>
      <c r="E34" s="22">
        <v>9278.1999999999989</v>
      </c>
      <c r="F34" s="22">
        <v>34289</v>
      </c>
      <c r="G34" s="22">
        <v>3227.2000000000003</v>
      </c>
      <c r="H34" s="22">
        <v>6857.7999999999993</v>
      </c>
      <c r="I34" s="22">
        <v>0</v>
      </c>
      <c r="K34" s="23">
        <f t="shared" si="13"/>
        <v>4.8636324399999991</v>
      </c>
      <c r="L34" s="23">
        <f t="shared" si="14"/>
        <v>13.110661360000002</v>
      </c>
      <c r="M34" s="23">
        <f t="shared" si="15"/>
        <v>13.9110473</v>
      </c>
      <c r="N34" s="19">
        <f t="shared" si="16"/>
        <v>31.885341100000002</v>
      </c>
      <c r="S34" s="24"/>
    </row>
    <row r="35" spans="3:19" x14ac:dyDescent="0.35">
      <c r="C35" t="s">
        <v>30</v>
      </c>
      <c r="D35" s="24">
        <v>45586</v>
      </c>
      <c r="E35" s="22">
        <v>28742.25</v>
      </c>
      <c r="F35" s="22">
        <v>93790.5</v>
      </c>
      <c r="G35" s="22">
        <v>0</v>
      </c>
      <c r="H35" s="22">
        <v>65048.25</v>
      </c>
      <c r="I35" s="22">
        <v>0</v>
      </c>
      <c r="K35" s="23">
        <f t="shared" si="13"/>
        <v>15.06668745</v>
      </c>
      <c r="L35" s="23">
        <f t="shared" si="14"/>
        <v>34.098292650000005</v>
      </c>
      <c r="M35" s="23">
        <f t="shared" si="15"/>
        <v>131.95037512500002</v>
      </c>
      <c r="N35" s="19">
        <f t="shared" si="16"/>
        <v>181.11535522500003</v>
      </c>
      <c r="S35" s="24"/>
    </row>
    <row r="36" spans="3:19" x14ac:dyDescent="0.35">
      <c r="C36" t="s">
        <v>30</v>
      </c>
      <c r="D36" s="24">
        <v>45607</v>
      </c>
      <c r="E36" s="22">
        <v>112952</v>
      </c>
      <c r="F36" s="22">
        <v>502636.39999999997</v>
      </c>
      <c r="G36" s="22">
        <v>0</v>
      </c>
      <c r="H36" s="22">
        <v>43567.200000000004</v>
      </c>
      <c r="I36" s="22">
        <v>0</v>
      </c>
      <c r="K36" s="23">
        <f t="shared" si="13"/>
        <v>59.209438399999996</v>
      </c>
      <c r="L36" s="23">
        <f t="shared" si="14"/>
        <v>204.27256248</v>
      </c>
      <c r="M36" s="23">
        <f t="shared" si="15"/>
        <v>88.376065200000014</v>
      </c>
      <c r="N36" s="19">
        <f t="shared" si="16"/>
        <v>351.85806608000001</v>
      </c>
      <c r="S36" s="24"/>
    </row>
    <row r="37" spans="3:19" x14ac:dyDescent="0.35">
      <c r="C37" t="s">
        <v>30</v>
      </c>
      <c r="D37" s="24">
        <v>45628</v>
      </c>
      <c r="E37" s="22">
        <v>69026.222222222219</v>
      </c>
      <c r="F37" s="22">
        <v>252797.33333333334</v>
      </c>
      <c r="G37" s="22">
        <v>0</v>
      </c>
      <c r="H37" s="22">
        <v>102642.88888888888</v>
      </c>
      <c r="I37" s="22">
        <v>0</v>
      </c>
      <c r="K37" s="23">
        <f t="shared" si="13"/>
        <v>36.183545688888884</v>
      </c>
      <c r="L37" s="23">
        <f t="shared" si="14"/>
        <v>96.332816444444461</v>
      </c>
      <c r="M37" s="23">
        <f t="shared" si="15"/>
        <v>208.21110011111111</v>
      </c>
      <c r="N37" s="19">
        <f t="shared" si="16"/>
        <v>340.7274622444445</v>
      </c>
    </row>
    <row r="40" spans="3:19" x14ac:dyDescent="0.35">
      <c r="D40" s="18"/>
      <c r="E40" s="19"/>
      <c r="F40" s="19"/>
      <c r="G40" s="19"/>
      <c r="H40" s="19"/>
      <c r="I40" s="19"/>
      <c r="J40" s="20"/>
      <c r="K40" s="20"/>
      <c r="L40" s="20"/>
      <c r="M40" s="20"/>
      <c r="N40" s="20"/>
    </row>
    <row r="41" spans="3:19" x14ac:dyDescent="0.35">
      <c r="D41" s="18"/>
      <c r="E41" s="19"/>
      <c r="F41" s="19"/>
      <c r="G41" s="19"/>
      <c r="H41" s="19"/>
      <c r="I41" s="19"/>
      <c r="J41" s="20"/>
      <c r="K41" s="21"/>
      <c r="L41" s="21"/>
      <c r="M41" s="21"/>
      <c r="N41" s="21"/>
    </row>
    <row r="42" spans="3:19" x14ac:dyDescent="0.35">
      <c r="D42" s="25"/>
      <c r="K42" s="23"/>
      <c r="L42" s="23"/>
      <c r="M42" s="23"/>
      <c r="N42" s="19"/>
    </row>
    <row r="43" spans="3:19" x14ac:dyDescent="0.35">
      <c r="D43" s="24"/>
      <c r="K43" s="23"/>
      <c r="L43" s="23"/>
      <c r="M43" s="23"/>
      <c r="N43" s="19"/>
    </row>
    <row r="44" spans="3:19" x14ac:dyDescent="0.35">
      <c r="D44" s="24"/>
      <c r="K44" s="23"/>
      <c r="L44" s="23"/>
      <c r="M44" s="23"/>
      <c r="N44" s="19"/>
    </row>
    <row r="50" spans="4:14" x14ac:dyDescent="0.35">
      <c r="K50" s="20"/>
      <c r="L50" s="20"/>
      <c r="M50" s="20"/>
      <c r="N50" s="20"/>
    </row>
    <row r="51" spans="4:14" x14ac:dyDescent="0.35">
      <c r="E51" s="19"/>
      <c r="F51" s="19"/>
      <c r="G51" s="19"/>
      <c r="H51" s="19"/>
      <c r="I51" s="19"/>
      <c r="K51" s="21"/>
      <c r="L51" s="21"/>
      <c r="M51" s="21"/>
      <c r="N51" s="21"/>
    </row>
    <row r="52" spans="4:14" x14ac:dyDescent="0.35">
      <c r="D52" s="24"/>
      <c r="K52" s="23"/>
      <c r="L52" s="23"/>
      <c r="M52" s="23"/>
      <c r="N52" s="19"/>
    </row>
    <row r="53" spans="4:14" x14ac:dyDescent="0.35">
      <c r="D53" s="24"/>
      <c r="K53" s="23"/>
      <c r="L53" s="23"/>
      <c r="M53" s="23"/>
      <c r="N53" s="19"/>
    </row>
    <row r="59" spans="4:14" x14ac:dyDescent="0.35">
      <c r="D59" s="26"/>
      <c r="K59" s="23"/>
      <c r="L59" s="23"/>
      <c r="M59" s="23"/>
      <c r="N59" s="19"/>
    </row>
    <row r="62" spans="4:14" x14ac:dyDescent="0.35">
      <c r="M62" s="23"/>
    </row>
    <row r="63" spans="4:14" x14ac:dyDescent="0.35">
      <c r="M63" s="23"/>
    </row>
    <row r="64" spans="4:14" x14ac:dyDescent="0.35">
      <c r="M64" s="23"/>
    </row>
    <row r="65" spans="13:13" x14ac:dyDescent="0.35">
      <c r="M65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szamol</vt:lpstr>
      <vt:lpstr>új számolás_képnevekkel</vt:lpstr>
      <vt:lpstr>összesít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Boglárka Somogyi</dc:creator>
  <cp:lastModifiedBy>Boglárka Somogyi</cp:lastModifiedBy>
  <dcterms:created xsi:type="dcterms:W3CDTF">2024-05-28T07:54:14Z</dcterms:created>
  <dcterms:modified xsi:type="dcterms:W3CDTF">2025-05-17T12:22:56Z</dcterms:modified>
</cp:coreProperties>
</file>