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welrzeczkowski/Google Drive/Goggle Certificate/Portfolio Projects/2. COVID Fraud/"/>
    </mc:Choice>
  </mc:AlternateContent>
  <xr:revisionPtr revIDLastSave="0" documentId="13_ncr:40009_{D4EC13E3-4ED1-4047-A7A5-FA729D8C2C92}" xr6:coauthVersionLast="47" xr6:coauthVersionMax="47" xr10:uidLastSave="{00000000-0000-0000-0000-000000000000}"/>
  <bookViews>
    <workbookView xWindow="0" yWindow="500" windowWidth="33600" windowHeight="19500"/>
  </bookViews>
  <sheets>
    <sheet name="Mortgage" sheetId="1" r:id="rId1"/>
    <sheet name="Interest" sheetId="3" r:id="rId2"/>
    <sheet name="Principal" sheetId="2" r:id="rId3"/>
    <sheet name="Distress" sheetId="4" r:id="rId4"/>
    <sheet name="Fraud" sheetId="5" r:id="rId5"/>
  </sheets>
  <definedNames>
    <definedName name="_xlnm._FilterDatabase" localSheetId="0" hidden="1">Mortgage!$B$12:$K$237</definedName>
    <definedName name="COVID">Mortgage!$E$10</definedName>
    <definedName name="First">ROW(Mortgage!#REF!)</definedName>
    <definedName name="Last">IF(IF(Mortgage!$E$5*Mortgage!$E$6*Mortgage!$E$7*Mortgage!$E$9&gt;0,1,0),First+MATCH(0.01,Mortgage!$J$13:$J$1000,-1)+1,First)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7" i="5"/>
  <c r="D7" i="5"/>
  <c r="O67" i="1"/>
  <c r="C15" i="4" l="1"/>
  <c r="C16" i="4"/>
  <c r="C17" i="4" s="1"/>
  <c r="C18" i="4" s="1"/>
  <c r="C19" i="4" s="1"/>
  <c r="C20" i="4" s="1"/>
  <c r="C21" i="4" s="1"/>
  <c r="C22" i="4" s="1"/>
  <c r="C23" i="4" s="1"/>
  <c r="C24" i="4" s="1"/>
  <c r="C14" i="4"/>
  <c r="C13" i="4"/>
  <c r="M9" i="4"/>
  <c r="O75" i="1" l="1"/>
  <c r="O71" i="1"/>
  <c r="P37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C2" i="3"/>
  <c r="B2" i="3"/>
  <c r="B13" i="1"/>
  <c r="C13" i="1" s="1"/>
  <c r="D13" i="1"/>
  <c r="J6" i="1"/>
  <c r="J5" i="1"/>
  <c r="E13" i="1" l="1"/>
  <c r="I13" i="1"/>
  <c r="G13" i="1"/>
  <c r="H13" i="1" s="1"/>
  <c r="B14" i="1"/>
  <c r="K13" i="1" l="1"/>
  <c r="E14" i="1"/>
  <c r="C14" i="1"/>
  <c r="B15" i="1"/>
  <c r="J13" i="1"/>
  <c r="D14" i="1" l="1"/>
  <c r="I14" i="1" s="1"/>
  <c r="C15" i="1"/>
  <c r="B16" i="1"/>
  <c r="E15" i="1"/>
  <c r="G14" i="1" l="1"/>
  <c r="H14" i="1" s="1"/>
  <c r="E16" i="1"/>
  <c r="B17" i="1"/>
  <c r="C16" i="1"/>
  <c r="K14" i="1" l="1"/>
  <c r="B18" i="1"/>
  <c r="E17" i="1"/>
  <c r="C17" i="1"/>
  <c r="E18" i="1" l="1"/>
  <c r="B19" i="1"/>
  <c r="C18" i="1"/>
  <c r="J14" i="1"/>
  <c r="C19" i="1" l="1"/>
  <c r="E19" i="1"/>
  <c r="B20" i="1"/>
  <c r="D15" i="1"/>
  <c r="I15" i="1" s="1"/>
  <c r="G15" i="1" l="1"/>
  <c r="B21" i="1"/>
  <c r="C20" i="1"/>
  <c r="E20" i="1"/>
  <c r="H15" i="1" l="1"/>
  <c r="B22" i="1"/>
  <c r="C21" i="1"/>
  <c r="E21" i="1"/>
  <c r="K15" i="1"/>
  <c r="E22" i="1" l="1"/>
  <c r="C22" i="1"/>
  <c r="B23" i="1"/>
  <c r="J15" i="1"/>
  <c r="B24" i="1" l="1"/>
  <c r="E23" i="1"/>
  <c r="C23" i="1"/>
  <c r="D16" i="1"/>
  <c r="I16" i="1" s="1"/>
  <c r="G16" i="1" l="1"/>
  <c r="B25" i="1"/>
  <c r="E24" i="1"/>
  <c r="C24" i="1"/>
  <c r="H16" i="1" l="1"/>
  <c r="J16" i="1" s="1"/>
  <c r="K16" i="1"/>
  <c r="E25" i="1"/>
  <c r="B26" i="1"/>
  <c r="C25" i="1"/>
  <c r="D17" i="1" l="1"/>
  <c r="I17" i="1" s="1"/>
  <c r="B27" i="1"/>
  <c r="C26" i="1"/>
  <c r="E26" i="1"/>
  <c r="G17" i="1" l="1"/>
  <c r="H17" i="1" s="1"/>
  <c r="C27" i="1"/>
  <c r="B28" i="1"/>
  <c r="E27" i="1"/>
  <c r="B29" i="1" l="1"/>
  <c r="C28" i="1"/>
  <c r="E28" i="1"/>
  <c r="J17" i="1"/>
  <c r="D18" i="1" s="1"/>
  <c r="I18" i="1" s="1"/>
  <c r="K17" i="1"/>
  <c r="G18" i="1" l="1"/>
  <c r="B30" i="1"/>
  <c r="E29" i="1"/>
  <c r="C29" i="1"/>
  <c r="H18" i="1" l="1"/>
  <c r="J18" i="1" s="1"/>
  <c r="D19" i="1" s="1"/>
  <c r="I19" i="1" s="1"/>
  <c r="K18" i="1"/>
  <c r="B31" i="1"/>
  <c r="C30" i="1"/>
  <c r="E30" i="1"/>
  <c r="G19" i="1" l="1"/>
  <c r="H19" i="1" s="1"/>
  <c r="B32" i="1"/>
  <c r="C31" i="1"/>
  <c r="E31" i="1"/>
  <c r="K19" i="1" l="1"/>
  <c r="B33" i="1"/>
  <c r="C32" i="1"/>
  <c r="E32" i="1"/>
  <c r="J19" i="1"/>
  <c r="D20" i="1" s="1"/>
  <c r="I20" i="1" s="1"/>
  <c r="G20" i="1" l="1"/>
  <c r="H20" i="1" s="1"/>
  <c r="B34" i="1"/>
  <c r="E33" i="1"/>
  <c r="C33" i="1"/>
  <c r="K20" i="1" l="1"/>
  <c r="B35" i="1"/>
  <c r="C34" i="1"/>
  <c r="E34" i="1"/>
  <c r="J20" i="1"/>
  <c r="D21" i="1" s="1"/>
  <c r="I21" i="1" s="1"/>
  <c r="G21" i="1" l="1"/>
  <c r="H21" i="1" s="1"/>
  <c r="B36" i="1"/>
  <c r="C35" i="1"/>
  <c r="E35" i="1"/>
  <c r="K21" i="1" l="1"/>
  <c r="J21" i="1"/>
  <c r="D22" i="1" s="1"/>
  <c r="I22" i="1" s="1"/>
  <c r="B37" i="1"/>
  <c r="E36" i="1"/>
  <c r="C36" i="1"/>
  <c r="G22" i="1" l="1"/>
  <c r="H22" i="1" s="1"/>
  <c r="C37" i="1"/>
  <c r="B38" i="1"/>
  <c r="E37" i="1"/>
  <c r="K22" i="1" l="1"/>
  <c r="B39" i="1"/>
  <c r="C38" i="1"/>
  <c r="E38" i="1"/>
  <c r="J22" i="1"/>
  <c r="D23" i="1" s="1"/>
  <c r="I23" i="1" s="1"/>
  <c r="G23" i="1" l="1"/>
  <c r="H23" i="1" s="1"/>
  <c r="E39" i="1"/>
  <c r="C39" i="1"/>
  <c r="B40" i="1"/>
  <c r="K23" i="1" l="1"/>
  <c r="J23" i="1"/>
  <c r="D24" i="1" s="1"/>
  <c r="I24" i="1" s="1"/>
  <c r="E40" i="1"/>
  <c r="B41" i="1"/>
  <c r="C40" i="1"/>
  <c r="G24" i="1" l="1"/>
  <c r="H24" i="1" s="1"/>
  <c r="B42" i="1"/>
  <c r="C41" i="1"/>
  <c r="E41" i="1"/>
  <c r="K24" i="1" l="1"/>
  <c r="E42" i="1"/>
  <c r="C42" i="1"/>
  <c r="B43" i="1"/>
  <c r="J24" i="1"/>
  <c r="D25" i="1" s="1"/>
  <c r="I25" i="1" s="1"/>
  <c r="G25" i="1" l="1"/>
  <c r="C43" i="1"/>
  <c r="E43" i="1"/>
  <c r="B44" i="1"/>
  <c r="H25" i="1"/>
  <c r="K25" i="1" l="1"/>
  <c r="J25" i="1"/>
  <c r="D26" i="1" s="1"/>
  <c r="I26" i="1" s="1"/>
  <c r="B45" i="1"/>
  <c r="E44" i="1"/>
  <c r="C44" i="1"/>
  <c r="G26" i="1" l="1"/>
  <c r="H26" i="1" s="1"/>
  <c r="B46" i="1"/>
  <c r="C45" i="1"/>
  <c r="E45" i="1"/>
  <c r="K26" i="1" l="1"/>
  <c r="B47" i="1"/>
  <c r="C46" i="1"/>
  <c r="E46" i="1"/>
  <c r="J26" i="1"/>
  <c r="D27" i="1" s="1"/>
  <c r="I27" i="1" s="1"/>
  <c r="G27" i="1" l="1"/>
  <c r="H27" i="1" s="1"/>
  <c r="E47" i="1"/>
  <c r="B48" i="1"/>
  <c r="C47" i="1"/>
  <c r="K27" i="1" l="1"/>
  <c r="C48" i="1"/>
  <c r="E48" i="1"/>
  <c r="B49" i="1"/>
  <c r="J27" i="1"/>
  <c r="D28" i="1" s="1"/>
  <c r="I28" i="1" s="1"/>
  <c r="G28" i="1" l="1"/>
  <c r="H28" i="1" s="1"/>
  <c r="C49" i="1"/>
  <c r="E49" i="1"/>
  <c r="B50" i="1"/>
  <c r="K28" i="1" l="1"/>
  <c r="B51" i="1"/>
  <c r="E50" i="1"/>
  <c r="C50" i="1"/>
  <c r="J28" i="1"/>
  <c r="D29" i="1" s="1"/>
  <c r="I29" i="1" s="1"/>
  <c r="G29" i="1" l="1"/>
  <c r="H29" i="1" s="1"/>
  <c r="E51" i="1"/>
  <c r="B52" i="1"/>
  <c r="C51" i="1"/>
  <c r="K29" i="1" l="1"/>
  <c r="J29" i="1"/>
  <c r="D30" i="1" s="1"/>
  <c r="I30" i="1" s="1"/>
  <c r="B53" i="1"/>
  <c r="C52" i="1"/>
  <c r="E52" i="1"/>
  <c r="F52" i="1" s="1"/>
  <c r="G30" i="1" l="1"/>
  <c r="H30" i="1" s="1"/>
  <c r="B54" i="1"/>
  <c r="E53" i="1"/>
  <c r="F53" i="1" s="1"/>
  <c r="C53" i="1"/>
  <c r="K30" i="1" l="1"/>
  <c r="J30" i="1"/>
  <c r="D31" i="1" s="1"/>
  <c r="I31" i="1" s="1"/>
  <c r="C54" i="1"/>
  <c r="B55" i="1"/>
  <c r="E54" i="1"/>
  <c r="F54" i="1" s="1"/>
  <c r="G31" i="1" l="1"/>
  <c r="H31" i="1" s="1"/>
  <c r="C55" i="1"/>
  <c r="E55" i="1"/>
  <c r="F55" i="1" s="1"/>
  <c r="B56" i="1"/>
  <c r="K31" i="1" l="1"/>
  <c r="B57" i="1"/>
  <c r="C56" i="1"/>
  <c r="E56" i="1"/>
  <c r="F56" i="1" s="1"/>
  <c r="J31" i="1"/>
  <c r="D32" i="1" s="1"/>
  <c r="I32" i="1" s="1"/>
  <c r="G32" i="1" l="1"/>
  <c r="H32" i="1" s="1"/>
  <c r="C57" i="1"/>
  <c r="E57" i="1"/>
  <c r="F57" i="1" s="1"/>
  <c r="B58" i="1"/>
  <c r="K32" i="1" l="1"/>
  <c r="J32" i="1"/>
  <c r="D33" i="1" s="1"/>
  <c r="I33" i="1" s="1"/>
  <c r="C58" i="1"/>
  <c r="B59" i="1"/>
  <c r="E58" i="1"/>
  <c r="F58" i="1" s="1"/>
  <c r="G33" i="1" l="1"/>
  <c r="H33" i="1" s="1"/>
  <c r="C59" i="1"/>
  <c r="E59" i="1"/>
  <c r="F59" i="1" s="1"/>
  <c r="B60" i="1"/>
  <c r="K33" i="1" l="1"/>
  <c r="J33" i="1"/>
  <c r="D34" i="1" s="1"/>
  <c r="I34" i="1" s="1"/>
  <c r="B61" i="1"/>
  <c r="C60" i="1"/>
  <c r="E60" i="1"/>
  <c r="F60" i="1" s="1"/>
  <c r="G34" i="1" l="1"/>
  <c r="H34" i="1" s="1"/>
  <c r="E61" i="1"/>
  <c r="F61" i="1" s="1"/>
  <c r="B62" i="1"/>
  <c r="C61" i="1"/>
  <c r="K34" i="1" l="1"/>
  <c r="J34" i="1"/>
  <c r="D35" i="1" s="1"/>
  <c r="I35" i="1" s="1"/>
  <c r="B63" i="1"/>
  <c r="C62" i="1"/>
  <c r="E62" i="1"/>
  <c r="F62" i="1" s="1"/>
  <c r="G35" i="1" l="1"/>
  <c r="H35" i="1" s="1"/>
  <c r="C63" i="1"/>
  <c r="B64" i="1"/>
  <c r="E63" i="1"/>
  <c r="F63" i="1" s="1"/>
  <c r="K35" i="1" l="1"/>
  <c r="J35" i="1"/>
  <c r="D36" i="1" s="1"/>
  <c r="I36" i="1" s="1"/>
  <c r="C64" i="1"/>
  <c r="B65" i="1"/>
  <c r="E64" i="1"/>
  <c r="F64" i="1" s="1"/>
  <c r="G36" i="1" l="1"/>
  <c r="H36" i="1" s="1"/>
  <c r="E65" i="1"/>
  <c r="F65" i="1" s="1"/>
  <c r="B66" i="1"/>
  <c r="C65" i="1"/>
  <c r="K36" i="1" l="1"/>
  <c r="J36" i="1"/>
  <c r="D37" i="1" s="1"/>
  <c r="I37" i="1" s="1"/>
  <c r="E66" i="1"/>
  <c r="F66" i="1" s="1"/>
  <c r="C66" i="1"/>
  <c r="B67" i="1"/>
  <c r="G37" i="1" l="1"/>
  <c r="E67" i="1"/>
  <c r="F67" i="1" s="1"/>
  <c r="B68" i="1"/>
  <c r="C67" i="1"/>
  <c r="H37" i="1" l="1"/>
  <c r="J37" i="1" s="1"/>
  <c r="D38" i="1" s="1"/>
  <c r="I38" i="1" s="1"/>
  <c r="K37" i="1"/>
  <c r="B69" i="1"/>
  <c r="C68" i="1"/>
  <c r="E68" i="1"/>
  <c r="F68" i="1" s="1"/>
  <c r="G38" i="1" l="1"/>
  <c r="H38" i="1" s="1"/>
  <c r="E69" i="1"/>
  <c r="C69" i="1"/>
  <c r="B70" i="1"/>
  <c r="K38" i="1" l="1"/>
  <c r="J38" i="1"/>
  <c r="D39" i="1" s="1"/>
  <c r="I39" i="1" s="1"/>
  <c r="E70" i="1"/>
  <c r="B71" i="1"/>
  <c r="C70" i="1"/>
  <c r="G39" i="1" l="1"/>
  <c r="H39" i="1" s="1"/>
  <c r="E71" i="1"/>
  <c r="B72" i="1"/>
  <c r="C71" i="1"/>
  <c r="K39" i="1" l="1"/>
  <c r="J39" i="1"/>
  <c r="D40" i="1" s="1"/>
  <c r="I40" i="1" s="1"/>
  <c r="B73" i="1"/>
  <c r="C72" i="1"/>
  <c r="E72" i="1"/>
  <c r="G40" i="1" l="1"/>
  <c r="H40" i="1" s="1"/>
  <c r="E73" i="1"/>
  <c r="B74" i="1"/>
  <c r="C73" i="1"/>
  <c r="K40" i="1" l="1"/>
  <c r="C74" i="1"/>
  <c r="E74" i="1"/>
  <c r="B75" i="1"/>
  <c r="J40" i="1"/>
  <c r="D41" i="1" s="1"/>
  <c r="I41" i="1" s="1"/>
  <c r="G41" i="1" l="1"/>
  <c r="H41" i="1" s="1"/>
  <c r="B76" i="1"/>
  <c r="E75" i="1"/>
  <c r="C75" i="1"/>
  <c r="K41" i="1" l="1"/>
  <c r="B77" i="1"/>
  <c r="C76" i="1"/>
  <c r="E76" i="1"/>
  <c r="J41" i="1"/>
  <c r="D42" i="1" s="1"/>
  <c r="I42" i="1" s="1"/>
  <c r="G42" i="1" l="1"/>
  <c r="H42" i="1" s="1"/>
  <c r="C77" i="1"/>
  <c r="B78" i="1"/>
  <c r="E77" i="1"/>
  <c r="K42" i="1" l="1"/>
  <c r="J42" i="1"/>
  <c r="D43" i="1" s="1"/>
  <c r="I43" i="1" s="1"/>
  <c r="E78" i="1"/>
  <c r="B79" i="1"/>
  <c r="C78" i="1"/>
  <c r="G43" i="1" l="1"/>
  <c r="H43" i="1" s="1"/>
  <c r="E79" i="1"/>
  <c r="C79" i="1"/>
  <c r="B80" i="1"/>
  <c r="K43" i="1" l="1"/>
  <c r="C80" i="1"/>
  <c r="E80" i="1"/>
  <c r="B81" i="1"/>
  <c r="J43" i="1"/>
  <c r="D44" i="1" s="1"/>
  <c r="I44" i="1" s="1"/>
  <c r="G44" i="1" l="1"/>
  <c r="H44" i="1" s="1"/>
  <c r="B82" i="1"/>
  <c r="E81" i="1"/>
  <c r="C81" i="1"/>
  <c r="K44" i="1" l="1"/>
  <c r="J44" i="1"/>
  <c r="D45" i="1" s="1"/>
  <c r="I45" i="1" s="1"/>
  <c r="E82" i="1"/>
  <c r="B83" i="1"/>
  <c r="C82" i="1"/>
  <c r="G45" i="1" l="1"/>
  <c r="H45" i="1" s="1"/>
  <c r="B84" i="1"/>
  <c r="C83" i="1"/>
  <c r="E83" i="1"/>
  <c r="K45" i="1" l="1"/>
  <c r="J45" i="1"/>
  <c r="D46" i="1" s="1"/>
  <c r="I46" i="1" s="1"/>
  <c r="B85" i="1"/>
  <c r="E84" i="1"/>
  <c r="C84" i="1"/>
  <c r="G46" i="1" l="1"/>
  <c r="H46" i="1" s="1"/>
  <c r="E85" i="1"/>
  <c r="C85" i="1"/>
  <c r="B86" i="1"/>
  <c r="K46" i="1" l="1"/>
  <c r="B87" i="1"/>
  <c r="E86" i="1"/>
  <c r="C86" i="1"/>
  <c r="J46" i="1"/>
  <c r="D47" i="1" s="1"/>
  <c r="I47" i="1" s="1"/>
  <c r="G47" i="1" l="1"/>
  <c r="H47" i="1" s="1"/>
  <c r="B88" i="1"/>
  <c r="C87" i="1"/>
  <c r="E87" i="1"/>
  <c r="K47" i="1" l="1"/>
  <c r="J47" i="1"/>
  <c r="D48" i="1" s="1"/>
  <c r="I48" i="1" s="1"/>
  <c r="C88" i="1"/>
  <c r="E88" i="1"/>
  <c r="B89" i="1"/>
  <c r="G48" i="1" l="1"/>
  <c r="B90" i="1"/>
  <c r="C89" i="1"/>
  <c r="E89" i="1"/>
  <c r="H48" i="1"/>
  <c r="K48" i="1" l="1"/>
  <c r="J48" i="1"/>
  <c r="D49" i="1" s="1"/>
  <c r="I49" i="1" s="1"/>
  <c r="C90" i="1"/>
  <c r="B91" i="1"/>
  <c r="E90" i="1"/>
  <c r="G49" i="1" l="1"/>
  <c r="H49" i="1" s="1"/>
  <c r="B92" i="1"/>
  <c r="E91" i="1"/>
  <c r="C91" i="1"/>
  <c r="K49" i="1" l="1"/>
  <c r="B93" i="1"/>
  <c r="E92" i="1"/>
  <c r="C92" i="1"/>
  <c r="J49" i="1"/>
  <c r="D50" i="1" s="1"/>
  <c r="I50" i="1" s="1"/>
  <c r="G50" i="1" l="1"/>
  <c r="H50" i="1" s="1"/>
  <c r="C93" i="1"/>
  <c r="B94" i="1"/>
  <c r="E93" i="1"/>
  <c r="K50" i="1" l="1"/>
  <c r="J50" i="1"/>
  <c r="D51" i="1" s="1"/>
  <c r="I51" i="1" s="1"/>
  <c r="B95" i="1"/>
  <c r="C94" i="1"/>
  <c r="E94" i="1"/>
  <c r="G51" i="1" l="1"/>
  <c r="H51" i="1" s="1"/>
  <c r="E95" i="1"/>
  <c r="B96" i="1"/>
  <c r="C95" i="1"/>
  <c r="K51" i="1" l="1"/>
  <c r="J51" i="1"/>
  <c r="D52" i="1" s="1"/>
  <c r="B97" i="1"/>
  <c r="E96" i="1"/>
  <c r="C96" i="1"/>
  <c r="G52" i="1" l="1"/>
  <c r="I52" i="1"/>
  <c r="K52" i="1" s="1"/>
  <c r="E97" i="1"/>
  <c r="B98" i="1"/>
  <c r="C97" i="1"/>
  <c r="H52" i="1" l="1"/>
  <c r="J52" i="1" s="1"/>
  <c r="D53" i="1" s="1"/>
  <c r="E98" i="1"/>
  <c r="C98" i="1"/>
  <c r="B99" i="1"/>
  <c r="G53" i="1" l="1"/>
  <c r="I53" i="1"/>
  <c r="B100" i="1"/>
  <c r="C99" i="1"/>
  <c r="E99" i="1"/>
  <c r="H53" i="1" l="1"/>
  <c r="K53" i="1"/>
  <c r="E100" i="1"/>
  <c r="C100" i="1"/>
  <c r="B101" i="1"/>
  <c r="J53" i="1"/>
  <c r="D54" i="1" s="1"/>
  <c r="G54" i="1" l="1"/>
  <c r="I54" i="1"/>
  <c r="H54" i="1" s="1"/>
  <c r="C101" i="1"/>
  <c r="B102" i="1"/>
  <c r="E101" i="1"/>
  <c r="K54" i="1" l="1"/>
  <c r="C102" i="1"/>
  <c r="B103" i="1"/>
  <c r="E102" i="1"/>
  <c r="J54" i="1"/>
  <c r="D55" i="1" s="1"/>
  <c r="G55" i="1" l="1"/>
  <c r="I55" i="1"/>
  <c r="H55" i="1" s="1"/>
  <c r="C103" i="1"/>
  <c r="E103" i="1"/>
  <c r="B104" i="1"/>
  <c r="K55" i="1" l="1"/>
  <c r="J55" i="1"/>
  <c r="D56" i="1" s="1"/>
  <c r="C104" i="1"/>
  <c r="B105" i="1"/>
  <c r="E104" i="1"/>
  <c r="G56" i="1" l="1"/>
  <c r="I56" i="1"/>
  <c r="C105" i="1"/>
  <c r="B106" i="1"/>
  <c r="E105" i="1"/>
  <c r="H56" i="1"/>
  <c r="K56" i="1" l="1"/>
  <c r="C106" i="1"/>
  <c r="B107" i="1"/>
  <c r="E106" i="1"/>
  <c r="J56" i="1"/>
  <c r="D57" i="1" s="1"/>
  <c r="G57" i="1" l="1"/>
  <c r="I57" i="1"/>
  <c r="H57" i="1" s="1"/>
  <c r="B108" i="1"/>
  <c r="C107" i="1"/>
  <c r="E107" i="1"/>
  <c r="K57" i="1" l="1"/>
  <c r="J57" i="1"/>
  <c r="D58" i="1" s="1"/>
  <c r="E108" i="1"/>
  <c r="B109" i="1"/>
  <c r="C108" i="1"/>
  <c r="G58" i="1" l="1"/>
  <c r="I58" i="1"/>
  <c r="C109" i="1"/>
  <c r="B110" i="1"/>
  <c r="E109" i="1"/>
  <c r="H58" i="1" l="1"/>
  <c r="K58" i="1"/>
  <c r="B111" i="1"/>
  <c r="C110" i="1"/>
  <c r="E110" i="1"/>
  <c r="J58" i="1"/>
  <c r="D59" i="1" s="1"/>
  <c r="G59" i="1" l="1"/>
  <c r="I59" i="1"/>
  <c r="C111" i="1"/>
  <c r="E111" i="1"/>
  <c r="B112" i="1"/>
  <c r="H59" i="1" l="1"/>
  <c r="K59" i="1"/>
  <c r="C112" i="1"/>
  <c r="B113" i="1"/>
  <c r="E112" i="1"/>
  <c r="J59" i="1"/>
  <c r="D60" i="1" s="1"/>
  <c r="G60" i="1" l="1"/>
  <c r="I60" i="1"/>
  <c r="H60" i="1" s="1"/>
  <c r="C113" i="1"/>
  <c r="B114" i="1"/>
  <c r="E113" i="1"/>
  <c r="K60" i="1" l="1"/>
  <c r="J60" i="1"/>
  <c r="D61" i="1" s="1"/>
  <c r="E114" i="1"/>
  <c r="C114" i="1"/>
  <c r="B115" i="1"/>
  <c r="G61" i="1" l="1"/>
  <c r="I61" i="1"/>
  <c r="E115" i="1"/>
  <c r="B116" i="1"/>
  <c r="C115" i="1"/>
  <c r="H61" i="1"/>
  <c r="K61" i="1" l="1"/>
  <c r="J61" i="1"/>
  <c r="D62" i="1" s="1"/>
  <c r="E116" i="1"/>
  <c r="C116" i="1"/>
  <c r="B117" i="1"/>
  <c r="G62" i="1" l="1"/>
  <c r="I62" i="1"/>
  <c r="C117" i="1"/>
  <c r="E117" i="1"/>
  <c r="B118" i="1"/>
  <c r="H62" i="1" l="1"/>
  <c r="J62" i="1" s="1"/>
  <c r="D63" i="1" s="1"/>
  <c r="K62" i="1"/>
  <c r="C118" i="1"/>
  <c r="B119" i="1"/>
  <c r="E118" i="1"/>
  <c r="G63" i="1" l="1"/>
  <c r="I63" i="1"/>
  <c r="H63" i="1" s="1"/>
  <c r="C119" i="1"/>
  <c r="E119" i="1"/>
  <c r="B120" i="1"/>
  <c r="K63" i="1" l="1"/>
  <c r="B121" i="1"/>
  <c r="C120" i="1"/>
  <c r="E120" i="1"/>
  <c r="J63" i="1"/>
  <c r="D64" i="1" s="1"/>
  <c r="G64" i="1" l="1"/>
  <c r="I64" i="1"/>
  <c r="B122" i="1"/>
  <c r="E121" i="1"/>
  <c r="C121" i="1"/>
  <c r="H64" i="1" l="1"/>
  <c r="K64" i="1"/>
  <c r="J64" i="1"/>
  <c r="D65" i="1" s="1"/>
  <c r="E122" i="1"/>
  <c r="C122" i="1"/>
  <c r="B123" i="1"/>
  <c r="G65" i="1" l="1"/>
  <c r="I65" i="1"/>
  <c r="B124" i="1"/>
  <c r="E123" i="1"/>
  <c r="C123" i="1"/>
  <c r="H65" i="1" l="1"/>
  <c r="K65" i="1"/>
  <c r="B125" i="1"/>
  <c r="C124" i="1"/>
  <c r="E124" i="1"/>
  <c r="J65" i="1"/>
  <c r="D66" i="1" s="1"/>
  <c r="G66" i="1" l="1"/>
  <c r="I66" i="1"/>
  <c r="H66" i="1" s="1"/>
  <c r="C125" i="1"/>
  <c r="E125" i="1"/>
  <c r="B126" i="1"/>
  <c r="K66" i="1" l="1"/>
  <c r="E126" i="1"/>
  <c r="B127" i="1"/>
  <c r="C126" i="1"/>
  <c r="J66" i="1"/>
  <c r="D67" i="1" s="1"/>
  <c r="G67" i="1" l="1"/>
  <c r="I67" i="1"/>
  <c r="H67" i="1" s="1"/>
  <c r="C127" i="1"/>
  <c r="E127" i="1"/>
  <c r="B128" i="1"/>
  <c r="K67" i="1" l="1"/>
  <c r="J67" i="1"/>
  <c r="D68" i="1" s="1"/>
  <c r="E128" i="1"/>
  <c r="B129" i="1"/>
  <c r="C128" i="1"/>
  <c r="G68" i="1" l="1"/>
  <c r="I68" i="1"/>
  <c r="E129" i="1"/>
  <c r="B130" i="1"/>
  <c r="C129" i="1"/>
  <c r="H68" i="1" l="1"/>
  <c r="J68" i="1" s="1"/>
  <c r="D69" i="1" s="1"/>
  <c r="I69" i="1" s="1"/>
  <c r="K68" i="1"/>
  <c r="C130" i="1"/>
  <c r="B131" i="1"/>
  <c r="E130" i="1"/>
  <c r="G69" i="1" l="1"/>
  <c r="H69" i="1" s="1"/>
  <c r="C131" i="1"/>
  <c r="B132" i="1"/>
  <c r="E131" i="1"/>
  <c r="K69" i="1" l="1"/>
  <c r="E132" i="1"/>
  <c r="B133" i="1"/>
  <c r="C132" i="1"/>
  <c r="J69" i="1"/>
  <c r="D70" i="1" s="1"/>
  <c r="I70" i="1" s="1"/>
  <c r="G70" i="1" l="1"/>
  <c r="H70" i="1" s="1"/>
  <c r="E133" i="1"/>
  <c r="C133" i="1"/>
  <c r="B134" i="1"/>
  <c r="K70" i="1" l="1"/>
  <c r="B135" i="1"/>
  <c r="C134" i="1"/>
  <c r="E134" i="1"/>
  <c r="J70" i="1"/>
  <c r="D71" i="1" s="1"/>
  <c r="I71" i="1" s="1"/>
  <c r="G71" i="1" l="1"/>
  <c r="H71" i="1" s="1"/>
  <c r="E135" i="1"/>
  <c r="C135" i="1"/>
  <c r="B136" i="1"/>
  <c r="K71" i="1" l="1"/>
  <c r="B137" i="1"/>
  <c r="C136" i="1"/>
  <c r="E136" i="1"/>
  <c r="J71" i="1"/>
  <c r="D72" i="1" s="1"/>
  <c r="I72" i="1" s="1"/>
  <c r="G72" i="1" l="1"/>
  <c r="H72" i="1" s="1"/>
  <c r="C137" i="1"/>
  <c r="E137" i="1"/>
  <c r="B138" i="1"/>
  <c r="K72" i="1" l="1"/>
  <c r="C138" i="1"/>
  <c r="E138" i="1"/>
  <c r="B139" i="1"/>
  <c r="J72" i="1"/>
  <c r="D73" i="1" s="1"/>
  <c r="I73" i="1" s="1"/>
  <c r="G73" i="1" l="1"/>
  <c r="H73" i="1" s="1"/>
  <c r="C139" i="1"/>
  <c r="E139" i="1"/>
  <c r="B140" i="1"/>
  <c r="K73" i="1" l="1"/>
  <c r="J73" i="1"/>
  <c r="D74" i="1" s="1"/>
  <c r="I74" i="1" s="1"/>
  <c r="C140" i="1"/>
  <c r="E140" i="1"/>
  <c r="B141" i="1"/>
  <c r="G74" i="1" l="1"/>
  <c r="H74" i="1" s="1"/>
  <c r="E141" i="1"/>
  <c r="C141" i="1"/>
  <c r="B142" i="1"/>
  <c r="K74" i="1" l="1"/>
  <c r="E142" i="1"/>
  <c r="B143" i="1"/>
  <c r="C142" i="1"/>
  <c r="J74" i="1"/>
  <c r="D75" i="1" s="1"/>
  <c r="I75" i="1" s="1"/>
  <c r="G75" i="1" l="1"/>
  <c r="H75" i="1" s="1"/>
  <c r="C143" i="1"/>
  <c r="E143" i="1"/>
  <c r="B144" i="1"/>
  <c r="K75" i="1" l="1"/>
  <c r="J75" i="1"/>
  <c r="D76" i="1" s="1"/>
  <c r="I76" i="1" s="1"/>
  <c r="E144" i="1"/>
  <c r="B145" i="1"/>
  <c r="C144" i="1"/>
  <c r="G76" i="1" l="1"/>
  <c r="H76" i="1" s="1"/>
  <c r="E145" i="1"/>
  <c r="C145" i="1"/>
  <c r="B146" i="1"/>
  <c r="K76" i="1" l="1"/>
  <c r="J76" i="1"/>
  <c r="D77" i="1" s="1"/>
  <c r="I77" i="1" s="1"/>
  <c r="C146" i="1"/>
  <c r="E146" i="1"/>
  <c r="B147" i="1"/>
  <c r="G77" i="1" l="1"/>
  <c r="H77" i="1" s="1"/>
  <c r="C147" i="1"/>
  <c r="E147" i="1"/>
  <c r="B148" i="1"/>
  <c r="K77" i="1" l="1"/>
  <c r="J77" i="1"/>
  <c r="D78" i="1" s="1"/>
  <c r="I78" i="1" s="1"/>
  <c r="C148" i="1"/>
  <c r="B149" i="1"/>
  <c r="E148" i="1"/>
  <c r="G78" i="1" l="1"/>
  <c r="H78" i="1" s="1"/>
  <c r="E149" i="1"/>
  <c r="B150" i="1"/>
  <c r="C149" i="1"/>
  <c r="K78" i="1" l="1"/>
  <c r="J78" i="1"/>
  <c r="D79" i="1" s="1"/>
  <c r="I79" i="1" s="1"/>
  <c r="B151" i="1"/>
  <c r="C150" i="1"/>
  <c r="E150" i="1"/>
  <c r="G79" i="1" l="1"/>
  <c r="H79" i="1" s="1"/>
  <c r="E151" i="1"/>
  <c r="C151" i="1"/>
  <c r="B152" i="1"/>
  <c r="K79" i="1" l="1"/>
  <c r="J79" i="1"/>
  <c r="D80" i="1" s="1"/>
  <c r="I80" i="1" s="1"/>
  <c r="C152" i="1"/>
  <c r="E152" i="1"/>
  <c r="B153" i="1"/>
  <c r="G80" i="1" l="1"/>
  <c r="B154" i="1"/>
  <c r="E153" i="1"/>
  <c r="C153" i="1"/>
  <c r="H80" i="1"/>
  <c r="K80" i="1" l="1"/>
  <c r="J80" i="1"/>
  <c r="D81" i="1" s="1"/>
  <c r="I81" i="1" s="1"/>
  <c r="E154" i="1"/>
  <c r="B155" i="1"/>
  <c r="C154" i="1"/>
  <c r="G81" i="1" l="1"/>
  <c r="H81" i="1" s="1"/>
  <c r="C155" i="1"/>
  <c r="E155" i="1"/>
  <c r="B156" i="1"/>
  <c r="K81" i="1" l="1"/>
  <c r="E156" i="1"/>
  <c r="B157" i="1"/>
  <c r="C156" i="1"/>
  <c r="J81" i="1"/>
  <c r="D82" i="1" s="1"/>
  <c r="I82" i="1" s="1"/>
  <c r="G82" i="1" l="1"/>
  <c r="H82" i="1" s="1"/>
  <c r="C157" i="1"/>
  <c r="E157" i="1"/>
  <c r="B158" i="1"/>
  <c r="K82" i="1" l="1"/>
  <c r="C158" i="1"/>
  <c r="E158" i="1"/>
  <c r="B159" i="1"/>
  <c r="J82" i="1"/>
  <c r="D83" i="1" s="1"/>
  <c r="I83" i="1" s="1"/>
  <c r="G83" i="1" l="1"/>
  <c r="H83" i="1" s="1"/>
  <c r="E159" i="1"/>
  <c r="B160" i="1"/>
  <c r="C159" i="1"/>
  <c r="K83" i="1" l="1"/>
  <c r="E160" i="1"/>
  <c r="B161" i="1"/>
  <c r="C160" i="1"/>
  <c r="J83" i="1"/>
  <c r="D84" i="1" s="1"/>
  <c r="I84" i="1" s="1"/>
  <c r="G84" i="1" l="1"/>
  <c r="H84" i="1" s="1"/>
  <c r="C161" i="1"/>
  <c r="B162" i="1"/>
  <c r="E161" i="1"/>
  <c r="K84" i="1" l="1"/>
  <c r="E162" i="1"/>
  <c r="C162" i="1"/>
  <c r="B163" i="1"/>
  <c r="J84" i="1"/>
  <c r="D85" i="1" s="1"/>
  <c r="I85" i="1" s="1"/>
  <c r="G85" i="1" l="1"/>
  <c r="C163" i="1"/>
  <c r="E163" i="1"/>
  <c r="B164" i="1"/>
  <c r="H85" i="1"/>
  <c r="K85" i="1" l="1"/>
  <c r="J85" i="1"/>
  <c r="D86" i="1" s="1"/>
  <c r="I86" i="1" s="1"/>
  <c r="E164" i="1"/>
  <c r="B165" i="1"/>
  <c r="C164" i="1"/>
  <c r="G86" i="1" l="1"/>
  <c r="H86" i="1" s="1"/>
  <c r="C165" i="1"/>
  <c r="E165" i="1"/>
  <c r="B166" i="1"/>
  <c r="K86" i="1" l="1"/>
  <c r="J86" i="1"/>
  <c r="D87" i="1" s="1"/>
  <c r="I87" i="1" s="1"/>
  <c r="B167" i="1"/>
  <c r="E166" i="1"/>
  <c r="C166" i="1"/>
  <c r="G87" i="1" l="1"/>
  <c r="H87" i="1" s="1"/>
  <c r="C167" i="1"/>
  <c r="E167" i="1"/>
  <c r="B168" i="1"/>
  <c r="K87" i="1" l="1"/>
  <c r="J87" i="1"/>
  <c r="D88" i="1" s="1"/>
  <c r="I88" i="1" s="1"/>
  <c r="E168" i="1"/>
  <c r="B169" i="1"/>
  <c r="C168" i="1"/>
  <c r="G88" i="1" l="1"/>
  <c r="B170" i="1"/>
  <c r="E169" i="1"/>
  <c r="C169" i="1"/>
  <c r="H88" i="1"/>
  <c r="K88" i="1" l="1"/>
  <c r="J88" i="1"/>
  <c r="D89" i="1" s="1"/>
  <c r="I89" i="1" s="1"/>
  <c r="E170" i="1"/>
  <c r="B171" i="1"/>
  <c r="C170" i="1"/>
  <c r="G89" i="1" l="1"/>
  <c r="C171" i="1"/>
  <c r="B172" i="1"/>
  <c r="E171" i="1"/>
  <c r="H89" i="1"/>
  <c r="K89" i="1" l="1"/>
  <c r="J89" i="1"/>
  <c r="D90" i="1" s="1"/>
  <c r="I90" i="1" s="1"/>
  <c r="E172" i="1"/>
  <c r="C172" i="1"/>
  <c r="B173" i="1"/>
  <c r="G90" i="1" l="1"/>
  <c r="H90" i="1" s="1"/>
  <c r="E173" i="1"/>
  <c r="C173" i="1"/>
  <c r="B174" i="1"/>
  <c r="K90" i="1" l="1"/>
  <c r="J90" i="1"/>
  <c r="D91" i="1" s="1"/>
  <c r="I91" i="1" s="1"/>
  <c r="C174" i="1"/>
  <c r="E174" i="1"/>
  <c r="B175" i="1"/>
  <c r="G91" i="1" l="1"/>
  <c r="H91" i="1" s="1"/>
  <c r="E175" i="1"/>
  <c r="C175" i="1"/>
  <c r="B176" i="1"/>
  <c r="K91" i="1" l="1"/>
  <c r="J91" i="1"/>
  <c r="D92" i="1" s="1"/>
  <c r="I92" i="1" s="1"/>
  <c r="C176" i="1"/>
  <c r="E176" i="1"/>
  <c r="B177" i="1"/>
  <c r="G92" i="1" l="1"/>
  <c r="E177" i="1"/>
  <c r="C177" i="1"/>
  <c r="B178" i="1"/>
  <c r="H92" i="1"/>
  <c r="K92" i="1" l="1"/>
  <c r="J92" i="1"/>
  <c r="D93" i="1" s="1"/>
  <c r="I93" i="1" s="1"/>
  <c r="C178" i="1"/>
  <c r="E178" i="1"/>
  <c r="B179" i="1"/>
  <c r="G93" i="1" l="1"/>
  <c r="B180" i="1"/>
  <c r="E179" i="1"/>
  <c r="C179" i="1"/>
  <c r="H93" i="1"/>
  <c r="K93" i="1" l="1"/>
  <c r="J93" i="1"/>
  <c r="D94" i="1" s="1"/>
  <c r="I94" i="1" s="1"/>
  <c r="C180" i="1"/>
  <c r="E180" i="1"/>
  <c r="B181" i="1"/>
  <c r="G94" i="1" l="1"/>
  <c r="B182" i="1"/>
  <c r="E181" i="1"/>
  <c r="C181" i="1"/>
  <c r="H94" i="1"/>
  <c r="K94" i="1" l="1"/>
  <c r="J94" i="1"/>
  <c r="D95" i="1" s="1"/>
  <c r="I95" i="1" s="1"/>
  <c r="C182" i="1"/>
  <c r="B183" i="1"/>
  <c r="E182" i="1"/>
  <c r="G95" i="1" l="1"/>
  <c r="E183" i="1"/>
  <c r="B184" i="1"/>
  <c r="C183" i="1"/>
  <c r="H95" i="1"/>
  <c r="K95" i="1" l="1"/>
  <c r="J95" i="1"/>
  <c r="D96" i="1" s="1"/>
  <c r="I96" i="1" s="1"/>
  <c r="C184" i="1"/>
  <c r="B185" i="1"/>
  <c r="E184" i="1"/>
  <c r="G96" i="1" l="1"/>
  <c r="C185" i="1"/>
  <c r="B186" i="1"/>
  <c r="E185" i="1"/>
  <c r="H96" i="1"/>
  <c r="K96" i="1" l="1"/>
  <c r="C186" i="1"/>
  <c r="E186" i="1"/>
  <c r="B187" i="1"/>
  <c r="J96" i="1"/>
  <c r="D97" i="1" s="1"/>
  <c r="I97" i="1" s="1"/>
  <c r="G97" i="1" l="1"/>
  <c r="E187" i="1"/>
  <c r="B188" i="1"/>
  <c r="C187" i="1"/>
  <c r="H97" i="1"/>
  <c r="K97" i="1" l="1"/>
  <c r="J97" i="1"/>
  <c r="D98" i="1" s="1"/>
  <c r="I98" i="1" s="1"/>
  <c r="E188" i="1"/>
  <c r="C188" i="1"/>
  <c r="B189" i="1"/>
  <c r="G98" i="1" l="1"/>
  <c r="H98" i="1" s="1"/>
  <c r="B190" i="1"/>
  <c r="C189" i="1"/>
  <c r="E189" i="1"/>
  <c r="K98" i="1" l="1"/>
  <c r="C190" i="1"/>
  <c r="E190" i="1"/>
  <c r="B191" i="1"/>
  <c r="J98" i="1"/>
  <c r="D99" i="1" s="1"/>
  <c r="I99" i="1" s="1"/>
  <c r="G99" i="1" l="1"/>
  <c r="H99" i="1" s="1"/>
  <c r="B192" i="1"/>
  <c r="E191" i="1"/>
  <c r="C191" i="1"/>
  <c r="K99" i="1" l="1"/>
  <c r="J99" i="1"/>
  <c r="D100" i="1" s="1"/>
  <c r="I100" i="1" s="1"/>
  <c r="E192" i="1"/>
  <c r="B193" i="1"/>
  <c r="C192" i="1"/>
  <c r="G100" i="1" l="1"/>
  <c r="H100" i="1" s="1"/>
  <c r="C193" i="1"/>
  <c r="B194" i="1"/>
  <c r="E193" i="1"/>
  <c r="K100" i="1" l="1"/>
  <c r="C194" i="1"/>
  <c r="E194" i="1"/>
  <c r="B195" i="1"/>
  <c r="J100" i="1"/>
  <c r="D101" i="1" s="1"/>
  <c r="I101" i="1" s="1"/>
  <c r="G101" i="1" l="1"/>
  <c r="H101" i="1" s="1"/>
  <c r="C195" i="1"/>
  <c r="E195" i="1"/>
  <c r="B196" i="1"/>
  <c r="K101" i="1" l="1"/>
  <c r="C196" i="1"/>
  <c r="B197" i="1"/>
  <c r="E196" i="1"/>
  <c r="J101" i="1"/>
  <c r="D102" i="1" s="1"/>
  <c r="I102" i="1" s="1"/>
  <c r="G102" i="1" l="1"/>
  <c r="H102" i="1" s="1"/>
  <c r="B198" i="1"/>
  <c r="C197" i="1"/>
  <c r="E197" i="1"/>
  <c r="K102" i="1" l="1"/>
  <c r="B199" i="1"/>
  <c r="C198" i="1"/>
  <c r="E198" i="1"/>
  <c r="J102" i="1"/>
  <c r="D103" i="1" s="1"/>
  <c r="I103" i="1" s="1"/>
  <c r="G103" i="1" l="1"/>
  <c r="H103" i="1" s="1"/>
  <c r="E199" i="1"/>
  <c r="C199" i="1"/>
  <c r="B200" i="1"/>
  <c r="K103" i="1" l="1"/>
  <c r="C200" i="1"/>
  <c r="B201" i="1"/>
  <c r="E200" i="1"/>
  <c r="J103" i="1"/>
  <c r="D104" i="1" s="1"/>
  <c r="I104" i="1" s="1"/>
  <c r="G104" i="1" l="1"/>
  <c r="H104" i="1" s="1"/>
  <c r="E201" i="1"/>
  <c r="C201" i="1"/>
  <c r="B202" i="1"/>
  <c r="K104" i="1" l="1"/>
  <c r="E202" i="1"/>
  <c r="B203" i="1"/>
  <c r="C202" i="1"/>
  <c r="J104" i="1"/>
  <c r="D105" i="1" s="1"/>
  <c r="I105" i="1" s="1"/>
  <c r="G105" i="1" l="1"/>
  <c r="H105" i="1" s="1"/>
  <c r="C203" i="1"/>
  <c r="E203" i="1"/>
  <c r="B204" i="1"/>
  <c r="K105" i="1" l="1"/>
  <c r="C204" i="1"/>
  <c r="B205" i="1"/>
  <c r="E204" i="1"/>
  <c r="J105" i="1"/>
  <c r="D106" i="1" s="1"/>
  <c r="I106" i="1" s="1"/>
  <c r="G106" i="1" l="1"/>
  <c r="H106" i="1" s="1"/>
  <c r="B206" i="1"/>
  <c r="C205" i="1"/>
  <c r="E205" i="1"/>
  <c r="K106" i="1" l="1"/>
  <c r="J106" i="1"/>
  <c r="D107" i="1" s="1"/>
  <c r="I107" i="1" s="1"/>
  <c r="B207" i="1"/>
  <c r="E206" i="1"/>
  <c r="C206" i="1"/>
  <c r="G107" i="1" l="1"/>
  <c r="H107" i="1" s="1"/>
  <c r="C207" i="1"/>
  <c r="B208" i="1"/>
  <c r="E207" i="1"/>
  <c r="K107" i="1" l="1"/>
  <c r="J107" i="1"/>
  <c r="D108" i="1" s="1"/>
  <c r="I108" i="1" s="1"/>
  <c r="C208" i="1"/>
  <c r="E208" i="1"/>
  <c r="B209" i="1"/>
  <c r="G108" i="1" l="1"/>
  <c r="H108" i="1" s="1"/>
  <c r="B210" i="1"/>
  <c r="E209" i="1"/>
  <c r="C209" i="1"/>
  <c r="K108" i="1" l="1"/>
  <c r="B211" i="1"/>
  <c r="E210" i="1"/>
  <c r="C210" i="1"/>
  <c r="J108" i="1"/>
  <c r="D109" i="1" s="1"/>
  <c r="I109" i="1" s="1"/>
  <c r="G109" i="1" l="1"/>
  <c r="E211" i="1"/>
  <c r="B212" i="1"/>
  <c r="C211" i="1"/>
  <c r="H109" i="1"/>
  <c r="K109" i="1" l="1"/>
  <c r="E212" i="1"/>
  <c r="B213" i="1"/>
  <c r="C212" i="1"/>
  <c r="J109" i="1"/>
  <c r="D110" i="1" s="1"/>
  <c r="I110" i="1" s="1"/>
  <c r="G110" i="1" l="1"/>
  <c r="H110" i="1" s="1"/>
  <c r="E213" i="1"/>
  <c r="C213" i="1"/>
  <c r="B214" i="1"/>
  <c r="K110" i="1" l="1"/>
  <c r="J110" i="1"/>
  <c r="D111" i="1" s="1"/>
  <c r="I111" i="1" s="1"/>
  <c r="C214" i="1"/>
  <c r="E214" i="1"/>
  <c r="B215" i="1"/>
  <c r="G111" i="1" l="1"/>
  <c r="H111" i="1" s="1"/>
  <c r="E215" i="1"/>
  <c r="B216" i="1"/>
  <c r="C215" i="1"/>
  <c r="K111" i="1" l="1"/>
  <c r="E216" i="1"/>
  <c r="B217" i="1"/>
  <c r="C216" i="1"/>
  <c r="J111" i="1"/>
  <c r="D112" i="1" s="1"/>
  <c r="I112" i="1" s="1"/>
  <c r="G112" i="1" l="1"/>
  <c r="C217" i="1"/>
  <c r="B218" i="1"/>
  <c r="E217" i="1"/>
  <c r="H112" i="1" l="1"/>
  <c r="J112" i="1" s="1"/>
  <c r="D113" i="1" s="1"/>
  <c r="I113" i="1" s="1"/>
  <c r="K112" i="1"/>
  <c r="E218" i="1"/>
  <c r="C218" i="1"/>
  <c r="B219" i="1"/>
  <c r="G113" i="1" l="1"/>
  <c r="C219" i="1"/>
  <c r="B220" i="1"/>
  <c r="E219" i="1"/>
  <c r="H113" i="1"/>
  <c r="K113" i="1" l="1"/>
  <c r="E220" i="1"/>
  <c r="B221" i="1"/>
  <c r="C220" i="1"/>
  <c r="J113" i="1"/>
  <c r="D114" i="1" s="1"/>
  <c r="I114" i="1" s="1"/>
  <c r="G114" i="1" l="1"/>
  <c r="H114" i="1" s="1"/>
  <c r="C221" i="1"/>
  <c r="E221" i="1"/>
  <c r="B222" i="1"/>
  <c r="K114" i="1" l="1"/>
  <c r="B223" i="1"/>
  <c r="C222" i="1"/>
  <c r="E222" i="1"/>
  <c r="J114" i="1"/>
  <c r="D115" i="1" s="1"/>
  <c r="I115" i="1" s="1"/>
  <c r="G115" i="1" l="1"/>
  <c r="H115" i="1" s="1"/>
  <c r="B224" i="1"/>
  <c r="E223" i="1"/>
  <c r="C223" i="1"/>
  <c r="K115" i="1" l="1"/>
  <c r="C224" i="1"/>
  <c r="B225" i="1"/>
  <c r="E224" i="1"/>
  <c r="J115" i="1"/>
  <c r="D116" i="1" s="1"/>
  <c r="I116" i="1" s="1"/>
  <c r="G116" i="1" l="1"/>
  <c r="H116" i="1" s="1"/>
  <c r="E225" i="1"/>
  <c r="B226" i="1"/>
  <c r="C225" i="1"/>
  <c r="K116" i="1" l="1"/>
  <c r="C226" i="1"/>
  <c r="E226" i="1"/>
  <c r="B227" i="1"/>
  <c r="J116" i="1"/>
  <c r="D117" i="1" s="1"/>
  <c r="I117" i="1" s="1"/>
  <c r="G117" i="1" l="1"/>
  <c r="H117" i="1" s="1"/>
  <c r="E227" i="1"/>
  <c r="B228" i="1"/>
  <c r="C227" i="1"/>
  <c r="K117" i="1" l="1"/>
  <c r="J117" i="1"/>
  <c r="D118" i="1" s="1"/>
  <c r="I118" i="1" s="1"/>
  <c r="C228" i="1"/>
  <c r="E228" i="1"/>
  <c r="B229" i="1"/>
  <c r="G118" i="1" l="1"/>
  <c r="H118" i="1" s="1"/>
  <c r="C229" i="1"/>
  <c r="E229" i="1"/>
  <c r="B230" i="1"/>
  <c r="K118" i="1" l="1"/>
  <c r="C230" i="1"/>
  <c r="B231" i="1"/>
  <c r="E230" i="1"/>
  <c r="J118" i="1"/>
  <c r="D119" i="1" s="1"/>
  <c r="I119" i="1" s="1"/>
  <c r="G119" i="1" l="1"/>
  <c r="H119" i="1" s="1"/>
  <c r="E231" i="1"/>
  <c r="B232" i="1"/>
  <c r="C231" i="1"/>
  <c r="K119" i="1" l="1"/>
  <c r="B233" i="1"/>
  <c r="E232" i="1"/>
  <c r="C232" i="1"/>
  <c r="J119" i="1"/>
  <c r="D120" i="1" s="1"/>
  <c r="I120" i="1" s="1"/>
  <c r="G120" i="1" l="1"/>
  <c r="H120" i="1" s="1"/>
  <c r="B234" i="1"/>
  <c r="C233" i="1"/>
  <c r="E233" i="1"/>
  <c r="K120" i="1" l="1"/>
  <c r="J120" i="1"/>
  <c r="D121" i="1" s="1"/>
  <c r="I121" i="1" s="1"/>
  <c r="E234" i="1"/>
  <c r="C234" i="1"/>
  <c r="B235" i="1"/>
  <c r="G121" i="1" l="1"/>
  <c r="H121" i="1" s="1"/>
  <c r="C235" i="1"/>
  <c r="B236" i="1"/>
  <c r="E235" i="1"/>
  <c r="K121" i="1" l="1"/>
  <c r="C236" i="1"/>
  <c r="E236" i="1"/>
  <c r="B237" i="1"/>
  <c r="J121" i="1"/>
  <c r="D122" i="1" s="1"/>
  <c r="I122" i="1" s="1"/>
  <c r="G122" i="1" l="1"/>
  <c r="H122" i="1" s="1"/>
  <c r="E237" i="1"/>
  <c r="C237" i="1"/>
  <c r="B238" i="1"/>
  <c r="K122" i="1" l="1"/>
  <c r="J122" i="1"/>
  <c r="D123" i="1" s="1"/>
  <c r="I123" i="1" s="1"/>
  <c r="E238" i="1"/>
  <c r="B239" i="1"/>
  <c r="C238" i="1"/>
  <c r="G123" i="1" l="1"/>
  <c r="C239" i="1"/>
  <c r="B240" i="1"/>
  <c r="E239" i="1"/>
  <c r="H123" i="1"/>
  <c r="K123" i="1" l="1"/>
  <c r="B241" i="1"/>
  <c r="E240" i="1"/>
  <c r="C240" i="1"/>
  <c r="J123" i="1"/>
  <c r="D124" i="1" s="1"/>
  <c r="I124" i="1" s="1"/>
  <c r="G124" i="1" l="1"/>
  <c r="H124" i="1" s="1"/>
  <c r="E241" i="1"/>
  <c r="B242" i="1"/>
  <c r="C241" i="1"/>
  <c r="K124" i="1" l="1"/>
  <c r="B243" i="1"/>
  <c r="E242" i="1"/>
  <c r="C242" i="1"/>
  <c r="J124" i="1"/>
  <c r="D125" i="1" s="1"/>
  <c r="I125" i="1" s="1"/>
  <c r="G125" i="1" l="1"/>
  <c r="H125" i="1" s="1"/>
  <c r="B244" i="1"/>
  <c r="C243" i="1"/>
  <c r="E243" i="1"/>
  <c r="K125" i="1" l="1"/>
  <c r="C244" i="1"/>
  <c r="B245" i="1"/>
  <c r="E244" i="1"/>
  <c r="J125" i="1"/>
  <c r="D126" i="1" s="1"/>
  <c r="I126" i="1" s="1"/>
  <c r="G126" i="1" l="1"/>
  <c r="H126" i="1" s="1"/>
  <c r="B246" i="1"/>
  <c r="E245" i="1"/>
  <c r="C245" i="1"/>
  <c r="K126" i="1" l="1"/>
  <c r="J126" i="1"/>
  <c r="D127" i="1" s="1"/>
  <c r="I127" i="1" s="1"/>
  <c r="B247" i="1"/>
  <c r="E246" i="1"/>
  <c r="C246" i="1"/>
  <c r="G127" i="1" l="1"/>
  <c r="E247" i="1"/>
  <c r="B248" i="1"/>
  <c r="C247" i="1"/>
  <c r="H127" i="1"/>
  <c r="K127" i="1" l="1"/>
  <c r="J127" i="1"/>
  <c r="D128" i="1" s="1"/>
  <c r="I128" i="1" s="1"/>
  <c r="C248" i="1"/>
  <c r="E248" i="1"/>
  <c r="B249" i="1"/>
  <c r="G128" i="1" l="1"/>
  <c r="H128" i="1" s="1"/>
  <c r="E249" i="1"/>
  <c r="B250" i="1"/>
  <c r="C249" i="1"/>
  <c r="K128" i="1" l="1"/>
  <c r="J128" i="1"/>
  <c r="D129" i="1" s="1"/>
  <c r="I129" i="1" s="1"/>
  <c r="C250" i="1"/>
  <c r="E250" i="1"/>
  <c r="B251" i="1"/>
  <c r="G129" i="1" l="1"/>
  <c r="H129" i="1" s="1"/>
  <c r="B252" i="1"/>
  <c r="C251" i="1"/>
  <c r="E251" i="1"/>
  <c r="K129" i="1" l="1"/>
  <c r="J129" i="1"/>
  <c r="D130" i="1" s="1"/>
  <c r="I130" i="1" s="1"/>
  <c r="C252" i="1"/>
  <c r="B253" i="1"/>
  <c r="E252" i="1"/>
  <c r="G130" i="1" l="1"/>
  <c r="H130" i="1" s="1"/>
  <c r="E253" i="1"/>
  <c r="C253" i="1"/>
  <c r="B254" i="1"/>
  <c r="K130" i="1" l="1"/>
  <c r="B255" i="1"/>
  <c r="C254" i="1"/>
  <c r="E254" i="1"/>
  <c r="J130" i="1"/>
  <c r="D131" i="1" s="1"/>
  <c r="I131" i="1" s="1"/>
  <c r="G131" i="1" l="1"/>
  <c r="B256" i="1"/>
  <c r="E255" i="1"/>
  <c r="C255" i="1"/>
  <c r="H131" i="1" l="1"/>
  <c r="K131" i="1"/>
  <c r="E256" i="1"/>
  <c r="C256" i="1"/>
  <c r="B257" i="1"/>
  <c r="J131" i="1"/>
  <c r="D132" i="1" s="1"/>
  <c r="I132" i="1" s="1"/>
  <c r="G132" i="1" l="1"/>
  <c r="H132" i="1" s="1"/>
  <c r="C257" i="1"/>
  <c r="B258" i="1"/>
  <c r="E257" i="1"/>
  <c r="K132" i="1" l="1"/>
  <c r="J132" i="1"/>
  <c r="D133" i="1" s="1"/>
  <c r="I133" i="1" s="1"/>
  <c r="C258" i="1"/>
  <c r="E258" i="1"/>
  <c r="B259" i="1"/>
  <c r="G133" i="1" l="1"/>
  <c r="H133" i="1" s="1"/>
  <c r="B260" i="1"/>
  <c r="C259" i="1"/>
  <c r="E259" i="1"/>
  <c r="K133" i="1" l="1"/>
  <c r="B261" i="1"/>
  <c r="C260" i="1"/>
  <c r="E260" i="1"/>
  <c r="J133" i="1"/>
  <c r="D134" i="1" s="1"/>
  <c r="I134" i="1" s="1"/>
  <c r="G134" i="1" l="1"/>
  <c r="H134" i="1" s="1"/>
  <c r="E261" i="1"/>
  <c r="C261" i="1"/>
  <c r="B262" i="1"/>
  <c r="K134" i="1" l="1"/>
  <c r="B263" i="1"/>
  <c r="E262" i="1"/>
  <c r="C262" i="1"/>
  <c r="J134" i="1"/>
  <c r="D135" i="1" s="1"/>
  <c r="I135" i="1" s="1"/>
  <c r="G135" i="1" l="1"/>
  <c r="H135" i="1" s="1"/>
  <c r="C263" i="1"/>
  <c r="B264" i="1"/>
  <c r="E263" i="1"/>
  <c r="K135" i="1" l="1"/>
  <c r="B265" i="1"/>
  <c r="E264" i="1"/>
  <c r="C264" i="1"/>
  <c r="J135" i="1"/>
  <c r="D136" i="1" s="1"/>
  <c r="I136" i="1" s="1"/>
  <c r="G136" i="1" l="1"/>
  <c r="H136" i="1" s="1"/>
  <c r="E265" i="1"/>
  <c r="B266" i="1"/>
  <c r="C265" i="1"/>
  <c r="K136" i="1" l="1"/>
  <c r="E266" i="1"/>
  <c r="B267" i="1"/>
  <c r="C266" i="1"/>
  <c r="J136" i="1"/>
  <c r="D137" i="1" s="1"/>
  <c r="I137" i="1" s="1"/>
  <c r="G137" i="1" l="1"/>
  <c r="H137" i="1" s="1"/>
  <c r="B268" i="1"/>
  <c r="C267" i="1"/>
  <c r="E267" i="1"/>
  <c r="K137" i="1" l="1"/>
  <c r="C268" i="1"/>
  <c r="B269" i="1"/>
  <c r="E268" i="1"/>
  <c r="J137" i="1"/>
  <c r="D138" i="1" s="1"/>
  <c r="I138" i="1" s="1"/>
  <c r="G138" i="1" l="1"/>
  <c r="E269" i="1"/>
  <c r="C269" i="1"/>
  <c r="B270" i="1"/>
  <c r="H138" i="1"/>
  <c r="K138" i="1" l="1"/>
  <c r="B271" i="1"/>
  <c r="E270" i="1"/>
  <c r="C270" i="1"/>
  <c r="J138" i="1"/>
  <c r="D139" i="1" s="1"/>
  <c r="I139" i="1" s="1"/>
  <c r="G139" i="1" l="1"/>
  <c r="H139" i="1" s="1"/>
  <c r="C271" i="1"/>
  <c r="B272" i="1"/>
  <c r="E271" i="1"/>
  <c r="K139" i="1" l="1"/>
  <c r="J139" i="1"/>
  <c r="D140" i="1" s="1"/>
  <c r="I140" i="1" s="1"/>
  <c r="C272" i="1"/>
  <c r="E272" i="1"/>
  <c r="B273" i="1"/>
  <c r="G140" i="1" l="1"/>
  <c r="H140" i="1" s="1"/>
  <c r="C273" i="1"/>
  <c r="E273" i="1"/>
  <c r="B274" i="1"/>
  <c r="K140" i="1" l="1"/>
  <c r="J140" i="1"/>
  <c r="D141" i="1" s="1"/>
  <c r="I141" i="1" s="1"/>
  <c r="B275" i="1"/>
  <c r="C274" i="1"/>
  <c r="E274" i="1"/>
  <c r="G141" i="1" l="1"/>
  <c r="B276" i="1"/>
  <c r="C275" i="1"/>
  <c r="E275" i="1"/>
  <c r="H141" i="1"/>
  <c r="K141" i="1" l="1"/>
  <c r="J141" i="1"/>
  <c r="D142" i="1" s="1"/>
  <c r="I142" i="1" s="1"/>
  <c r="B277" i="1"/>
  <c r="E276" i="1"/>
  <c r="C276" i="1"/>
  <c r="G142" i="1" l="1"/>
  <c r="H142" i="1" s="1"/>
  <c r="E277" i="1"/>
  <c r="C277" i="1"/>
  <c r="B278" i="1"/>
  <c r="K142" i="1" l="1"/>
  <c r="J142" i="1"/>
  <c r="D143" i="1" s="1"/>
  <c r="I143" i="1" s="1"/>
  <c r="B279" i="1"/>
  <c r="E278" i="1"/>
  <c r="C278" i="1"/>
  <c r="G143" i="1" l="1"/>
  <c r="H143" i="1" s="1"/>
  <c r="C279" i="1"/>
  <c r="B280" i="1"/>
  <c r="E279" i="1"/>
  <c r="K143" i="1" l="1"/>
  <c r="C280" i="1"/>
  <c r="E280" i="1"/>
  <c r="B281" i="1"/>
  <c r="J143" i="1"/>
  <c r="D144" i="1" s="1"/>
  <c r="I144" i="1" s="1"/>
  <c r="G144" i="1" l="1"/>
  <c r="H144" i="1" s="1"/>
  <c r="C281" i="1"/>
  <c r="B282" i="1"/>
  <c r="E281" i="1"/>
  <c r="K144" i="1" l="1"/>
  <c r="E282" i="1"/>
  <c r="B283" i="1"/>
  <c r="C282" i="1"/>
  <c r="J144" i="1"/>
  <c r="D145" i="1" s="1"/>
  <c r="I145" i="1" s="1"/>
  <c r="G145" i="1" l="1"/>
  <c r="H145" i="1" s="1"/>
  <c r="B284" i="1"/>
  <c r="E283" i="1"/>
  <c r="C283" i="1"/>
  <c r="K145" i="1" l="1"/>
  <c r="J145" i="1"/>
  <c r="D146" i="1" s="1"/>
  <c r="I146" i="1" s="1"/>
  <c r="E284" i="1"/>
  <c r="B285" i="1"/>
  <c r="C284" i="1"/>
  <c r="G146" i="1" l="1"/>
  <c r="H146" i="1" s="1"/>
  <c r="C285" i="1"/>
  <c r="E285" i="1"/>
  <c r="B286" i="1"/>
  <c r="K146" i="1" l="1"/>
  <c r="J146" i="1"/>
  <c r="D147" i="1" s="1"/>
  <c r="I147" i="1" s="1"/>
  <c r="B287" i="1"/>
  <c r="E286" i="1"/>
  <c r="C286" i="1"/>
  <c r="G147" i="1" l="1"/>
  <c r="C287" i="1"/>
  <c r="B288" i="1"/>
  <c r="E287" i="1"/>
  <c r="H147" i="1"/>
  <c r="K147" i="1" l="1"/>
  <c r="J147" i="1"/>
  <c r="D148" i="1" s="1"/>
  <c r="I148" i="1" s="1"/>
  <c r="E288" i="1"/>
  <c r="B289" i="1"/>
  <c r="C288" i="1"/>
  <c r="G148" i="1" l="1"/>
  <c r="C289" i="1"/>
  <c r="B290" i="1"/>
  <c r="E289" i="1"/>
  <c r="H148" i="1"/>
  <c r="K148" i="1" l="1"/>
  <c r="J148" i="1"/>
  <c r="D149" i="1" s="1"/>
  <c r="I149" i="1" s="1"/>
  <c r="E290" i="1"/>
  <c r="B291" i="1"/>
  <c r="C290" i="1"/>
  <c r="G149" i="1" l="1"/>
  <c r="H149" i="1" s="1"/>
  <c r="E291" i="1"/>
  <c r="B292" i="1"/>
  <c r="C291" i="1"/>
  <c r="K149" i="1" l="1"/>
  <c r="E292" i="1"/>
  <c r="B293" i="1"/>
  <c r="C292" i="1"/>
  <c r="J149" i="1"/>
  <c r="D150" i="1" s="1"/>
  <c r="I150" i="1" s="1"/>
  <c r="G150" i="1" l="1"/>
  <c r="H150" i="1" s="1"/>
  <c r="C293" i="1"/>
  <c r="B294" i="1"/>
  <c r="E293" i="1"/>
  <c r="K150" i="1" l="1"/>
  <c r="J150" i="1"/>
  <c r="D151" i="1" s="1"/>
  <c r="I151" i="1" s="1"/>
  <c r="E294" i="1"/>
  <c r="B295" i="1"/>
  <c r="C294" i="1"/>
  <c r="G151" i="1" l="1"/>
  <c r="H151" i="1" s="1"/>
  <c r="E295" i="1"/>
  <c r="B296" i="1"/>
  <c r="C295" i="1"/>
  <c r="K151" i="1" l="1"/>
  <c r="J151" i="1"/>
  <c r="D152" i="1" s="1"/>
  <c r="I152" i="1" s="1"/>
  <c r="B297" i="1"/>
  <c r="E296" i="1"/>
  <c r="C296" i="1"/>
  <c r="G152" i="1" l="1"/>
  <c r="C297" i="1"/>
  <c r="B298" i="1"/>
  <c r="E297" i="1"/>
  <c r="H152" i="1"/>
  <c r="K152" i="1" l="1"/>
  <c r="J152" i="1"/>
  <c r="D153" i="1" s="1"/>
  <c r="I153" i="1" s="1"/>
  <c r="B299" i="1"/>
  <c r="C298" i="1"/>
  <c r="E298" i="1"/>
  <c r="G153" i="1" l="1"/>
  <c r="B300" i="1"/>
  <c r="C299" i="1"/>
  <c r="E299" i="1"/>
  <c r="H153" i="1"/>
  <c r="K153" i="1" l="1"/>
  <c r="E300" i="1"/>
  <c r="B301" i="1"/>
  <c r="C300" i="1"/>
  <c r="J153" i="1"/>
  <c r="D154" i="1" s="1"/>
  <c r="I154" i="1" s="1"/>
  <c r="G154" i="1" l="1"/>
  <c r="H154" i="1" s="1"/>
  <c r="B302" i="1"/>
  <c r="C301" i="1"/>
  <c r="E301" i="1"/>
  <c r="K154" i="1" l="1"/>
  <c r="E302" i="1"/>
  <c r="B303" i="1"/>
  <c r="C302" i="1"/>
  <c r="J154" i="1"/>
  <c r="D155" i="1" s="1"/>
  <c r="I155" i="1" s="1"/>
  <c r="G155" i="1" l="1"/>
  <c r="H155" i="1" s="1"/>
  <c r="C303" i="1"/>
  <c r="E303" i="1"/>
  <c r="B304" i="1"/>
  <c r="K155" i="1" l="1"/>
  <c r="B305" i="1"/>
  <c r="E304" i="1"/>
  <c r="C304" i="1"/>
  <c r="J155" i="1"/>
  <c r="D156" i="1" s="1"/>
  <c r="I156" i="1" s="1"/>
  <c r="G156" i="1" l="1"/>
  <c r="H156" i="1" s="1"/>
  <c r="C305" i="1"/>
  <c r="B306" i="1"/>
  <c r="E305" i="1"/>
  <c r="K156" i="1" l="1"/>
  <c r="J156" i="1"/>
  <c r="D157" i="1" s="1"/>
  <c r="I157" i="1" s="1"/>
  <c r="C306" i="1"/>
  <c r="E306" i="1"/>
  <c r="B307" i="1"/>
  <c r="G157" i="1" l="1"/>
  <c r="E307" i="1"/>
  <c r="C307" i="1"/>
  <c r="B308" i="1"/>
  <c r="H157" i="1"/>
  <c r="K157" i="1" l="1"/>
  <c r="J157" i="1"/>
  <c r="D158" i="1" s="1"/>
  <c r="I158" i="1" s="1"/>
  <c r="E308" i="1"/>
  <c r="B309" i="1"/>
  <c r="C308" i="1"/>
  <c r="G158" i="1" l="1"/>
  <c r="H158" i="1" s="1"/>
  <c r="C309" i="1"/>
  <c r="E309" i="1"/>
  <c r="B310" i="1"/>
  <c r="K158" i="1" l="1"/>
  <c r="C310" i="1"/>
  <c r="B311" i="1"/>
  <c r="E310" i="1"/>
  <c r="J158" i="1"/>
  <c r="D159" i="1" s="1"/>
  <c r="I159" i="1" s="1"/>
  <c r="G159" i="1" l="1"/>
  <c r="H159" i="1" s="1"/>
  <c r="E311" i="1"/>
  <c r="C311" i="1"/>
  <c r="B312" i="1"/>
  <c r="K159" i="1" l="1"/>
  <c r="B313" i="1"/>
  <c r="E312" i="1"/>
  <c r="C312" i="1"/>
  <c r="J159" i="1"/>
  <c r="D160" i="1" s="1"/>
  <c r="I160" i="1" s="1"/>
  <c r="G160" i="1" l="1"/>
  <c r="H160" i="1" s="1"/>
  <c r="E313" i="1"/>
  <c r="B314" i="1"/>
  <c r="C313" i="1"/>
  <c r="K160" i="1" l="1"/>
  <c r="C314" i="1"/>
  <c r="E314" i="1"/>
  <c r="B315" i="1"/>
  <c r="J160" i="1"/>
  <c r="D161" i="1" s="1"/>
  <c r="I161" i="1" s="1"/>
  <c r="G161" i="1" l="1"/>
  <c r="H161" i="1" s="1"/>
  <c r="E315" i="1"/>
  <c r="B316" i="1"/>
  <c r="C315" i="1"/>
  <c r="K161" i="1" l="1"/>
  <c r="J161" i="1"/>
  <c r="D162" i="1" s="1"/>
  <c r="I162" i="1" s="1"/>
  <c r="C316" i="1"/>
  <c r="E316" i="1"/>
  <c r="B317" i="1"/>
  <c r="G162" i="1" l="1"/>
  <c r="B318" i="1"/>
  <c r="E317" i="1"/>
  <c r="C317" i="1"/>
  <c r="H162" i="1"/>
  <c r="K162" i="1" l="1"/>
  <c r="J162" i="1"/>
  <c r="D163" i="1" s="1"/>
  <c r="I163" i="1" s="1"/>
  <c r="C318" i="1"/>
  <c r="B319" i="1"/>
  <c r="E318" i="1"/>
  <c r="G163" i="1" l="1"/>
  <c r="E319" i="1"/>
  <c r="C319" i="1"/>
  <c r="B320" i="1"/>
  <c r="H163" i="1"/>
  <c r="K163" i="1" l="1"/>
  <c r="J163" i="1"/>
  <c r="D164" i="1" s="1"/>
  <c r="I164" i="1" s="1"/>
  <c r="C320" i="1"/>
  <c r="B321" i="1"/>
  <c r="E320" i="1"/>
  <c r="G164" i="1" l="1"/>
  <c r="H164" i="1" s="1"/>
  <c r="C321" i="1"/>
  <c r="B322" i="1"/>
  <c r="E321" i="1"/>
  <c r="K164" i="1" l="1"/>
  <c r="B323" i="1"/>
  <c r="E322" i="1"/>
  <c r="C322" i="1"/>
  <c r="J164" i="1"/>
  <c r="D165" i="1" s="1"/>
  <c r="I165" i="1" s="1"/>
  <c r="G165" i="1" l="1"/>
  <c r="H165" i="1" s="1"/>
  <c r="E323" i="1"/>
  <c r="C323" i="1"/>
  <c r="B324" i="1"/>
  <c r="K165" i="1" l="1"/>
  <c r="E324" i="1"/>
  <c r="B325" i="1"/>
  <c r="C324" i="1"/>
  <c r="J165" i="1"/>
  <c r="D166" i="1" s="1"/>
  <c r="I166" i="1" s="1"/>
  <c r="G166" i="1" l="1"/>
  <c r="H166" i="1" s="1"/>
  <c r="B326" i="1"/>
  <c r="E325" i="1"/>
  <c r="C325" i="1"/>
  <c r="K166" i="1" l="1"/>
  <c r="E326" i="1"/>
  <c r="C326" i="1"/>
  <c r="B327" i="1"/>
  <c r="J166" i="1"/>
  <c r="D167" i="1" s="1"/>
  <c r="I167" i="1" s="1"/>
  <c r="G167" i="1" l="1"/>
  <c r="H167" i="1" s="1"/>
  <c r="E327" i="1"/>
  <c r="C327" i="1"/>
  <c r="B328" i="1"/>
  <c r="K167" i="1" l="1"/>
  <c r="J167" i="1"/>
  <c r="D168" i="1" s="1"/>
  <c r="I168" i="1" s="1"/>
  <c r="C328" i="1"/>
  <c r="B329" i="1"/>
  <c r="E328" i="1"/>
  <c r="G168" i="1" l="1"/>
  <c r="H168" i="1" s="1"/>
  <c r="E329" i="1"/>
  <c r="B330" i="1"/>
  <c r="C329" i="1"/>
  <c r="K168" i="1" l="1"/>
  <c r="E330" i="1"/>
  <c r="B331" i="1"/>
  <c r="C330" i="1"/>
  <c r="J168" i="1"/>
  <c r="D169" i="1" s="1"/>
  <c r="I169" i="1" s="1"/>
  <c r="G169" i="1" l="1"/>
  <c r="H169" i="1" s="1"/>
  <c r="E331" i="1"/>
  <c r="C331" i="1"/>
  <c r="B332" i="1"/>
  <c r="K169" i="1" l="1"/>
  <c r="J169" i="1"/>
  <c r="D170" i="1" s="1"/>
  <c r="I170" i="1" s="1"/>
  <c r="E332" i="1"/>
  <c r="B333" i="1"/>
  <c r="C332" i="1"/>
  <c r="G170" i="1" l="1"/>
  <c r="H170" i="1" s="1"/>
  <c r="C333" i="1"/>
  <c r="B334" i="1"/>
  <c r="E333" i="1"/>
  <c r="K170" i="1" l="1"/>
  <c r="E334" i="1"/>
  <c r="B335" i="1"/>
  <c r="C334" i="1"/>
  <c r="J170" i="1"/>
  <c r="D171" i="1" s="1"/>
  <c r="I171" i="1" s="1"/>
  <c r="G171" i="1" l="1"/>
  <c r="H171" i="1" s="1"/>
  <c r="C335" i="1"/>
  <c r="B336" i="1"/>
  <c r="E335" i="1"/>
  <c r="K171" i="1" l="1"/>
  <c r="B337" i="1"/>
  <c r="E336" i="1"/>
  <c r="C336" i="1"/>
  <c r="J171" i="1"/>
  <c r="D172" i="1" s="1"/>
  <c r="I172" i="1" s="1"/>
  <c r="G172" i="1" l="1"/>
  <c r="C337" i="1"/>
  <c r="B338" i="1"/>
  <c r="E337" i="1"/>
  <c r="H172" i="1"/>
  <c r="K172" i="1" l="1"/>
  <c r="J172" i="1"/>
  <c r="D173" i="1" s="1"/>
  <c r="I173" i="1" s="1"/>
  <c r="C338" i="1"/>
  <c r="E338" i="1"/>
  <c r="B339" i="1"/>
  <c r="G173" i="1" l="1"/>
  <c r="H173" i="1" s="1"/>
  <c r="E339" i="1"/>
  <c r="C339" i="1"/>
  <c r="B340" i="1"/>
  <c r="K173" i="1" l="1"/>
  <c r="B341" i="1"/>
  <c r="E340" i="1"/>
  <c r="C340" i="1"/>
  <c r="J173" i="1"/>
  <c r="D174" i="1" s="1"/>
  <c r="I174" i="1" s="1"/>
  <c r="G174" i="1" l="1"/>
  <c r="H174" i="1" s="1"/>
  <c r="B342" i="1"/>
  <c r="E341" i="1"/>
  <c r="C341" i="1"/>
  <c r="K174" i="1" l="1"/>
  <c r="E342" i="1"/>
  <c r="B343" i="1"/>
  <c r="C342" i="1"/>
  <c r="J174" i="1"/>
  <c r="D175" i="1" s="1"/>
  <c r="I175" i="1" s="1"/>
  <c r="G175" i="1" l="1"/>
  <c r="H175" i="1" s="1"/>
  <c r="C343" i="1"/>
  <c r="E343" i="1"/>
  <c r="B344" i="1"/>
  <c r="K175" i="1" l="1"/>
  <c r="J175" i="1"/>
  <c r="D176" i="1" s="1"/>
  <c r="I176" i="1" s="1"/>
  <c r="B345" i="1"/>
  <c r="E344" i="1"/>
  <c r="C344" i="1"/>
  <c r="G176" i="1" l="1"/>
  <c r="E345" i="1"/>
  <c r="B346" i="1"/>
  <c r="C345" i="1"/>
  <c r="H176" i="1"/>
  <c r="K176" i="1" l="1"/>
  <c r="B347" i="1"/>
  <c r="C346" i="1"/>
  <c r="E346" i="1"/>
  <c r="J176" i="1"/>
  <c r="D177" i="1" s="1"/>
  <c r="I177" i="1" s="1"/>
  <c r="G177" i="1" l="1"/>
  <c r="H177" i="1" s="1"/>
  <c r="E347" i="1"/>
  <c r="B348" i="1"/>
  <c r="C347" i="1"/>
  <c r="K177" i="1" l="1"/>
  <c r="B349" i="1"/>
  <c r="E348" i="1"/>
  <c r="C348" i="1"/>
  <c r="J177" i="1"/>
  <c r="D178" i="1" s="1"/>
  <c r="I178" i="1" s="1"/>
  <c r="G178" i="1" l="1"/>
  <c r="H178" i="1" s="1"/>
  <c r="B350" i="1"/>
  <c r="C349" i="1"/>
  <c r="E349" i="1"/>
  <c r="K178" i="1" l="1"/>
  <c r="J178" i="1"/>
  <c r="D179" i="1" s="1"/>
  <c r="I179" i="1" s="1"/>
  <c r="E350" i="1"/>
  <c r="B351" i="1"/>
  <c r="C350" i="1"/>
  <c r="G179" i="1" l="1"/>
  <c r="E351" i="1"/>
  <c r="B352" i="1"/>
  <c r="C351" i="1"/>
  <c r="H179" i="1"/>
  <c r="K179" i="1" l="1"/>
  <c r="J179" i="1"/>
  <c r="D180" i="1" s="1"/>
  <c r="I180" i="1" s="1"/>
  <c r="E352" i="1"/>
  <c r="B353" i="1"/>
  <c r="C352" i="1"/>
  <c r="G180" i="1" l="1"/>
  <c r="E353" i="1"/>
  <c r="B354" i="1"/>
  <c r="C353" i="1"/>
  <c r="H180" i="1"/>
  <c r="K180" i="1" l="1"/>
  <c r="J180" i="1"/>
  <c r="D181" i="1" s="1"/>
  <c r="I181" i="1" s="1"/>
  <c r="E354" i="1"/>
  <c r="B355" i="1"/>
  <c r="C354" i="1"/>
  <c r="G181" i="1" l="1"/>
  <c r="E355" i="1"/>
  <c r="B356" i="1"/>
  <c r="C355" i="1"/>
  <c r="H181" i="1"/>
  <c r="K181" i="1" l="1"/>
  <c r="J181" i="1"/>
  <c r="D182" i="1" s="1"/>
  <c r="I182" i="1" s="1"/>
  <c r="C356" i="1"/>
  <c r="E356" i="1"/>
  <c r="B357" i="1"/>
  <c r="G182" i="1" l="1"/>
  <c r="H182" i="1" s="1"/>
  <c r="B358" i="1"/>
  <c r="C357" i="1"/>
  <c r="E357" i="1"/>
  <c r="K182" i="1" l="1"/>
  <c r="J182" i="1"/>
  <c r="D183" i="1" s="1"/>
  <c r="I183" i="1" s="1"/>
  <c r="E358" i="1"/>
  <c r="C358" i="1"/>
  <c r="B359" i="1"/>
  <c r="G183" i="1" l="1"/>
  <c r="H183" i="1" s="1"/>
  <c r="C359" i="1"/>
  <c r="E359" i="1"/>
  <c r="B360" i="1"/>
  <c r="K183" i="1" l="1"/>
  <c r="E360" i="1"/>
  <c r="C360" i="1"/>
  <c r="B361" i="1"/>
  <c r="J183" i="1"/>
  <c r="D184" i="1" s="1"/>
  <c r="I184" i="1" s="1"/>
  <c r="G184" i="1" l="1"/>
  <c r="H184" i="1" s="1"/>
  <c r="E361" i="1"/>
  <c r="B362" i="1"/>
  <c r="C361" i="1"/>
  <c r="K184" i="1" l="1"/>
  <c r="E362" i="1"/>
  <c r="C362" i="1"/>
  <c r="B363" i="1"/>
  <c r="J184" i="1"/>
  <c r="D185" i="1" s="1"/>
  <c r="I185" i="1" s="1"/>
  <c r="G185" i="1" l="1"/>
  <c r="B364" i="1"/>
  <c r="E363" i="1"/>
  <c r="C363" i="1"/>
  <c r="H185" i="1"/>
  <c r="K185" i="1" l="1"/>
  <c r="J185" i="1"/>
  <c r="D186" i="1" s="1"/>
  <c r="I186" i="1" s="1"/>
  <c r="C364" i="1"/>
  <c r="E364" i="1"/>
  <c r="B365" i="1"/>
  <c r="G186" i="1" l="1"/>
  <c r="B366" i="1"/>
  <c r="E365" i="1"/>
  <c r="C365" i="1"/>
  <c r="H186" i="1"/>
  <c r="K186" i="1" l="1"/>
  <c r="J186" i="1"/>
  <c r="D187" i="1" s="1"/>
  <c r="I187" i="1" s="1"/>
  <c r="E366" i="1"/>
  <c r="B367" i="1"/>
  <c r="C366" i="1"/>
  <c r="G187" i="1" l="1"/>
  <c r="H187" i="1" s="1"/>
  <c r="C367" i="1"/>
  <c r="B368" i="1"/>
  <c r="E367" i="1"/>
  <c r="K187" i="1" l="1"/>
  <c r="J187" i="1"/>
  <c r="D188" i="1" s="1"/>
  <c r="I188" i="1" s="1"/>
  <c r="B369" i="1"/>
  <c r="C368" i="1"/>
  <c r="E368" i="1"/>
  <c r="G188" i="1" l="1"/>
  <c r="H188" i="1" s="1"/>
  <c r="E369" i="1"/>
  <c r="B370" i="1"/>
  <c r="C369" i="1"/>
  <c r="K188" i="1" l="1"/>
  <c r="B371" i="1"/>
  <c r="C370" i="1"/>
  <c r="E370" i="1"/>
  <c r="J188" i="1"/>
  <c r="D189" i="1" s="1"/>
  <c r="I189" i="1" s="1"/>
  <c r="G189" i="1" l="1"/>
  <c r="H189" i="1" s="1"/>
  <c r="C371" i="1"/>
  <c r="B372" i="1"/>
  <c r="E371" i="1"/>
  <c r="K189" i="1" l="1"/>
  <c r="B373" i="1"/>
  <c r="C372" i="1"/>
  <c r="E372" i="1"/>
  <c r="J189" i="1"/>
  <c r="D190" i="1" s="1"/>
  <c r="I190" i="1" s="1"/>
  <c r="G190" i="1" l="1"/>
  <c r="H190" i="1" s="1"/>
  <c r="B374" i="1"/>
  <c r="E373" i="1"/>
  <c r="C373" i="1"/>
  <c r="K190" i="1" l="1"/>
  <c r="C374" i="1"/>
  <c r="E374" i="1"/>
  <c r="B375" i="1"/>
  <c r="J190" i="1"/>
  <c r="D191" i="1" s="1"/>
  <c r="I191" i="1" s="1"/>
  <c r="G191" i="1" l="1"/>
  <c r="E375" i="1"/>
  <c r="C375" i="1"/>
  <c r="B376" i="1"/>
  <c r="H191" i="1"/>
  <c r="K191" i="1" l="1"/>
  <c r="C376" i="1"/>
  <c r="B377" i="1"/>
  <c r="E376" i="1"/>
  <c r="J191" i="1"/>
  <c r="D192" i="1" s="1"/>
  <c r="I192" i="1" s="1"/>
  <c r="G192" i="1" l="1"/>
  <c r="H192" i="1" s="1"/>
  <c r="C377" i="1"/>
  <c r="B378" i="1"/>
  <c r="E377" i="1"/>
  <c r="K192" i="1" l="1"/>
  <c r="E378" i="1"/>
  <c r="C378" i="1"/>
  <c r="B379" i="1"/>
  <c r="J192" i="1"/>
  <c r="D193" i="1" s="1"/>
  <c r="I193" i="1" s="1"/>
  <c r="G193" i="1" l="1"/>
  <c r="E379" i="1"/>
  <c r="B380" i="1"/>
  <c r="C379" i="1"/>
  <c r="H193" i="1"/>
  <c r="K193" i="1" l="1"/>
  <c r="E380" i="1"/>
  <c r="B381" i="1"/>
  <c r="C380" i="1"/>
  <c r="J193" i="1"/>
  <c r="D194" i="1" s="1"/>
  <c r="I194" i="1" s="1"/>
  <c r="G194" i="1" l="1"/>
  <c r="B382" i="1"/>
  <c r="E381" i="1"/>
  <c r="C381" i="1"/>
  <c r="H194" i="1"/>
  <c r="K194" i="1" l="1"/>
  <c r="J194" i="1"/>
  <c r="D195" i="1" s="1"/>
  <c r="I195" i="1" s="1"/>
  <c r="E382" i="1"/>
  <c r="C382" i="1"/>
  <c r="B383" i="1"/>
  <c r="G195" i="1" l="1"/>
  <c r="H195" i="1" s="1"/>
  <c r="C383" i="1"/>
  <c r="E383" i="1"/>
  <c r="B384" i="1"/>
  <c r="K195" i="1" l="1"/>
  <c r="C384" i="1"/>
  <c r="E384" i="1"/>
  <c r="B385" i="1"/>
  <c r="J195" i="1"/>
  <c r="D196" i="1" s="1"/>
  <c r="I196" i="1" s="1"/>
  <c r="G196" i="1" l="1"/>
  <c r="H196" i="1" s="1"/>
  <c r="C385" i="1"/>
  <c r="B386" i="1"/>
  <c r="E385" i="1"/>
  <c r="K196" i="1" l="1"/>
  <c r="J196" i="1"/>
  <c r="D197" i="1" s="1"/>
  <c r="I197" i="1" s="1"/>
  <c r="B387" i="1"/>
  <c r="C386" i="1"/>
  <c r="E386" i="1"/>
  <c r="G197" i="1" l="1"/>
  <c r="E387" i="1"/>
  <c r="B388" i="1"/>
  <c r="C387" i="1"/>
  <c r="H197" i="1"/>
  <c r="K197" i="1" l="1"/>
  <c r="J197" i="1"/>
  <c r="D198" i="1" s="1"/>
  <c r="I198" i="1" s="1"/>
  <c r="E388" i="1"/>
  <c r="B389" i="1"/>
  <c r="C388" i="1"/>
  <c r="G198" i="1" l="1"/>
  <c r="B390" i="1"/>
  <c r="E389" i="1"/>
  <c r="C389" i="1"/>
  <c r="H198" i="1"/>
  <c r="K198" i="1" l="1"/>
  <c r="J198" i="1"/>
  <c r="D199" i="1" s="1"/>
  <c r="I199" i="1" s="1"/>
  <c r="C390" i="1"/>
  <c r="B391" i="1"/>
  <c r="E390" i="1"/>
  <c r="G199" i="1" l="1"/>
  <c r="B392" i="1"/>
  <c r="C391" i="1"/>
  <c r="E391" i="1"/>
  <c r="H199" i="1"/>
  <c r="K199" i="1" l="1"/>
  <c r="J199" i="1"/>
  <c r="D200" i="1" s="1"/>
  <c r="I200" i="1" s="1"/>
  <c r="C392" i="1"/>
  <c r="B393" i="1"/>
  <c r="E392" i="1"/>
  <c r="G200" i="1" l="1"/>
  <c r="H200" i="1" s="1"/>
  <c r="C393" i="1"/>
  <c r="B394" i="1"/>
  <c r="E393" i="1"/>
  <c r="K200" i="1" l="1"/>
  <c r="J200" i="1"/>
  <c r="D201" i="1" s="1"/>
  <c r="I201" i="1" s="1"/>
  <c r="E394" i="1"/>
  <c r="B395" i="1"/>
  <c r="C394" i="1"/>
  <c r="G201" i="1" l="1"/>
  <c r="H201" i="1" s="1"/>
  <c r="E395" i="1"/>
  <c r="B396" i="1"/>
  <c r="C395" i="1"/>
  <c r="K201" i="1" l="1"/>
  <c r="J201" i="1"/>
  <c r="D202" i="1" s="1"/>
  <c r="I202" i="1" s="1"/>
  <c r="E396" i="1"/>
  <c r="B397" i="1"/>
  <c r="C396" i="1"/>
  <c r="G202" i="1" l="1"/>
  <c r="H202" i="1" s="1"/>
  <c r="B398" i="1"/>
  <c r="C397" i="1"/>
  <c r="E397" i="1"/>
  <c r="K202" i="1" l="1"/>
  <c r="J202" i="1"/>
  <c r="D203" i="1" s="1"/>
  <c r="I203" i="1" s="1"/>
  <c r="C398" i="1"/>
  <c r="B399" i="1"/>
  <c r="E398" i="1"/>
  <c r="G203" i="1" l="1"/>
  <c r="C399" i="1"/>
  <c r="B400" i="1"/>
  <c r="E399" i="1"/>
  <c r="H203" i="1"/>
  <c r="K203" i="1" l="1"/>
  <c r="E400" i="1"/>
  <c r="C400" i="1"/>
  <c r="B401" i="1"/>
  <c r="J203" i="1"/>
  <c r="D204" i="1" s="1"/>
  <c r="I204" i="1" s="1"/>
  <c r="G204" i="1" l="1"/>
  <c r="H204" i="1" s="1"/>
  <c r="C401" i="1"/>
  <c r="B402" i="1"/>
  <c r="E401" i="1"/>
  <c r="K204" i="1" l="1"/>
  <c r="J204" i="1"/>
  <c r="D205" i="1" s="1"/>
  <c r="I205" i="1" s="1"/>
  <c r="E402" i="1"/>
  <c r="C402" i="1"/>
  <c r="B403" i="1"/>
  <c r="G205" i="1" l="1"/>
  <c r="H205" i="1" s="1"/>
  <c r="E403" i="1"/>
  <c r="B404" i="1"/>
  <c r="C403" i="1"/>
  <c r="K205" i="1" l="1"/>
  <c r="C404" i="1"/>
  <c r="B405" i="1"/>
  <c r="E404" i="1"/>
  <c r="J205" i="1"/>
  <c r="D206" i="1" s="1"/>
  <c r="I206" i="1" s="1"/>
  <c r="G206" i="1" l="1"/>
  <c r="H206" i="1" s="1"/>
  <c r="E405" i="1"/>
  <c r="C405" i="1"/>
  <c r="B406" i="1"/>
  <c r="K206" i="1" l="1"/>
  <c r="J206" i="1"/>
  <c r="D207" i="1" s="1"/>
  <c r="I207" i="1" s="1"/>
  <c r="C406" i="1"/>
  <c r="B407" i="1"/>
  <c r="E406" i="1"/>
  <c r="G207" i="1" l="1"/>
  <c r="H207" i="1" s="1"/>
  <c r="E407" i="1"/>
  <c r="C407" i="1"/>
  <c r="B408" i="1"/>
  <c r="K207" i="1" l="1"/>
  <c r="J207" i="1"/>
  <c r="D208" i="1" s="1"/>
  <c r="I208" i="1" s="1"/>
  <c r="B409" i="1"/>
  <c r="E408" i="1"/>
  <c r="C408" i="1"/>
  <c r="G208" i="1" l="1"/>
  <c r="H208" i="1" s="1"/>
  <c r="C409" i="1"/>
  <c r="B410" i="1"/>
  <c r="E409" i="1"/>
  <c r="K208" i="1" l="1"/>
  <c r="J208" i="1"/>
  <c r="D209" i="1" s="1"/>
  <c r="I209" i="1" s="1"/>
  <c r="E410" i="1"/>
  <c r="B411" i="1"/>
  <c r="C410" i="1"/>
  <c r="G209" i="1" l="1"/>
  <c r="E411" i="1"/>
  <c r="B412" i="1"/>
  <c r="C411" i="1"/>
  <c r="H209" i="1"/>
  <c r="K209" i="1" l="1"/>
  <c r="C412" i="1"/>
  <c r="B413" i="1"/>
  <c r="E412" i="1"/>
  <c r="J209" i="1"/>
  <c r="D210" i="1" s="1"/>
  <c r="I210" i="1" s="1"/>
  <c r="G210" i="1" l="1"/>
  <c r="H210" i="1" s="1"/>
  <c r="B414" i="1"/>
  <c r="C413" i="1"/>
  <c r="E413" i="1"/>
  <c r="K210" i="1" l="1"/>
  <c r="E414" i="1"/>
  <c r="B415" i="1"/>
  <c r="C414" i="1"/>
  <c r="J210" i="1"/>
  <c r="D211" i="1" s="1"/>
  <c r="I211" i="1" s="1"/>
  <c r="G211" i="1" l="1"/>
  <c r="H211" i="1" s="1"/>
  <c r="C415" i="1"/>
  <c r="B416" i="1"/>
  <c r="E415" i="1"/>
  <c r="K211" i="1" l="1"/>
  <c r="C416" i="1"/>
  <c r="B417" i="1"/>
  <c r="E416" i="1"/>
  <c r="J211" i="1"/>
  <c r="D212" i="1" s="1"/>
  <c r="I212" i="1" s="1"/>
  <c r="G212" i="1" l="1"/>
  <c r="H212" i="1" s="1"/>
  <c r="B418" i="1"/>
  <c r="E417" i="1"/>
  <c r="C417" i="1"/>
  <c r="K212" i="1" l="1"/>
  <c r="C418" i="1"/>
  <c r="E418" i="1"/>
  <c r="B419" i="1"/>
  <c r="J212" i="1"/>
  <c r="D213" i="1" s="1"/>
  <c r="I213" i="1" s="1"/>
  <c r="G213" i="1" l="1"/>
  <c r="H213" i="1" s="1"/>
  <c r="E419" i="1"/>
  <c r="B420" i="1"/>
  <c r="C419" i="1"/>
  <c r="K213" i="1" l="1"/>
  <c r="E420" i="1"/>
  <c r="B421" i="1"/>
  <c r="C420" i="1"/>
  <c r="J213" i="1"/>
  <c r="D214" i="1" s="1"/>
  <c r="I214" i="1" s="1"/>
  <c r="G214" i="1" l="1"/>
  <c r="B422" i="1"/>
  <c r="E421" i="1"/>
  <c r="C421" i="1"/>
  <c r="H214" i="1"/>
  <c r="K214" i="1" l="1"/>
  <c r="J214" i="1"/>
  <c r="D215" i="1" s="1"/>
  <c r="I215" i="1" s="1"/>
  <c r="B423" i="1"/>
  <c r="C422" i="1"/>
  <c r="E422" i="1"/>
  <c r="G215" i="1" l="1"/>
  <c r="E423" i="1"/>
  <c r="C423" i="1"/>
  <c r="B424" i="1"/>
  <c r="H215" i="1"/>
  <c r="K215" i="1" l="1"/>
  <c r="J215" i="1"/>
  <c r="D216" i="1" s="1"/>
  <c r="I216" i="1" s="1"/>
  <c r="B425" i="1"/>
  <c r="C424" i="1"/>
  <c r="E424" i="1"/>
  <c r="G216" i="1" l="1"/>
  <c r="C425" i="1"/>
  <c r="B426" i="1"/>
  <c r="E425" i="1"/>
  <c r="H216" i="1"/>
  <c r="K216" i="1" l="1"/>
  <c r="J216" i="1"/>
  <c r="D217" i="1" s="1"/>
  <c r="I217" i="1" s="1"/>
  <c r="E426" i="1"/>
  <c r="C426" i="1"/>
  <c r="B427" i="1"/>
  <c r="G217" i="1" l="1"/>
  <c r="H217" i="1" s="1"/>
  <c r="C427" i="1"/>
  <c r="E427" i="1"/>
  <c r="B428" i="1"/>
  <c r="K217" i="1" l="1"/>
  <c r="J217" i="1"/>
  <c r="D218" i="1" s="1"/>
  <c r="I218" i="1" s="1"/>
  <c r="E428" i="1"/>
  <c r="B429" i="1"/>
  <c r="C428" i="1"/>
  <c r="G218" i="1" l="1"/>
  <c r="B430" i="1"/>
  <c r="C429" i="1"/>
  <c r="E429" i="1"/>
  <c r="H218" i="1"/>
  <c r="K218" i="1" l="1"/>
  <c r="J218" i="1"/>
  <c r="D219" i="1" s="1"/>
  <c r="I219" i="1" s="1"/>
  <c r="E430" i="1"/>
  <c r="B431" i="1"/>
  <c r="C430" i="1"/>
  <c r="G219" i="1" l="1"/>
  <c r="E431" i="1"/>
  <c r="C431" i="1"/>
  <c r="B432" i="1"/>
  <c r="H219" i="1" l="1"/>
  <c r="K219" i="1"/>
  <c r="B433" i="1"/>
  <c r="C432" i="1"/>
  <c r="E432" i="1"/>
  <c r="J219" i="1"/>
  <c r="D220" i="1" s="1"/>
  <c r="I220" i="1" s="1"/>
  <c r="G220" i="1" l="1"/>
  <c r="H220" i="1" s="1"/>
  <c r="C433" i="1"/>
  <c r="E433" i="1"/>
  <c r="B434" i="1"/>
  <c r="K220" i="1" l="1"/>
  <c r="E434" i="1"/>
  <c r="C434" i="1"/>
  <c r="B435" i="1"/>
  <c r="J220" i="1"/>
  <c r="D221" i="1" s="1"/>
  <c r="I221" i="1" s="1"/>
  <c r="G221" i="1" l="1"/>
  <c r="H221" i="1" s="1"/>
  <c r="B436" i="1"/>
  <c r="C435" i="1"/>
  <c r="E435" i="1"/>
  <c r="K221" i="1" l="1"/>
  <c r="E436" i="1"/>
  <c r="B437" i="1"/>
  <c r="C436" i="1"/>
  <c r="J221" i="1"/>
  <c r="D222" i="1" s="1"/>
  <c r="I222" i="1" s="1"/>
  <c r="G222" i="1" l="1"/>
  <c r="H222" i="1" s="1"/>
  <c r="C437" i="1"/>
  <c r="B438" i="1"/>
  <c r="E437" i="1"/>
  <c r="K222" i="1" l="1"/>
  <c r="J222" i="1"/>
  <c r="D223" i="1" s="1"/>
  <c r="I223" i="1" s="1"/>
  <c r="C438" i="1"/>
  <c r="B439" i="1"/>
  <c r="E438" i="1"/>
  <c r="G223" i="1" l="1"/>
  <c r="H223" i="1" s="1"/>
  <c r="C439" i="1"/>
  <c r="B440" i="1"/>
  <c r="E439" i="1"/>
  <c r="K223" i="1" l="1"/>
  <c r="B441" i="1"/>
  <c r="E440" i="1"/>
  <c r="C440" i="1"/>
  <c r="J223" i="1"/>
  <c r="D224" i="1" s="1"/>
  <c r="I224" i="1" s="1"/>
  <c r="G224" i="1" l="1"/>
  <c r="H224" i="1" s="1"/>
  <c r="E441" i="1"/>
  <c r="B442" i="1"/>
  <c r="C441" i="1"/>
  <c r="K224" i="1" l="1"/>
  <c r="J224" i="1"/>
  <c r="D225" i="1" s="1"/>
  <c r="I225" i="1" s="1"/>
  <c r="E442" i="1"/>
  <c r="C442" i="1"/>
  <c r="B443" i="1"/>
  <c r="G225" i="1" l="1"/>
  <c r="H225" i="1" s="1"/>
  <c r="E443" i="1"/>
  <c r="B444" i="1"/>
  <c r="C443" i="1"/>
  <c r="K225" i="1" l="1"/>
  <c r="J225" i="1"/>
  <c r="D226" i="1" s="1"/>
  <c r="I226" i="1" s="1"/>
  <c r="C444" i="1"/>
  <c r="B445" i="1"/>
  <c r="E444" i="1"/>
  <c r="G226" i="1" l="1"/>
  <c r="H226" i="1" s="1"/>
  <c r="B446" i="1"/>
  <c r="E445" i="1"/>
  <c r="C445" i="1"/>
  <c r="K226" i="1" l="1"/>
  <c r="J226" i="1"/>
  <c r="D227" i="1" s="1"/>
  <c r="I227" i="1" s="1"/>
  <c r="E446" i="1"/>
  <c r="B447" i="1"/>
  <c r="C446" i="1"/>
  <c r="G227" i="1" l="1"/>
  <c r="H227" i="1" s="1"/>
  <c r="E447" i="1"/>
  <c r="C447" i="1"/>
  <c r="B448" i="1"/>
  <c r="K227" i="1" l="1"/>
  <c r="J227" i="1"/>
  <c r="D228" i="1" s="1"/>
  <c r="I228" i="1" s="1"/>
  <c r="E448" i="1"/>
  <c r="B449" i="1"/>
  <c r="C448" i="1"/>
  <c r="G228" i="1" l="1"/>
  <c r="H228" i="1" s="1"/>
  <c r="C449" i="1"/>
  <c r="E449" i="1"/>
  <c r="B450" i="1"/>
  <c r="K228" i="1" l="1"/>
  <c r="E450" i="1"/>
  <c r="B451" i="1"/>
  <c r="C450" i="1"/>
  <c r="J228" i="1"/>
  <c r="D229" i="1" s="1"/>
  <c r="I229" i="1" s="1"/>
  <c r="G229" i="1" l="1"/>
  <c r="H229" i="1" s="1"/>
  <c r="C451" i="1"/>
  <c r="B452" i="1"/>
  <c r="E451" i="1"/>
  <c r="K229" i="1" l="1"/>
  <c r="J229" i="1"/>
  <c r="D230" i="1" s="1"/>
  <c r="I230" i="1" s="1"/>
  <c r="C452" i="1"/>
  <c r="E452" i="1"/>
  <c r="B453" i="1"/>
  <c r="G230" i="1" l="1"/>
  <c r="H230" i="1" s="1"/>
  <c r="C453" i="1"/>
  <c r="B454" i="1"/>
  <c r="E453" i="1"/>
  <c r="K230" i="1" l="1"/>
  <c r="J230" i="1"/>
  <c r="D231" i="1" s="1"/>
  <c r="I231" i="1" s="1"/>
  <c r="E454" i="1"/>
  <c r="B455" i="1"/>
  <c r="C454" i="1"/>
  <c r="G231" i="1" l="1"/>
  <c r="H231" i="1" s="1"/>
  <c r="B456" i="1"/>
  <c r="C455" i="1"/>
  <c r="E455" i="1"/>
  <c r="K231" i="1" l="1"/>
  <c r="E456" i="1"/>
  <c r="C456" i="1"/>
  <c r="B457" i="1"/>
  <c r="J231" i="1"/>
  <c r="D232" i="1" s="1"/>
  <c r="I232" i="1" s="1"/>
  <c r="G232" i="1" l="1"/>
  <c r="H232" i="1" s="1"/>
  <c r="C457" i="1"/>
  <c r="E457" i="1"/>
  <c r="B458" i="1"/>
  <c r="K232" i="1" l="1"/>
  <c r="J232" i="1"/>
  <c r="D233" i="1" s="1"/>
  <c r="I233" i="1" s="1"/>
  <c r="B459" i="1"/>
  <c r="C458" i="1"/>
  <c r="E458" i="1"/>
  <c r="G233" i="1" l="1"/>
  <c r="H233" i="1" s="1"/>
  <c r="C459" i="1"/>
  <c r="B460" i="1"/>
  <c r="E459" i="1"/>
  <c r="K233" i="1" l="1"/>
  <c r="J233" i="1"/>
  <c r="D234" i="1" s="1"/>
  <c r="I234" i="1" s="1"/>
  <c r="E460" i="1"/>
  <c r="C460" i="1"/>
  <c r="B461" i="1"/>
  <c r="G234" i="1" l="1"/>
  <c r="H234" i="1" s="1"/>
  <c r="E461" i="1"/>
  <c r="B462" i="1"/>
  <c r="C461" i="1"/>
  <c r="K234" i="1" l="1"/>
  <c r="J234" i="1"/>
  <c r="D235" i="1" s="1"/>
  <c r="I235" i="1" s="1"/>
  <c r="E462" i="1"/>
  <c r="B463" i="1"/>
  <c r="C462" i="1"/>
  <c r="G235" i="1" l="1"/>
  <c r="H235" i="1" s="1"/>
  <c r="B464" i="1"/>
  <c r="E463" i="1"/>
  <c r="C463" i="1"/>
  <c r="K235" i="1" l="1"/>
  <c r="E464" i="1"/>
  <c r="B465" i="1"/>
  <c r="C464" i="1"/>
  <c r="J235" i="1"/>
  <c r="D236" i="1" s="1"/>
  <c r="I236" i="1" s="1"/>
  <c r="G236" i="1" l="1"/>
  <c r="H236" i="1" s="1"/>
  <c r="E465" i="1"/>
  <c r="C465" i="1"/>
  <c r="B466" i="1"/>
  <c r="K236" i="1" l="1"/>
  <c r="J236" i="1"/>
  <c r="D237" i="1" s="1"/>
  <c r="I237" i="1" s="1"/>
  <c r="B467" i="1"/>
  <c r="E466" i="1"/>
  <c r="C466" i="1"/>
  <c r="G237" i="1" l="1"/>
  <c r="H237" i="1" s="1"/>
  <c r="B468" i="1"/>
  <c r="C467" i="1"/>
  <c r="E467" i="1"/>
  <c r="K237" i="1" l="1"/>
  <c r="J237" i="1"/>
  <c r="D238" i="1" s="1"/>
  <c r="I238" i="1" s="1"/>
  <c r="E468" i="1"/>
  <c r="C468" i="1"/>
  <c r="B469" i="1"/>
  <c r="G238" i="1" l="1"/>
  <c r="H238" i="1" s="1"/>
  <c r="C469" i="1"/>
  <c r="E469" i="1"/>
  <c r="B470" i="1"/>
  <c r="K238" i="1" l="1"/>
  <c r="B471" i="1"/>
  <c r="E470" i="1"/>
  <c r="C470" i="1"/>
  <c r="J238" i="1"/>
  <c r="D239" i="1" s="1"/>
  <c r="I239" i="1" s="1"/>
  <c r="G239" i="1" l="1"/>
  <c r="H239" i="1" s="1"/>
  <c r="C471" i="1"/>
  <c r="B472" i="1"/>
  <c r="E471" i="1"/>
  <c r="K239" i="1" l="1"/>
  <c r="B473" i="1"/>
  <c r="C472" i="1"/>
  <c r="E472" i="1"/>
  <c r="J239" i="1"/>
  <c r="D240" i="1" s="1"/>
  <c r="I240" i="1" s="1"/>
  <c r="G240" i="1" l="1"/>
  <c r="H240" i="1" s="1"/>
  <c r="C473" i="1"/>
  <c r="E473" i="1"/>
  <c r="B474" i="1"/>
  <c r="K240" i="1" l="1"/>
  <c r="C474" i="1"/>
  <c r="E474" i="1"/>
  <c r="B475" i="1"/>
  <c r="J240" i="1"/>
  <c r="D241" i="1" s="1"/>
  <c r="I241" i="1" s="1"/>
  <c r="G241" i="1" l="1"/>
  <c r="H241" i="1" s="1"/>
  <c r="E475" i="1"/>
  <c r="B476" i="1"/>
  <c r="C475" i="1"/>
  <c r="K241" i="1" l="1"/>
  <c r="J241" i="1"/>
  <c r="D242" i="1" s="1"/>
  <c r="I242" i="1" s="1"/>
  <c r="B477" i="1"/>
  <c r="C476" i="1"/>
  <c r="E476" i="1"/>
  <c r="G242" i="1" l="1"/>
  <c r="H242" i="1" s="1"/>
  <c r="B478" i="1"/>
  <c r="C477" i="1"/>
  <c r="E477" i="1"/>
  <c r="K242" i="1" l="1"/>
  <c r="J242" i="1"/>
  <c r="D243" i="1" s="1"/>
  <c r="I243" i="1" s="1"/>
  <c r="B479" i="1"/>
  <c r="E478" i="1"/>
  <c r="C478" i="1"/>
  <c r="G243" i="1" l="1"/>
  <c r="H243" i="1" s="1"/>
  <c r="E479" i="1"/>
  <c r="C479" i="1"/>
  <c r="B480" i="1"/>
  <c r="K243" i="1" l="1"/>
  <c r="J243" i="1"/>
  <c r="D244" i="1" s="1"/>
  <c r="I244" i="1" s="1"/>
  <c r="B481" i="1"/>
  <c r="E480" i="1"/>
  <c r="C480" i="1"/>
  <c r="G244" i="1" l="1"/>
  <c r="H244" i="1" s="1"/>
  <c r="B482" i="1"/>
  <c r="C481" i="1"/>
  <c r="E481" i="1"/>
  <c r="K244" i="1" l="1"/>
  <c r="J244" i="1"/>
  <c r="D245" i="1" s="1"/>
  <c r="I245" i="1" s="1"/>
  <c r="C482" i="1"/>
  <c r="E482" i="1"/>
  <c r="B483" i="1"/>
  <c r="G245" i="1" l="1"/>
  <c r="H245" i="1" s="1"/>
  <c r="C483" i="1"/>
  <c r="B484" i="1"/>
  <c r="E483" i="1"/>
  <c r="K245" i="1" l="1"/>
  <c r="J245" i="1"/>
  <c r="D246" i="1" s="1"/>
  <c r="I246" i="1" s="1"/>
  <c r="E484" i="1"/>
  <c r="B485" i="1"/>
  <c r="C484" i="1"/>
  <c r="G246" i="1" l="1"/>
  <c r="H246" i="1" s="1"/>
  <c r="E485" i="1"/>
  <c r="C485" i="1"/>
  <c r="B486" i="1"/>
  <c r="K246" i="1" l="1"/>
  <c r="J246" i="1"/>
  <c r="D247" i="1" s="1"/>
  <c r="I247" i="1" s="1"/>
  <c r="C486" i="1"/>
  <c r="B487" i="1"/>
  <c r="E486" i="1"/>
  <c r="G247" i="1" l="1"/>
  <c r="H247" i="1" s="1"/>
  <c r="C487" i="1"/>
  <c r="E487" i="1"/>
  <c r="B488" i="1"/>
  <c r="K247" i="1" l="1"/>
  <c r="B489" i="1"/>
  <c r="E488" i="1"/>
  <c r="C488" i="1"/>
  <c r="J247" i="1"/>
  <c r="D248" i="1" s="1"/>
  <c r="I248" i="1" s="1"/>
  <c r="G248" i="1" l="1"/>
  <c r="H248" i="1" s="1"/>
  <c r="E489" i="1"/>
  <c r="B490" i="1"/>
  <c r="C489" i="1"/>
  <c r="K248" i="1" l="1"/>
  <c r="J248" i="1"/>
  <c r="D249" i="1" s="1"/>
  <c r="I249" i="1" s="1"/>
  <c r="C490" i="1"/>
  <c r="E490" i="1"/>
  <c r="B491" i="1"/>
  <c r="G249" i="1" l="1"/>
  <c r="H249" i="1" s="1"/>
  <c r="E491" i="1"/>
  <c r="B492" i="1"/>
  <c r="C491" i="1"/>
  <c r="K249" i="1" l="1"/>
  <c r="J249" i="1"/>
  <c r="D250" i="1" s="1"/>
  <c r="I250" i="1" s="1"/>
  <c r="E492" i="1"/>
  <c r="B493" i="1"/>
  <c r="C492" i="1"/>
  <c r="G250" i="1" l="1"/>
  <c r="H250" i="1" s="1"/>
  <c r="B494" i="1"/>
  <c r="C493" i="1"/>
  <c r="E493" i="1"/>
  <c r="K250" i="1" l="1"/>
  <c r="J250" i="1"/>
  <c r="D251" i="1" s="1"/>
  <c r="I251" i="1" s="1"/>
  <c r="E494" i="1"/>
  <c r="C494" i="1"/>
  <c r="B495" i="1"/>
  <c r="G251" i="1" l="1"/>
  <c r="H251" i="1" s="1"/>
  <c r="E495" i="1"/>
  <c r="C495" i="1"/>
  <c r="B496" i="1"/>
  <c r="K251" i="1" l="1"/>
  <c r="J251" i="1"/>
  <c r="D252" i="1" s="1"/>
  <c r="I252" i="1" s="1"/>
  <c r="C496" i="1"/>
  <c r="B497" i="1"/>
  <c r="E496" i="1"/>
  <c r="G252" i="1" l="1"/>
  <c r="H252" i="1" s="1"/>
  <c r="C497" i="1"/>
  <c r="B498" i="1"/>
  <c r="E497" i="1"/>
  <c r="K252" i="1" l="1"/>
  <c r="B499" i="1"/>
  <c r="C498" i="1"/>
  <c r="E498" i="1"/>
  <c r="J252" i="1"/>
  <c r="D253" i="1" s="1"/>
  <c r="I253" i="1" s="1"/>
  <c r="G253" i="1" l="1"/>
  <c r="H253" i="1" s="1"/>
  <c r="C499" i="1"/>
  <c r="E499" i="1"/>
  <c r="B500" i="1"/>
  <c r="K253" i="1" l="1"/>
  <c r="E500" i="1"/>
  <c r="B501" i="1"/>
  <c r="C500" i="1"/>
  <c r="J253" i="1"/>
  <c r="D254" i="1" s="1"/>
  <c r="I254" i="1" s="1"/>
  <c r="G254" i="1" l="1"/>
  <c r="H254" i="1" s="1"/>
  <c r="B502" i="1"/>
  <c r="C501" i="1"/>
  <c r="E501" i="1"/>
  <c r="K254" i="1" l="1"/>
  <c r="J254" i="1"/>
  <c r="D255" i="1" s="1"/>
  <c r="I255" i="1" s="1"/>
  <c r="C502" i="1"/>
  <c r="B503" i="1"/>
  <c r="E502" i="1"/>
  <c r="G255" i="1" l="1"/>
  <c r="H255" i="1" s="1"/>
  <c r="E503" i="1"/>
  <c r="C503" i="1"/>
  <c r="B504" i="1"/>
  <c r="K255" i="1" l="1"/>
  <c r="J255" i="1"/>
  <c r="D256" i="1" s="1"/>
  <c r="I256" i="1" s="1"/>
  <c r="B505" i="1"/>
  <c r="E504" i="1"/>
  <c r="C504" i="1"/>
  <c r="G256" i="1" l="1"/>
  <c r="H256" i="1" s="1"/>
  <c r="C505" i="1"/>
  <c r="B506" i="1"/>
  <c r="E505" i="1"/>
  <c r="K256" i="1" l="1"/>
  <c r="J256" i="1"/>
  <c r="D257" i="1" s="1"/>
  <c r="I257" i="1" s="1"/>
  <c r="C506" i="1"/>
  <c r="E506" i="1"/>
  <c r="B507" i="1"/>
  <c r="G257" i="1" l="1"/>
  <c r="H257" i="1" s="1"/>
  <c r="C507" i="1"/>
  <c r="B508" i="1"/>
  <c r="E507" i="1"/>
  <c r="K257" i="1" l="1"/>
  <c r="J257" i="1"/>
  <c r="D258" i="1" s="1"/>
  <c r="I258" i="1" s="1"/>
  <c r="E508" i="1"/>
  <c r="B509" i="1"/>
  <c r="C508" i="1"/>
  <c r="G258" i="1" l="1"/>
  <c r="H258" i="1" s="1"/>
  <c r="E509" i="1"/>
  <c r="B510" i="1"/>
  <c r="C509" i="1"/>
  <c r="K258" i="1" l="1"/>
  <c r="J258" i="1"/>
  <c r="D259" i="1" s="1"/>
  <c r="I259" i="1" s="1"/>
  <c r="C510" i="1"/>
  <c r="B511" i="1"/>
  <c r="E510" i="1"/>
  <c r="G259" i="1" l="1"/>
  <c r="H259" i="1" s="1"/>
  <c r="E511" i="1"/>
  <c r="C511" i="1"/>
  <c r="B512" i="1"/>
  <c r="K259" i="1" l="1"/>
  <c r="J259" i="1"/>
  <c r="D260" i="1" s="1"/>
  <c r="I260" i="1" s="1"/>
  <c r="B513" i="1"/>
  <c r="C512" i="1"/>
  <c r="E512" i="1"/>
  <c r="G260" i="1" l="1"/>
  <c r="H260" i="1" s="1"/>
  <c r="E513" i="1"/>
  <c r="B514" i="1"/>
  <c r="C513" i="1"/>
  <c r="K260" i="1" l="1"/>
  <c r="J260" i="1"/>
  <c r="D261" i="1" s="1"/>
  <c r="I261" i="1" s="1"/>
  <c r="E514" i="1"/>
  <c r="C514" i="1"/>
  <c r="B515" i="1"/>
  <c r="G261" i="1" l="1"/>
  <c r="C515" i="1"/>
  <c r="B516" i="1"/>
  <c r="E515" i="1"/>
  <c r="H261" i="1" l="1"/>
  <c r="K261" i="1"/>
  <c r="J261" i="1"/>
  <c r="D262" i="1" s="1"/>
  <c r="I262" i="1" s="1"/>
  <c r="E516" i="1"/>
  <c r="B517" i="1"/>
  <c r="C516" i="1"/>
  <c r="G262" i="1" l="1"/>
  <c r="H262" i="1" s="1"/>
  <c r="B518" i="1"/>
  <c r="E517" i="1"/>
  <c r="C517" i="1"/>
  <c r="K262" i="1" l="1"/>
  <c r="J262" i="1"/>
  <c r="D263" i="1" s="1"/>
  <c r="I263" i="1" s="1"/>
  <c r="C518" i="1"/>
  <c r="B519" i="1"/>
  <c r="E518" i="1"/>
  <c r="G263" i="1" l="1"/>
  <c r="H263" i="1" s="1"/>
  <c r="C519" i="1"/>
  <c r="B520" i="1"/>
  <c r="E519" i="1"/>
  <c r="K263" i="1" l="1"/>
  <c r="J263" i="1"/>
  <c r="D264" i="1" s="1"/>
  <c r="I264" i="1" s="1"/>
  <c r="B521" i="1"/>
  <c r="C520" i="1"/>
  <c r="E520" i="1"/>
  <c r="G264" i="1" l="1"/>
  <c r="H264" i="1" s="1"/>
  <c r="C521" i="1"/>
  <c r="B522" i="1"/>
  <c r="E521" i="1"/>
  <c r="K264" i="1" l="1"/>
  <c r="J264" i="1"/>
  <c r="D265" i="1" s="1"/>
  <c r="I265" i="1" s="1"/>
  <c r="B523" i="1"/>
  <c r="E522" i="1"/>
  <c r="C522" i="1"/>
  <c r="G265" i="1" l="1"/>
  <c r="H265" i="1" s="1"/>
  <c r="E523" i="1"/>
  <c r="B524" i="1"/>
  <c r="C523" i="1"/>
  <c r="K265" i="1" l="1"/>
  <c r="B525" i="1"/>
  <c r="E524" i="1"/>
  <c r="C524" i="1"/>
  <c r="J265" i="1"/>
  <c r="D266" i="1" s="1"/>
  <c r="I266" i="1" s="1"/>
  <c r="G266" i="1" l="1"/>
  <c r="H266" i="1" s="1"/>
  <c r="B526" i="1"/>
  <c r="C525" i="1"/>
  <c r="E525" i="1"/>
  <c r="K266" i="1" l="1"/>
  <c r="E526" i="1"/>
  <c r="B527" i="1"/>
  <c r="C526" i="1"/>
  <c r="J266" i="1"/>
  <c r="D267" i="1" s="1"/>
  <c r="I267" i="1" s="1"/>
  <c r="G267" i="1" l="1"/>
  <c r="H267" i="1" s="1"/>
  <c r="E527" i="1"/>
  <c r="C527" i="1"/>
  <c r="B528" i="1"/>
  <c r="K267" i="1" l="1"/>
  <c r="J267" i="1"/>
  <c r="D268" i="1" s="1"/>
  <c r="I268" i="1" s="1"/>
  <c r="B529" i="1"/>
  <c r="E528" i="1"/>
  <c r="C528" i="1"/>
  <c r="G268" i="1" l="1"/>
  <c r="H268" i="1" s="1"/>
  <c r="E529" i="1"/>
  <c r="B530" i="1"/>
  <c r="C529" i="1"/>
  <c r="K268" i="1" l="1"/>
  <c r="J268" i="1"/>
  <c r="D269" i="1" s="1"/>
  <c r="I269" i="1" s="1"/>
  <c r="C530" i="1"/>
  <c r="E530" i="1"/>
  <c r="B531" i="1"/>
  <c r="G269" i="1" l="1"/>
  <c r="H269" i="1" s="1"/>
  <c r="C531" i="1"/>
  <c r="B532" i="1"/>
  <c r="E531" i="1"/>
  <c r="K269" i="1" l="1"/>
  <c r="C532" i="1"/>
  <c r="B533" i="1"/>
  <c r="E532" i="1"/>
  <c r="J269" i="1"/>
  <c r="D270" i="1" s="1"/>
  <c r="I270" i="1" s="1"/>
  <c r="G270" i="1" l="1"/>
  <c r="H270" i="1" s="1"/>
  <c r="C533" i="1"/>
  <c r="B534" i="1"/>
  <c r="E533" i="1"/>
  <c r="K270" i="1" l="1"/>
  <c r="J270" i="1"/>
  <c r="D271" i="1" s="1"/>
  <c r="I271" i="1" s="1"/>
  <c r="C534" i="1"/>
  <c r="B535" i="1"/>
  <c r="E534" i="1"/>
  <c r="G271" i="1" l="1"/>
  <c r="H271" i="1" s="1"/>
  <c r="E535" i="1"/>
  <c r="C535" i="1"/>
  <c r="B536" i="1"/>
  <c r="K271" i="1" l="1"/>
  <c r="B537" i="1"/>
  <c r="E536" i="1"/>
  <c r="C536" i="1"/>
  <c r="J271" i="1"/>
  <c r="D272" i="1" s="1"/>
  <c r="I272" i="1" s="1"/>
  <c r="G272" i="1" l="1"/>
  <c r="H272" i="1" s="1"/>
  <c r="C537" i="1"/>
  <c r="B538" i="1"/>
  <c r="E537" i="1"/>
  <c r="K272" i="1" l="1"/>
  <c r="J272" i="1"/>
  <c r="D273" i="1" s="1"/>
  <c r="I273" i="1" s="1"/>
  <c r="C538" i="1"/>
  <c r="B539" i="1"/>
  <c r="E538" i="1"/>
  <c r="G273" i="1" l="1"/>
  <c r="H273" i="1" s="1"/>
  <c r="E539" i="1"/>
  <c r="B540" i="1"/>
  <c r="C539" i="1"/>
  <c r="K273" i="1" l="1"/>
  <c r="C540" i="1"/>
  <c r="B541" i="1"/>
  <c r="E540" i="1"/>
  <c r="J273" i="1"/>
  <c r="D274" i="1" s="1"/>
  <c r="I274" i="1" s="1"/>
  <c r="G274" i="1" l="1"/>
  <c r="H274" i="1" s="1"/>
  <c r="B542" i="1"/>
  <c r="E541" i="1"/>
  <c r="C541" i="1"/>
  <c r="K274" i="1" l="1"/>
  <c r="E542" i="1"/>
  <c r="B543" i="1"/>
  <c r="C542" i="1"/>
  <c r="J274" i="1"/>
  <c r="D275" i="1" s="1"/>
  <c r="I275" i="1" s="1"/>
  <c r="G275" i="1" l="1"/>
  <c r="H275" i="1" s="1"/>
  <c r="C543" i="1"/>
  <c r="B544" i="1"/>
  <c r="E543" i="1"/>
  <c r="K275" i="1" l="1"/>
  <c r="B545" i="1"/>
  <c r="E544" i="1"/>
  <c r="C544" i="1"/>
  <c r="J275" i="1"/>
  <c r="D276" i="1" s="1"/>
  <c r="I276" i="1" s="1"/>
  <c r="G276" i="1" l="1"/>
  <c r="H276" i="1" s="1"/>
  <c r="C545" i="1"/>
  <c r="B546" i="1"/>
  <c r="E545" i="1"/>
  <c r="K276" i="1" l="1"/>
  <c r="J276" i="1"/>
  <c r="D277" i="1" s="1"/>
  <c r="I277" i="1" s="1"/>
  <c r="B547" i="1"/>
  <c r="C546" i="1"/>
  <c r="E546" i="1"/>
  <c r="G277" i="1" l="1"/>
  <c r="H277" i="1" s="1"/>
  <c r="C547" i="1"/>
  <c r="B548" i="1"/>
  <c r="E547" i="1"/>
  <c r="K277" i="1" l="1"/>
  <c r="B549" i="1"/>
  <c r="C548" i="1"/>
  <c r="E548" i="1"/>
  <c r="J277" i="1"/>
  <c r="D278" i="1" s="1"/>
  <c r="I278" i="1" s="1"/>
  <c r="G278" i="1" l="1"/>
  <c r="H278" i="1" s="1"/>
  <c r="B550" i="1"/>
  <c r="C549" i="1"/>
  <c r="E549" i="1"/>
  <c r="K278" i="1" l="1"/>
  <c r="E550" i="1"/>
  <c r="B551" i="1"/>
  <c r="C550" i="1"/>
  <c r="J278" i="1"/>
  <c r="D279" i="1" s="1"/>
  <c r="I279" i="1" s="1"/>
  <c r="G279" i="1" l="1"/>
  <c r="H279" i="1" s="1"/>
  <c r="C551" i="1"/>
  <c r="E551" i="1"/>
  <c r="B552" i="1"/>
  <c r="K279" i="1" l="1"/>
  <c r="B553" i="1"/>
  <c r="C552" i="1"/>
  <c r="E552" i="1"/>
  <c r="J279" i="1"/>
  <c r="D280" i="1" s="1"/>
  <c r="I280" i="1" s="1"/>
  <c r="G280" i="1" l="1"/>
  <c r="H280" i="1" s="1"/>
  <c r="E553" i="1"/>
  <c r="B554" i="1"/>
  <c r="C553" i="1"/>
  <c r="K280" i="1" l="1"/>
  <c r="C554" i="1"/>
  <c r="B555" i="1"/>
  <c r="E554" i="1"/>
  <c r="J280" i="1"/>
  <c r="D281" i="1" s="1"/>
  <c r="I281" i="1" s="1"/>
  <c r="G281" i="1" l="1"/>
  <c r="H281" i="1" s="1"/>
  <c r="C555" i="1"/>
  <c r="B556" i="1"/>
  <c r="E555" i="1"/>
  <c r="K281" i="1" l="1"/>
  <c r="C556" i="1"/>
  <c r="B557" i="1"/>
  <c r="E556" i="1"/>
  <c r="J281" i="1"/>
  <c r="D282" i="1" s="1"/>
  <c r="I282" i="1" s="1"/>
  <c r="G282" i="1" l="1"/>
  <c r="H282" i="1" s="1"/>
  <c r="B558" i="1"/>
  <c r="E557" i="1"/>
  <c r="C557" i="1"/>
  <c r="K282" i="1" l="1"/>
  <c r="J282" i="1"/>
  <c r="D283" i="1" s="1"/>
  <c r="I283" i="1" s="1"/>
  <c r="E558" i="1"/>
  <c r="B559" i="1"/>
  <c r="C558" i="1"/>
  <c r="G283" i="1" l="1"/>
  <c r="H283" i="1" s="1"/>
  <c r="C559" i="1"/>
  <c r="E559" i="1"/>
  <c r="B560" i="1"/>
  <c r="K283" i="1" l="1"/>
  <c r="B561" i="1"/>
  <c r="C560" i="1"/>
  <c r="E560" i="1"/>
  <c r="J283" i="1"/>
  <c r="D284" i="1" s="1"/>
  <c r="I284" i="1" s="1"/>
  <c r="G284" i="1" l="1"/>
  <c r="H284" i="1" s="1"/>
  <c r="E561" i="1"/>
  <c r="C561" i="1"/>
  <c r="B562" i="1"/>
  <c r="K284" i="1" l="1"/>
  <c r="B563" i="1"/>
  <c r="C562" i="1"/>
  <c r="E562" i="1"/>
  <c r="J284" i="1"/>
  <c r="D285" i="1" s="1"/>
  <c r="I285" i="1" s="1"/>
  <c r="G285" i="1" l="1"/>
  <c r="H285" i="1" s="1"/>
  <c r="B564" i="1"/>
  <c r="E563" i="1"/>
  <c r="C563" i="1"/>
  <c r="K285" i="1" l="1"/>
  <c r="J285" i="1"/>
  <c r="D286" i="1" s="1"/>
  <c r="I286" i="1" s="1"/>
  <c r="E564" i="1"/>
  <c r="B565" i="1"/>
  <c r="C564" i="1"/>
  <c r="G286" i="1" l="1"/>
  <c r="H286" i="1" s="1"/>
  <c r="E565" i="1"/>
  <c r="B566" i="1"/>
  <c r="C565" i="1"/>
  <c r="K286" i="1" l="1"/>
  <c r="J286" i="1"/>
  <c r="D287" i="1" s="1"/>
  <c r="I287" i="1" s="1"/>
  <c r="E566" i="1"/>
  <c r="B567" i="1"/>
  <c r="C566" i="1"/>
  <c r="G287" i="1" l="1"/>
  <c r="H287" i="1" s="1"/>
  <c r="E567" i="1"/>
  <c r="C567" i="1"/>
  <c r="B568" i="1"/>
  <c r="K287" i="1" l="1"/>
  <c r="J287" i="1"/>
  <c r="D288" i="1" s="1"/>
  <c r="I288" i="1" s="1"/>
  <c r="B569" i="1"/>
  <c r="C568" i="1"/>
  <c r="E568" i="1"/>
  <c r="G288" i="1" l="1"/>
  <c r="H288" i="1" s="1"/>
  <c r="C569" i="1"/>
  <c r="E569" i="1"/>
  <c r="B570" i="1"/>
  <c r="K288" i="1" l="1"/>
  <c r="B571" i="1"/>
  <c r="C570" i="1"/>
  <c r="E570" i="1"/>
  <c r="J288" i="1"/>
  <c r="D289" i="1" s="1"/>
  <c r="I289" i="1" s="1"/>
  <c r="G289" i="1" l="1"/>
  <c r="H289" i="1" s="1"/>
  <c r="B572" i="1"/>
  <c r="C571" i="1"/>
  <c r="E571" i="1"/>
  <c r="K289" i="1" l="1"/>
  <c r="J289" i="1"/>
  <c r="D290" i="1" s="1"/>
  <c r="I290" i="1" s="1"/>
  <c r="E572" i="1"/>
  <c r="B573" i="1"/>
  <c r="C572" i="1"/>
  <c r="G290" i="1" l="1"/>
  <c r="H290" i="1" s="1"/>
  <c r="B574" i="1"/>
  <c r="C573" i="1"/>
  <c r="E573" i="1"/>
  <c r="K290" i="1" l="1"/>
  <c r="E574" i="1"/>
  <c r="B575" i="1"/>
  <c r="C574" i="1"/>
  <c r="J290" i="1"/>
  <c r="D291" i="1" s="1"/>
  <c r="I291" i="1" s="1"/>
  <c r="G291" i="1" l="1"/>
  <c r="H291" i="1" s="1"/>
  <c r="E575" i="1"/>
  <c r="C575" i="1"/>
  <c r="B576" i="1"/>
  <c r="K291" i="1" l="1"/>
  <c r="C576" i="1"/>
  <c r="B577" i="1"/>
  <c r="E576" i="1"/>
  <c r="J291" i="1"/>
  <c r="D292" i="1" s="1"/>
  <c r="I292" i="1" s="1"/>
  <c r="G292" i="1" l="1"/>
  <c r="H292" i="1" s="1"/>
  <c r="E577" i="1"/>
  <c r="B578" i="1"/>
  <c r="C577" i="1"/>
  <c r="K292" i="1" l="1"/>
  <c r="J292" i="1"/>
  <c r="D293" i="1" s="1"/>
  <c r="I293" i="1" s="1"/>
  <c r="C578" i="1"/>
  <c r="B579" i="1"/>
  <c r="E578" i="1"/>
  <c r="G293" i="1" l="1"/>
  <c r="H293" i="1" s="1"/>
  <c r="E579" i="1"/>
  <c r="B580" i="1"/>
  <c r="C579" i="1"/>
  <c r="K293" i="1" l="1"/>
  <c r="B581" i="1"/>
  <c r="C580" i="1"/>
  <c r="E580" i="1"/>
  <c r="J293" i="1"/>
  <c r="D294" i="1" s="1"/>
  <c r="I294" i="1" s="1"/>
  <c r="G294" i="1" l="1"/>
  <c r="H294" i="1" s="1"/>
  <c r="B582" i="1"/>
  <c r="C581" i="1"/>
  <c r="E581" i="1"/>
  <c r="K294" i="1" l="1"/>
  <c r="B583" i="1"/>
  <c r="C582" i="1"/>
  <c r="E582" i="1"/>
  <c r="J294" i="1"/>
  <c r="D295" i="1" s="1"/>
  <c r="I295" i="1" s="1"/>
  <c r="G295" i="1" l="1"/>
  <c r="H295" i="1" s="1"/>
  <c r="C583" i="1"/>
  <c r="E583" i="1"/>
  <c r="B584" i="1"/>
  <c r="K295" i="1" l="1"/>
  <c r="B585" i="1"/>
  <c r="C584" i="1"/>
  <c r="E584" i="1"/>
  <c r="J295" i="1"/>
  <c r="D296" i="1" s="1"/>
  <c r="I296" i="1" s="1"/>
  <c r="G296" i="1" l="1"/>
  <c r="H296" i="1" s="1"/>
  <c r="E585" i="1"/>
  <c r="C585" i="1"/>
  <c r="B586" i="1"/>
  <c r="K296" i="1" l="1"/>
  <c r="J296" i="1"/>
  <c r="D297" i="1" s="1"/>
  <c r="I297" i="1" s="1"/>
  <c r="E586" i="1"/>
  <c r="C586" i="1"/>
  <c r="B587" i="1"/>
  <c r="G297" i="1" l="1"/>
  <c r="H297" i="1" s="1"/>
  <c r="B588" i="1"/>
  <c r="C587" i="1"/>
  <c r="E587" i="1"/>
  <c r="K297" i="1" l="1"/>
  <c r="E588" i="1"/>
  <c r="B589" i="1"/>
  <c r="C588" i="1"/>
  <c r="J297" i="1"/>
  <c r="D298" i="1" s="1"/>
  <c r="I298" i="1" s="1"/>
  <c r="G298" i="1" l="1"/>
  <c r="H298" i="1" s="1"/>
  <c r="B590" i="1"/>
  <c r="C589" i="1"/>
  <c r="E589" i="1"/>
  <c r="K298" i="1" l="1"/>
  <c r="C590" i="1"/>
  <c r="B591" i="1"/>
  <c r="E590" i="1"/>
  <c r="J298" i="1"/>
  <c r="D299" i="1" s="1"/>
  <c r="I299" i="1" s="1"/>
  <c r="G299" i="1" l="1"/>
  <c r="H299" i="1" s="1"/>
  <c r="C591" i="1"/>
  <c r="B592" i="1"/>
  <c r="E591" i="1"/>
  <c r="K299" i="1" l="1"/>
  <c r="J299" i="1"/>
  <c r="D300" i="1" s="1"/>
  <c r="I300" i="1" s="1"/>
  <c r="B593" i="1"/>
  <c r="C592" i="1"/>
  <c r="E592" i="1"/>
  <c r="G300" i="1" l="1"/>
  <c r="H300" i="1" s="1"/>
  <c r="E593" i="1"/>
  <c r="C593" i="1"/>
  <c r="B594" i="1"/>
  <c r="K300" i="1" l="1"/>
  <c r="J300" i="1"/>
  <c r="D301" i="1" s="1"/>
  <c r="I301" i="1" s="1"/>
  <c r="E594" i="1"/>
  <c r="C594" i="1"/>
  <c r="B595" i="1"/>
  <c r="G301" i="1" l="1"/>
  <c r="H301" i="1" s="1"/>
  <c r="B596" i="1"/>
  <c r="E595" i="1"/>
  <c r="C595" i="1"/>
  <c r="K301" i="1" l="1"/>
  <c r="J301" i="1"/>
  <c r="D302" i="1" s="1"/>
  <c r="I302" i="1" s="1"/>
  <c r="E596" i="1"/>
  <c r="B597" i="1"/>
  <c r="C596" i="1"/>
  <c r="G302" i="1" l="1"/>
  <c r="H302" i="1" s="1"/>
  <c r="E597" i="1"/>
  <c r="B598" i="1"/>
  <c r="C597" i="1"/>
  <c r="K302" i="1" l="1"/>
  <c r="E598" i="1"/>
  <c r="C598" i="1"/>
  <c r="B599" i="1"/>
  <c r="J302" i="1"/>
  <c r="D303" i="1" s="1"/>
  <c r="I303" i="1" s="1"/>
  <c r="G303" i="1" l="1"/>
  <c r="H303" i="1" s="1"/>
  <c r="C599" i="1"/>
  <c r="E599" i="1"/>
  <c r="B600" i="1"/>
  <c r="K303" i="1" l="1"/>
  <c r="C600" i="1"/>
  <c r="B601" i="1"/>
  <c r="E600" i="1"/>
  <c r="J303" i="1"/>
  <c r="D304" i="1" s="1"/>
  <c r="I304" i="1" s="1"/>
  <c r="G304" i="1" l="1"/>
  <c r="H304" i="1" s="1"/>
  <c r="C601" i="1"/>
  <c r="B602" i="1"/>
  <c r="E601" i="1"/>
  <c r="K304" i="1" l="1"/>
  <c r="C602" i="1"/>
  <c r="B603" i="1"/>
  <c r="E602" i="1"/>
  <c r="J304" i="1"/>
  <c r="D305" i="1" s="1"/>
  <c r="I305" i="1" s="1"/>
  <c r="G305" i="1" l="1"/>
  <c r="H305" i="1" s="1"/>
  <c r="E603" i="1"/>
  <c r="B604" i="1"/>
  <c r="C603" i="1"/>
  <c r="K305" i="1" l="1"/>
  <c r="J305" i="1"/>
  <c r="D306" i="1" s="1"/>
  <c r="I306" i="1" s="1"/>
  <c r="B605" i="1"/>
  <c r="C604" i="1"/>
  <c r="E604" i="1"/>
  <c r="G306" i="1" l="1"/>
  <c r="H306" i="1" s="1"/>
  <c r="C605" i="1"/>
  <c r="B606" i="1"/>
  <c r="E605" i="1"/>
  <c r="K306" i="1" l="1"/>
  <c r="J306" i="1"/>
  <c r="D307" i="1" s="1"/>
  <c r="I307" i="1" s="1"/>
  <c r="C606" i="1"/>
  <c r="E606" i="1"/>
  <c r="B607" i="1"/>
  <c r="G307" i="1" l="1"/>
  <c r="H307" i="1" s="1"/>
  <c r="C607" i="1"/>
  <c r="E607" i="1"/>
  <c r="B608" i="1"/>
  <c r="K307" i="1" l="1"/>
  <c r="J307" i="1"/>
  <c r="D308" i="1" s="1"/>
  <c r="I308" i="1" s="1"/>
  <c r="B609" i="1"/>
  <c r="C608" i="1"/>
  <c r="E608" i="1"/>
  <c r="G308" i="1" l="1"/>
  <c r="H308" i="1" s="1"/>
  <c r="C609" i="1"/>
  <c r="E609" i="1"/>
  <c r="B610" i="1"/>
  <c r="K308" i="1" l="1"/>
  <c r="J308" i="1"/>
  <c r="D309" i="1" s="1"/>
  <c r="I309" i="1" s="1"/>
  <c r="E610" i="1"/>
  <c r="B611" i="1"/>
  <c r="C610" i="1"/>
  <c r="G309" i="1" l="1"/>
  <c r="H309" i="1" s="1"/>
  <c r="E611" i="1"/>
  <c r="C611" i="1"/>
  <c r="B612" i="1"/>
  <c r="K309" i="1" l="1"/>
  <c r="J309" i="1"/>
  <c r="D310" i="1" s="1"/>
  <c r="I310" i="1" s="1"/>
  <c r="C612" i="1"/>
  <c r="B613" i="1"/>
  <c r="E612" i="1"/>
  <c r="G310" i="1" l="1"/>
  <c r="H310" i="1" s="1"/>
  <c r="C613" i="1"/>
  <c r="B614" i="1"/>
  <c r="E613" i="1"/>
  <c r="K310" i="1" l="1"/>
  <c r="J310" i="1"/>
  <c r="D311" i="1" s="1"/>
  <c r="I311" i="1" s="1"/>
  <c r="E614" i="1"/>
  <c r="B615" i="1"/>
  <c r="C614" i="1"/>
  <c r="G311" i="1" l="1"/>
  <c r="H311" i="1" s="1"/>
  <c r="C615" i="1"/>
  <c r="B616" i="1"/>
  <c r="E615" i="1"/>
  <c r="K311" i="1" l="1"/>
  <c r="B617" i="1"/>
  <c r="C616" i="1"/>
  <c r="E616" i="1"/>
  <c r="J311" i="1"/>
  <c r="D312" i="1" s="1"/>
  <c r="I312" i="1" s="1"/>
  <c r="G312" i="1" l="1"/>
  <c r="H312" i="1" s="1"/>
  <c r="E617" i="1"/>
  <c r="C617" i="1"/>
  <c r="B618" i="1"/>
  <c r="K312" i="1" l="1"/>
  <c r="J312" i="1"/>
  <c r="D313" i="1" s="1"/>
  <c r="I313" i="1" s="1"/>
  <c r="C618" i="1"/>
  <c r="B619" i="1"/>
  <c r="E618" i="1"/>
  <c r="G313" i="1" l="1"/>
  <c r="H313" i="1" s="1"/>
  <c r="C619" i="1"/>
  <c r="B620" i="1"/>
  <c r="E619" i="1"/>
  <c r="K313" i="1" l="1"/>
  <c r="J313" i="1"/>
  <c r="D314" i="1" s="1"/>
  <c r="I314" i="1" s="1"/>
  <c r="E620" i="1"/>
  <c r="B621" i="1"/>
  <c r="C620" i="1"/>
  <c r="G314" i="1" l="1"/>
  <c r="H314" i="1" s="1"/>
  <c r="E621" i="1"/>
  <c r="B622" i="1"/>
  <c r="C621" i="1"/>
  <c r="K314" i="1" l="1"/>
  <c r="E622" i="1"/>
  <c r="C622" i="1"/>
  <c r="B623" i="1"/>
  <c r="J314" i="1"/>
  <c r="D315" i="1" s="1"/>
  <c r="I315" i="1" s="1"/>
  <c r="G315" i="1" l="1"/>
  <c r="H315" i="1" s="1"/>
  <c r="C623" i="1"/>
  <c r="E623" i="1"/>
  <c r="B624" i="1"/>
  <c r="K315" i="1" l="1"/>
  <c r="B625" i="1"/>
  <c r="C624" i="1"/>
  <c r="E624" i="1"/>
  <c r="J315" i="1"/>
  <c r="D316" i="1" s="1"/>
  <c r="I316" i="1" s="1"/>
  <c r="G316" i="1" l="1"/>
  <c r="H316" i="1" s="1"/>
  <c r="C625" i="1"/>
  <c r="B626" i="1"/>
  <c r="E625" i="1"/>
  <c r="K316" i="1" l="1"/>
  <c r="C626" i="1"/>
  <c r="B627" i="1"/>
  <c r="E626" i="1"/>
  <c r="J316" i="1"/>
  <c r="D317" i="1" s="1"/>
  <c r="I317" i="1" s="1"/>
  <c r="G317" i="1" l="1"/>
  <c r="H317" i="1" s="1"/>
  <c r="C627" i="1"/>
  <c r="E627" i="1"/>
  <c r="B628" i="1"/>
  <c r="K317" i="1" l="1"/>
  <c r="E628" i="1"/>
  <c r="B629" i="1"/>
  <c r="C628" i="1"/>
  <c r="J317" i="1"/>
  <c r="D318" i="1" s="1"/>
  <c r="I318" i="1" s="1"/>
  <c r="G318" i="1" l="1"/>
  <c r="H318" i="1" s="1"/>
  <c r="B630" i="1"/>
  <c r="C629" i="1"/>
  <c r="E629" i="1"/>
  <c r="K318" i="1" l="1"/>
  <c r="J318" i="1"/>
  <c r="D319" i="1" s="1"/>
  <c r="I319" i="1" s="1"/>
  <c r="C630" i="1"/>
  <c r="B631" i="1"/>
  <c r="E630" i="1"/>
  <c r="G319" i="1" l="1"/>
  <c r="H319" i="1" s="1"/>
  <c r="E631" i="1"/>
  <c r="B632" i="1"/>
  <c r="C631" i="1"/>
  <c r="K319" i="1" l="1"/>
  <c r="J319" i="1"/>
  <c r="D320" i="1" s="1"/>
  <c r="I320" i="1" s="1"/>
  <c r="B633" i="1"/>
  <c r="C632" i="1"/>
  <c r="E632" i="1"/>
  <c r="G320" i="1" l="1"/>
  <c r="H320" i="1" s="1"/>
  <c r="E633" i="1"/>
  <c r="B634" i="1"/>
  <c r="C633" i="1"/>
  <c r="K320" i="1" l="1"/>
  <c r="J320" i="1"/>
  <c r="D321" i="1" s="1"/>
  <c r="I321" i="1" s="1"/>
  <c r="B635" i="1"/>
  <c r="E634" i="1"/>
  <c r="C634" i="1"/>
  <c r="G321" i="1" l="1"/>
  <c r="H321" i="1" s="1"/>
  <c r="E635" i="1"/>
  <c r="B636" i="1"/>
  <c r="C635" i="1"/>
  <c r="K321" i="1" l="1"/>
  <c r="J321" i="1"/>
  <c r="D322" i="1" s="1"/>
  <c r="I322" i="1" s="1"/>
  <c r="B637" i="1"/>
  <c r="C636" i="1"/>
  <c r="E636" i="1"/>
  <c r="G322" i="1" l="1"/>
  <c r="H322" i="1" s="1"/>
  <c r="B638" i="1"/>
  <c r="E637" i="1"/>
  <c r="C637" i="1"/>
  <c r="K322" i="1" l="1"/>
  <c r="E638" i="1"/>
  <c r="C638" i="1"/>
  <c r="B639" i="1"/>
  <c r="J322" i="1"/>
  <c r="D323" i="1" s="1"/>
  <c r="I323" i="1" s="1"/>
  <c r="G323" i="1" l="1"/>
  <c r="H323" i="1" s="1"/>
  <c r="E639" i="1"/>
  <c r="C639" i="1"/>
  <c r="B640" i="1"/>
  <c r="K323" i="1" l="1"/>
  <c r="J323" i="1"/>
  <c r="D324" i="1" s="1"/>
  <c r="I324" i="1" s="1"/>
  <c r="C640" i="1"/>
  <c r="B641" i="1"/>
  <c r="E640" i="1"/>
  <c r="G324" i="1" l="1"/>
  <c r="H324" i="1" s="1"/>
  <c r="E641" i="1"/>
  <c r="B642" i="1"/>
  <c r="C641" i="1"/>
  <c r="K324" i="1" l="1"/>
  <c r="J324" i="1"/>
  <c r="D325" i="1" s="1"/>
  <c r="I325" i="1" s="1"/>
  <c r="E642" i="1"/>
  <c r="B643" i="1"/>
  <c r="C642" i="1"/>
  <c r="G325" i="1" l="1"/>
  <c r="H325" i="1" s="1"/>
  <c r="C643" i="1"/>
  <c r="B644" i="1"/>
  <c r="E643" i="1"/>
  <c r="K325" i="1" l="1"/>
  <c r="J325" i="1"/>
  <c r="D326" i="1" s="1"/>
  <c r="I326" i="1" s="1"/>
  <c r="C644" i="1"/>
  <c r="E644" i="1"/>
  <c r="B645" i="1"/>
  <c r="G326" i="1" l="1"/>
  <c r="H326" i="1" s="1"/>
  <c r="E645" i="1"/>
  <c r="B646" i="1"/>
  <c r="C645" i="1"/>
  <c r="K326" i="1" l="1"/>
  <c r="J326" i="1"/>
  <c r="D327" i="1" s="1"/>
  <c r="I327" i="1" s="1"/>
  <c r="C646" i="1"/>
  <c r="E646" i="1"/>
  <c r="B647" i="1"/>
  <c r="G327" i="1" l="1"/>
  <c r="H327" i="1" s="1"/>
  <c r="E647" i="1"/>
  <c r="C647" i="1"/>
  <c r="B648" i="1"/>
  <c r="K327" i="1" l="1"/>
  <c r="J327" i="1"/>
  <c r="D328" i="1" s="1"/>
  <c r="I328" i="1" s="1"/>
  <c r="B649" i="1"/>
  <c r="E648" i="1"/>
  <c r="C648" i="1"/>
  <c r="G328" i="1" l="1"/>
  <c r="H328" i="1" s="1"/>
  <c r="C649" i="1"/>
  <c r="E649" i="1"/>
  <c r="B650" i="1"/>
  <c r="K328" i="1" l="1"/>
  <c r="J328" i="1"/>
  <c r="D329" i="1" s="1"/>
  <c r="I329" i="1" s="1"/>
  <c r="C650" i="1"/>
  <c r="B651" i="1"/>
  <c r="E650" i="1"/>
  <c r="G329" i="1" l="1"/>
  <c r="H329" i="1" s="1"/>
  <c r="E651" i="1"/>
  <c r="C651" i="1"/>
  <c r="B652" i="1"/>
  <c r="K329" i="1" l="1"/>
  <c r="J329" i="1"/>
  <c r="D330" i="1" s="1"/>
  <c r="I330" i="1" s="1"/>
  <c r="E652" i="1"/>
  <c r="C652" i="1"/>
  <c r="B653" i="1"/>
  <c r="G330" i="1" l="1"/>
  <c r="H330" i="1" s="1"/>
  <c r="B654" i="1"/>
  <c r="E653" i="1"/>
  <c r="C653" i="1"/>
  <c r="K330" i="1" l="1"/>
  <c r="J330" i="1"/>
  <c r="D331" i="1" s="1"/>
  <c r="I331" i="1" s="1"/>
  <c r="C654" i="1"/>
  <c r="E654" i="1"/>
  <c r="B655" i="1"/>
  <c r="G331" i="1" l="1"/>
  <c r="H331" i="1" s="1"/>
  <c r="C655" i="1"/>
  <c r="B656" i="1"/>
  <c r="E655" i="1"/>
  <c r="K331" i="1" l="1"/>
  <c r="J331" i="1"/>
  <c r="D332" i="1" s="1"/>
  <c r="I332" i="1" s="1"/>
  <c r="C656" i="1"/>
  <c r="B657" i="1"/>
  <c r="E656" i="1"/>
  <c r="G332" i="1" l="1"/>
  <c r="H332" i="1" s="1"/>
  <c r="E657" i="1"/>
  <c r="C657" i="1"/>
  <c r="B658" i="1"/>
  <c r="K332" i="1" l="1"/>
  <c r="C658" i="1"/>
  <c r="B659" i="1"/>
  <c r="E658" i="1"/>
  <c r="J332" i="1"/>
  <c r="D333" i="1" s="1"/>
  <c r="I333" i="1" s="1"/>
  <c r="G333" i="1" l="1"/>
  <c r="H333" i="1" s="1"/>
  <c r="E659" i="1"/>
  <c r="C659" i="1"/>
  <c r="B660" i="1"/>
  <c r="K333" i="1" l="1"/>
  <c r="J333" i="1"/>
  <c r="D334" i="1" s="1"/>
  <c r="I334" i="1" s="1"/>
  <c r="E660" i="1"/>
  <c r="C660" i="1"/>
  <c r="B661" i="1"/>
  <c r="G334" i="1" l="1"/>
  <c r="H334" i="1" s="1"/>
  <c r="E661" i="1"/>
  <c r="B662" i="1"/>
  <c r="C661" i="1"/>
  <c r="K334" i="1" l="1"/>
  <c r="C662" i="1"/>
  <c r="E662" i="1"/>
  <c r="B663" i="1"/>
  <c r="J334" i="1"/>
  <c r="D335" i="1" s="1"/>
  <c r="I335" i="1" s="1"/>
  <c r="G335" i="1" l="1"/>
  <c r="H335" i="1" s="1"/>
  <c r="E663" i="1"/>
  <c r="B664" i="1"/>
  <c r="C663" i="1"/>
  <c r="K335" i="1" l="1"/>
  <c r="B665" i="1"/>
  <c r="C664" i="1"/>
  <c r="E664" i="1"/>
  <c r="J335" i="1"/>
  <c r="D336" i="1" s="1"/>
  <c r="I336" i="1" s="1"/>
  <c r="G336" i="1" l="1"/>
  <c r="H336" i="1" s="1"/>
  <c r="E665" i="1"/>
  <c r="C665" i="1"/>
  <c r="B666" i="1"/>
  <c r="K336" i="1" l="1"/>
  <c r="B667" i="1"/>
  <c r="E666" i="1"/>
  <c r="C666" i="1"/>
  <c r="J336" i="1"/>
  <c r="D337" i="1" s="1"/>
  <c r="I337" i="1" s="1"/>
  <c r="G337" i="1" l="1"/>
  <c r="H337" i="1" s="1"/>
  <c r="E667" i="1"/>
  <c r="C667" i="1"/>
  <c r="B668" i="1"/>
  <c r="K337" i="1" l="1"/>
  <c r="J337" i="1"/>
  <c r="D338" i="1" s="1"/>
  <c r="I338" i="1" s="1"/>
  <c r="E668" i="1"/>
  <c r="C668" i="1"/>
  <c r="B669" i="1"/>
  <c r="G338" i="1" l="1"/>
  <c r="H338" i="1" s="1"/>
  <c r="E669" i="1"/>
  <c r="B670" i="1"/>
  <c r="C669" i="1"/>
  <c r="K338" i="1" l="1"/>
  <c r="J338" i="1"/>
  <c r="D339" i="1" s="1"/>
  <c r="I339" i="1" s="1"/>
  <c r="C670" i="1"/>
  <c r="E670" i="1"/>
  <c r="B671" i="1"/>
  <c r="G339" i="1" l="1"/>
  <c r="H339" i="1" s="1"/>
  <c r="C671" i="1"/>
  <c r="E671" i="1"/>
  <c r="B672" i="1"/>
  <c r="K339" i="1" l="1"/>
  <c r="B673" i="1"/>
  <c r="E672" i="1"/>
  <c r="C672" i="1"/>
  <c r="J339" i="1"/>
  <c r="D340" i="1" s="1"/>
  <c r="I340" i="1" s="1"/>
  <c r="G340" i="1" l="1"/>
  <c r="H340" i="1" s="1"/>
  <c r="E673" i="1"/>
  <c r="C673" i="1"/>
  <c r="B674" i="1"/>
  <c r="K340" i="1" l="1"/>
  <c r="J340" i="1"/>
  <c r="D341" i="1" s="1"/>
  <c r="I341" i="1" s="1"/>
  <c r="E674" i="1"/>
  <c r="C674" i="1"/>
  <c r="B675" i="1"/>
  <c r="G341" i="1" l="1"/>
  <c r="H341" i="1" s="1"/>
  <c r="E675" i="1"/>
  <c r="C675" i="1"/>
  <c r="B676" i="1"/>
  <c r="K341" i="1" l="1"/>
  <c r="J341" i="1"/>
  <c r="D342" i="1" s="1"/>
  <c r="I342" i="1" s="1"/>
  <c r="E676" i="1"/>
  <c r="C676" i="1"/>
  <c r="B677" i="1"/>
  <c r="G342" i="1" l="1"/>
  <c r="H342" i="1" s="1"/>
  <c r="C677" i="1"/>
  <c r="B678" i="1"/>
  <c r="E677" i="1"/>
  <c r="K342" i="1" l="1"/>
  <c r="J342" i="1"/>
  <c r="D343" i="1" s="1"/>
  <c r="I343" i="1" s="1"/>
  <c r="C678" i="1"/>
  <c r="E678" i="1"/>
  <c r="B679" i="1"/>
  <c r="G343" i="1" l="1"/>
  <c r="H343" i="1" s="1"/>
  <c r="E679" i="1"/>
  <c r="C679" i="1"/>
  <c r="B680" i="1"/>
  <c r="K343" i="1" l="1"/>
  <c r="B681" i="1"/>
  <c r="C680" i="1"/>
  <c r="E680" i="1"/>
  <c r="J343" i="1"/>
  <c r="D344" i="1" s="1"/>
  <c r="I344" i="1" s="1"/>
  <c r="G344" i="1" l="1"/>
  <c r="H344" i="1" s="1"/>
  <c r="E681" i="1"/>
  <c r="B682" i="1"/>
  <c r="C681" i="1"/>
  <c r="K344" i="1" l="1"/>
  <c r="E682" i="1"/>
  <c r="B683" i="1"/>
  <c r="C682" i="1"/>
  <c r="J344" i="1"/>
  <c r="D345" i="1" s="1"/>
  <c r="I345" i="1" s="1"/>
  <c r="G345" i="1" l="1"/>
  <c r="H345" i="1" s="1"/>
  <c r="E683" i="1"/>
  <c r="C683" i="1"/>
  <c r="B684" i="1"/>
  <c r="K345" i="1" l="1"/>
  <c r="C684" i="1"/>
  <c r="B685" i="1"/>
  <c r="E684" i="1"/>
  <c r="J345" i="1"/>
  <c r="D346" i="1" s="1"/>
  <c r="I346" i="1" s="1"/>
  <c r="G346" i="1" l="1"/>
  <c r="H346" i="1" s="1"/>
  <c r="B686" i="1"/>
  <c r="C685" i="1"/>
  <c r="E685" i="1"/>
  <c r="K346" i="1" l="1"/>
  <c r="J346" i="1"/>
  <c r="D347" i="1" s="1"/>
  <c r="I347" i="1" s="1"/>
  <c r="B687" i="1"/>
  <c r="E686" i="1"/>
  <c r="C686" i="1"/>
  <c r="G347" i="1" l="1"/>
  <c r="H347" i="1" s="1"/>
  <c r="C687" i="1"/>
  <c r="E687" i="1"/>
  <c r="B688" i="1"/>
  <c r="K347" i="1" l="1"/>
  <c r="E688" i="1"/>
  <c r="C688" i="1"/>
  <c r="B689" i="1"/>
  <c r="J347" i="1"/>
  <c r="D348" i="1" s="1"/>
  <c r="I348" i="1" s="1"/>
  <c r="G348" i="1" l="1"/>
  <c r="H348" i="1" s="1"/>
  <c r="B690" i="1"/>
  <c r="E689" i="1"/>
  <c r="C689" i="1"/>
  <c r="K348" i="1" l="1"/>
  <c r="C690" i="1"/>
  <c r="E690" i="1"/>
  <c r="B691" i="1"/>
  <c r="J348" i="1"/>
  <c r="D349" i="1" s="1"/>
  <c r="I349" i="1" s="1"/>
  <c r="G349" i="1" l="1"/>
  <c r="H349" i="1" s="1"/>
  <c r="B692" i="1"/>
  <c r="C691" i="1"/>
  <c r="E691" i="1"/>
  <c r="K349" i="1" l="1"/>
  <c r="J349" i="1"/>
  <c r="D350" i="1" s="1"/>
  <c r="I350" i="1" s="1"/>
  <c r="B693" i="1"/>
  <c r="C692" i="1"/>
  <c r="E692" i="1"/>
  <c r="G350" i="1" l="1"/>
  <c r="H350" i="1" s="1"/>
  <c r="C693" i="1"/>
  <c r="E693" i="1"/>
  <c r="B694" i="1"/>
  <c r="K350" i="1" l="1"/>
  <c r="J350" i="1"/>
  <c r="D351" i="1" s="1"/>
  <c r="I351" i="1" s="1"/>
  <c r="B695" i="1"/>
  <c r="E694" i="1"/>
  <c r="C694" i="1"/>
  <c r="G351" i="1" l="1"/>
  <c r="H351" i="1" s="1"/>
  <c r="C695" i="1"/>
  <c r="B696" i="1"/>
  <c r="E695" i="1"/>
  <c r="K351" i="1" l="1"/>
  <c r="B697" i="1"/>
  <c r="C696" i="1"/>
  <c r="E696" i="1"/>
  <c r="J351" i="1"/>
  <c r="D352" i="1" s="1"/>
  <c r="I352" i="1" s="1"/>
  <c r="G352" i="1" l="1"/>
  <c r="H352" i="1" s="1"/>
  <c r="B698" i="1"/>
  <c r="E697" i="1"/>
  <c r="C697" i="1"/>
  <c r="K352" i="1" l="1"/>
  <c r="C698" i="1"/>
  <c r="E698" i="1"/>
  <c r="B699" i="1"/>
  <c r="J352" i="1"/>
  <c r="D353" i="1" s="1"/>
  <c r="I353" i="1" s="1"/>
  <c r="G353" i="1" l="1"/>
  <c r="H353" i="1" s="1"/>
  <c r="E699" i="1"/>
  <c r="C699" i="1"/>
  <c r="B700" i="1"/>
  <c r="K353" i="1" l="1"/>
  <c r="J353" i="1"/>
  <c r="D354" i="1" s="1"/>
  <c r="I354" i="1" s="1"/>
  <c r="B701" i="1"/>
  <c r="C700" i="1"/>
  <c r="E700" i="1"/>
  <c r="G354" i="1" l="1"/>
  <c r="H354" i="1" s="1"/>
  <c r="B702" i="1"/>
  <c r="C701" i="1"/>
  <c r="E701" i="1"/>
  <c r="K354" i="1" l="1"/>
  <c r="J354" i="1"/>
  <c r="D355" i="1" s="1"/>
  <c r="I355" i="1" s="1"/>
  <c r="B703" i="1"/>
  <c r="E702" i="1"/>
  <c r="C702" i="1"/>
  <c r="G355" i="1" l="1"/>
  <c r="H355" i="1" s="1"/>
  <c r="C703" i="1"/>
  <c r="B704" i="1"/>
  <c r="E703" i="1"/>
  <c r="K355" i="1" l="1"/>
  <c r="J355" i="1"/>
  <c r="D356" i="1" s="1"/>
  <c r="I356" i="1" s="1"/>
  <c r="E704" i="1"/>
  <c r="C704" i="1"/>
  <c r="B705" i="1"/>
  <c r="G356" i="1" l="1"/>
  <c r="H356" i="1" s="1"/>
  <c r="B706" i="1"/>
  <c r="C705" i="1"/>
  <c r="E705" i="1"/>
  <c r="K356" i="1" l="1"/>
  <c r="J356" i="1"/>
  <c r="D357" i="1" s="1"/>
  <c r="I357" i="1" s="1"/>
  <c r="B707" i="1"/>
  <c r="E706" i="1"/>
  <c r="C706" i="1"/>
  <c r="G357" i="1" l="1"/>
  <c r="H357" i="1" s="1"/>
  <c r="B708" i="1"/>
  <c r="C707" i="1"/>
  <c r="E707" i="1"/>
  <c r="K357" i="1" l="1"/>
  <c r="J357" i="1"/>
  <c r="D358" i="1" s="1"/>
  <c r="I358" i="1" s="1"/>
  <c r="E708" i="1"/>
  <c r="C708" i="1"/>
  <c r="B709" i="1"/>
  <c r="G358" i="1" l="1"/>
  <c r="H358" i="1" s="1"/>
  <c r="C709" i="1"/>
  <c r="B710" i="1"/>
  <c r="E709" i="1"/>
  <c r="K358" i="1" l="1"/>
  <c r="J358" i="1"/>
  <c r="D359" i="1" s="1"/>
  <c r="I359" i="1" s="1"/>
  <c r="B711" i="1"/>
  <c r="C710" i="1"/>
  <c r="E710" i="1"/>
  <c r="G359" i="1" l="1"/>
  <c r="H359" i="1" s="1"/>
  <c r="E711" i="1"/>
  <c r="B712" i="1"/>
  <c r="C711" i="1"/>
  <c r="K359" i="1" l="1"/>
  <c r="B713" i="1"/>
  <c r="C712" i="1"/>
  <c r="E712" i="1"/>
  <c r="J359" i="1"/>
  <c r="D360" i="1" s="1"/>
  <c r="I360" i="1" s="1"/>
  <c r="G360" i="1" l="1"/>
  <c r="H360" i="1" s="1"/>
  <c r="C713" i="1"/>
  <c r="E713" i="1"/>
  <c r="B714" i="1"/>
  <c r="K360" i="1" l="1"/>
  <c r="B715" i="1"/>
  <c r="E714" i="1"/>
  <c r="C714" i="1"/>
  <c r="J360" i="1"/>
  <c r="D361" i="1" s="1"/>
  <c r="I361" i="1" s="1"/>
  <c r="G361" i="1" l="1"/>
  <c r="H361" i="1" s="1"/>
  <c r="B716" i="1"/>
  <c r="C715" i="1"/>
  <c r="E715" i="1"/>
  <c r="K361" i="1" l="1"/>
  <c r="J361" i="1"/>
  <c r="D362" i="1" s="1"/>
  <c r="I362" i="1" s="1"/>
  <c r="B717" i="1"/>
  <c r="C716" i="1"/>
  <c r="E716" i="1"/>
  <c r="G362" i="1" l="1"/>
  <c r="H362" i="1" s="1"/>
  <c r="B718" i="1"/>
  <c r="E717" i="1"/>
  <c r="C717" i="1"/>
  <c r="K362" i="1" l="1"/>
  <c r="J362" i="1"/>
  <c r="D363" i="1" s="1"/>
  <c r="I363" i="1" s="1"/>
  <c r="B719" i="1"/>
  <c r="E718" i="1"/>
  <c r="C718" i="1"/>
  <c r="G363" i="1" l="1"/>
  <c r="H363" i="1" s="1"/>
  <c r="C719" i="1"/>
  <c r="E719" i="1"/>
  <c r="B720" i="1"/>
  <c r="K363" i="1" l="1"/>
  <c r="J363" i="1"/>
  <c r="D364" i="1" s="1"/>
  <c r="I364" i="1" s="1"/>
  <c r="C720" i="1"/>
  <c r="E720" i="1"/>
  <c r="B721" i="1"/>
  <c r="G364" i="1" l="1"/>
  <c r="H364" i="1" s="1"/>
  <c r="B722" i="1"/>
  <c r="C721" i="1"/>
  <c r="E721" i="1"/>
  <c r="K364" i="1" l="1"/>
  <c r="C722" i="1"/>
  <c r="E722" i="1"/>
  <c r="B723" i="1"/>
  <c r="J364" i="1"/>
  <c r="D365" i="1" s="1"/>
  <c r="I365" i="1" s="1"/>
  <c r="G365" i="1" l="1"/>
  <c r="H365" i="1" s="1"/>
  <c r="B724" i="1"/>
  <c r="C723" i="1"/>
  <c r="E723" i="1"/>
  <c r="K365" i="1" l="1"/>
  <c r="B725" i="1"/>
  <c r="E724" i="1"/>
  <c r="C724" i="1"/>
  <c r="J365" i="1"/>
  <c r="D366" i="1" s="1"/>
  <c r="I366" i="1" s="1"/>
  <c r="G366" i="1" l="1"/>
  <c r="H366" i="1" s="1"/>
  <c r="C725" i="1"/>
  <c r="E725" i="1"/>
  <c r="B726" i="1"/>
  <c r="K366" i="1" l="1"/>
  <c r="B727" i="1"/>
  <c r="C726" i="1"/>
  <c r="E726" i="1"/>
  <c r="J366" i="1"/>
  <c r="D367" i="1" s="1"/>
  <c r="I367" i="1" s="1"/>
  <c r="G367" i="1" l="1"/>
  <c r="H367" i="1" s="1"/>
  <c r="C727" i="1"/>
  <c r="B728" i="1"/>
  <c r="E727" i="1"/>
  <c r="K367" i="1" l="1"/>
  <c r="B729" i="1"/>
  <c r="E728" i="1"/>
  <c r="C728" i="1"/>
  <c r="J367" i="1"/>
  <c r="D368" i="1" s="1"/>
  <c r="I368" i="1" s="1"/>
  <c r="G368" i="1" l="1"/>
  <c r="H368" i="1" s="1"/>
  <c r="B730" i="1"/>
  <c r="E729" i="1"/>
  <c r="C729" i="1"/>
  <c r="K368" i="1" l="1"/>
  <c r="J368" i="1"/>
  <c r="D369" i="1" s="1"/>
  <c r="I369" i="1" s="1"/>
  <c r="E730" i="1"/>
  <c r="B731" i="1"/>
  <c r="C730" i="1"/>
  <c r="G369" i="1" l="1"/>
  <c r="H369" i="1" s="1"/>
  <c r="B732" i="1"/>
  <c r="C731" i="1"/>
  <c r="E731" i="1"/>
  <c r="K369" i="1" l="1"/>
  <c r="J369" i="1"/>
  <c r="D370" i="1" s="1"/>
  <c r="I370" i="1" s="1"/>
  <c r="E732" i="1"/>
  <c r="C732" i="1"/>
  <c r="B733" i="1"/>
  <c r="G370" i="1" l="1"/>
  <c r="H370" i="1" s="1"/>
  <c r="C733" i="1"/>
  <c r="E733" i="1"/>
  <c r="B734" i="1"/>
  <c r="K370" i="1" l="1"/>
  <c r="B735" i="1"/>
  <c r="C734" i="1"/>
  <c r="E734" i="1"/>
  <c r="J370" i="1"/>
  <c r="D371" i="1" s="1"/>
  <c r="I371" i="1" s="1"/>
  <c r="G371" i="1" l="1"/>
  <c r="H371" i="1" s="1"/>
  <c r="C735" i="1"/>
  <c r="E735" i="1"/>
  <c r="B736" i="1"/>
  <c r="K371" i="1" l="1"/>
  <c r="J371" i="1"/>
  <c r="D372" i="1" s="1"/>
  <c r="I372" i="1" s="1"/>
  <c r="B737" i="1"/>
  <c r="C736" i="1"/>
  <c r="E736" i="1"/>
  <c r="G372" i="1" l="1"/>
  <c r="H372" i="1" s="1"/>
  <c r="B738" i="1"/>
  <c r="C737" i="1"/>
  <c r="E737" i="1"/>
  <c r="K372" i="1" l="1"/>
  <c r="C738" i="1"/>
  <c r="B739" i="1"/>
  <c r="E738" i="1"/>
  <c r="J372" i="1"/>
  <c r="D373" i="1" s="1"/>
  <c r="I373" i="1" s="1"/>
  <c r="G373" i="1" l="1"/>
  <c r="H373" i="1" s="1"/>
  <c r="B740" i="1"/>
  <c r="E739" i="1"/>
  <c r="C739" i="1"/>
  <c r="K373" i="1" l="1"/>
  <c r="B741" i="1"/>
  <c r="C740" i="1"/>
  <c r="E740" i="1"/>
  <c r="J373" i="1"/>
  <c r="D374" i="1" s="1"/>
  <c r="I374" i="1" s="1"/>
  <c r="G374" i="1" l="1"/>
  <c r="H374" i="1" s="1"/>
  <c r="C741" i="1"/>
  <c r="E741" i="1"/>
  <c r="B742" i="1"/>
  <c r="K374" i="1" l="1"/>
  <c r="B743" i="1"/>
  <c r="C742" i="1"/>
  <c r="E742" i="1"/>
  <c r="J374" i="1"/>
  <c r="D375" i="1" s="1"/>
  <c r="I375" i="1" s="1"/>
  <c r="G375" i="1" l="1"/>
  <c r="H375" i="1" s="1"/>
  <c r="C743" i="1"/>
  <c r="B744" i="1"/>
  <c r="E743" i="1"/>
  <c r="K375" i="1" l="1"/>
  <c r="C744" i="1"/>
  <c r="E744" i="1"/>
  <c r="B745" i="1"/>
  <c r="J375" i="1"/>
  <c r="D376" i="1" s="1"/>
  <c r="I376" i="1" s="1"/>
  <c r="G376" i="1" l="1"/>
  <c r="H376" i="1" s="1"/>
  <c r="B746" i="1"/>
  <c r="E745" i="1"/>
  <c r="C745" i="1"/>
  <c r="K376" i="1" l="1"/>
  <c r="B747" i="1"/>
  <c r="C746" i="1"/>
  <c r="E746" i="1"/>
  <c r="J376" i="1"/>
  <c r="D377" i="1" s="1"/>
  <c r="I377" i="1" s="1"/>
  <c r="G377" i="1" l="1"/>
  <c r="H377" i="1" s="1"/>
  <c r="B748" i="1"/>
  <c r="C747" i="1"/>
  <c r="E747" i="1"/>
  <c r="K377" i="1" l="1"/>
  <c r="B749" i="1"/>
  <c r="E748" i="1"/>
  <c r="C748" i="1"/>
  <c r="J377" i="1"/>
  <c r="D378" i="1" s="1"/>
  <c r="I378" i="1" s="1"/>
  <c r="G378" i="1" l="1"/>
  <c r="H378" i="1" s="1"/>
  <c r="B750" i="1"/>
  <c r="C749" i="1"/>
  <c r="E749" i="1"/>
  <c r="K378" i="1" l="1"/>
  <c r="B751" i="1"/>
  <c r="E750" i="1"/>
  <c r="C750" i="1"/>
  <c r="J378" i="1"/>
  <c r="D379" i="1" s="1"/>
  <c r="I379" i="1" s="1"/>
  <c r="G379" i="1" l="1"/>
  <c r="H379" i="1" s="1"/>
  <c r="E751" i="1"/>
  <c r="B752" i="1"/>
  <c r="C751" i="1"/>
  <c r="K379" i="1" l="1"/>
  <c r="C752" i="1"/>
  <c r="E752" i="1"/>
  <c r="B753" i="1"/>
  <c r="J379" i="1"/>
  <c r="D380" i="1" s="1"/>
  <c r="I380" i="1" s="1"/>
  <c r="G380" i="1" l="1"/>
  <c r="H380" i="1" s="1"/>
  <c r="B754" i="1"/>
  <c r="C753" i="1"/>
  <c r="E753" i="1"/>
  <c r="K380" i="1" l="1"/>
  <c r="J380" i="1"/>
  <c r="D381" i="1" s="1"/>
  <c r="I381" i="1" s="1"/>
  <c r="B755" i="1"/>
  <c r="C754" i="1"/>
  <c r="E754" i="1"/>
  <c r="G381" i="1" l="1"/>
  <c r="H381" i="1" s="1"/>
  <c r="B756" i="1"/>
  <c r="E755" i="1"/>
  <c r="C755" i="1"/>
  <c r="K381" i="1" l="1"/>
  <c r="J381" i="1"/>
  <c r="D382" i="1" s="1"/>
  <c r="I382" i="1" s="1"/>
  <c r="E756" i="1"/>
  <c r="C756" i="1"/>
  <c r="B757" i="1"/>
  <c r="G382" i="1" l="1"/>
  <c r="H382" i="1" s="1"/>
  <c r="C757" i="1"/>
  <c r="E757" i="1"/>
  <c r="B758" i="1"/>
  <c r="K382" i="1" l="1"/>
  <c r="B759" i="1"/>
  <c r="C758" i="1"/>
  <c r="E758" i="1"/>
  <c r="J382" i="1"/>
  <c r="D383" i="1" s="1"/>
  <c r="I383" i="1" s="1"/>
  <c r="G383" i="1" l="1"/>
  <c r="H383" i="1" s="1"/>
  <c r="E759" i="1"/>
  <c r="C759" i="1"/>
  <c r="B760" i="1"/>
  <c r="K383" i="1" l="1"/>
  <c r="B761" i="1"/>
  <c r="E760" i="1"/>
  <c r="C760" i="1"/>
  <c r="J383" i="1"/>
  <c r="D384" i="1" s="1"/>
  <c r="I384" i="1" s="1"/>
  <c r="G384" i="1" l="1"/>
  <c r="H384" i="1" s="1"/>
  <c r="E761" i="1"/>
  <c r="C761" i="1"/>
  <c r="B762" i="1"/>
  <c r="K384" i="1" l="1"/>
  <c r="B763" i="1"/>
  <c r="E762" i="1"/>
  <c r="C762" i="1"/>
  <c r="J384" i="1"/>
  <c r="D385" i="1" s="1"/>
  <c r="I385" i="1" s="1"/>
  <c r="G385" i="1" l="1"/>
  <c r="H385" i="1" s="1"/>
  <c r="B764" i="1"/>
  <c r="C763" i="1"/>
  <c r="E763" i="1"/>
  <c r="K385" i="1" l="1"/>
  <c r="B765" i="1"/>
  <c r="E764" i="1"/>
  <c r="C764" i="1"/>
  <c r="J385" i="1"/>
  <c r="D386" i="1" s="1"/>
  <c r="I386" i="1" s="1"/>
  <c r="G386" i="1" l="1"/>
  <c r="C765" i="1"/>
  <c r="E765" i="1"/>
  <c r="B766" i="1"/>
  <c r="H386" i="1" l="1"/>
  <c r="J386" i="1" s="1"/>
  <c r="D387" i="1" s="1"/>
  <c r="I387" i="1" s="1"/>
  <c r="K386" i="1"/>
  <c r="B767" i="1"/>
  <c r="E766" i="1"/>
  <c r="C766" i="1"/>
  <c r="G387" i="1" l="1"/>
  <c r="H387" i="1" s="1"/>
  <c r="C767" i="1"/>
  <c r="B768" i="1"/>
  <c r="E767" i="1"/>
  <c r="K387" i="1" l="1"/>
  <c r="E768" i="1"/>
  <c r="C768" i="1"/>
  <c r="B769" i="1"/>
  <c r="J387" i="1"/>
  <c r="D388" i="1" s="1"/>
  <c r="I388" i="1" s="1"/>
  <c r="G388" i="1" l="1"/>
  <c r="H388" i="1" s="1"/>
  <c r="B770" i="1"/>
  <c r="C769" i="1"/>
  <c r="E769" i="1"/>
  <c r="K388" i="1" l="1"/>
  <c r="J388" i="1"/>
  <c r="D389" i="1" s="1"/>
  <c r="I389" i="1" s="1"/>
  <c r="E770" i="1"/>
  <c r="C770" i="1"/>
  <c r="B771" i="1"/>
  <c r="G389" i="1" l="1"/>
  <c r="H389" i="1" s="1"/>
  <c r="B772" i="1"/>
  <c r="C771" i="1"/>
  <c r="E771" i="1"/>
  <c r="K389" i="1" l="1"/>
  <c r="J389" i="1"/>
  <c r="D390" i="1" s="1"/>
  <c r="I390" i="1" s="1"/>
  <c r="E772" i="1"/>
  <c r="B773" i="1"/>
  <c r="C772" i="1"/>
  <c r="G390" i="1" l="1"/>
  <c r="H390" i="1" s="1"/>
  <c r="B774" i="1"/>
  <c r="E773" i="1"/>
  <c r="C773" i="1"/>
  <c r="K390" i="1" l="1"/>
  <c r="J390" i="1"/>
  <c r="D391" i="1" s="1"/>
  <c r="I391" i="1" s="1"/>
  <c r="E774" i="1"/>
  <c r="B775" i="1"/>
  <c r="C774" i="1"/>
  <c r="G391" i="1" l="1"/>
  <c r="H391" i="1" s="1"/>
  <c r="C775" i="1"/>
  <c r="B776" i="1"/>
  <c r="E775" i="1"/>
  <c r="K391" i="1" l="1"/>
  <c r="C776" i="1"/>
  <c r="E776" i="1"/>
  <c r="B777" i="1"/>
  <c r="J391" i="1"/>
  <c r="D392" i="1" s="1"/>
  <c r="I392" i="1" s="1"/>
  <c r="G392" i="1" l="1"/>
  <c r="H392" i="1" s="1"/>
  <c r="B778" i="1"/>
  <c r="E777" i="1"/>
  <c r="C777" i="1"/>
  <c r="K392" i="1" l="1"/>
  <c r="C778" i="1"/>
  <c r="B779" i="1"/>
  <c r="E778" i="1"/>
  <c r="J392" i="1"/>
  <c r="D393" i="1" s="1"/>
  <c r="I393" i="1" s="1"/>
  <c r="G393" i="1" l="1"/>
  <c r="H393" i="1" s="1"/>
  <c r="B780" i="1"/>
  <c r="E779" i="1"/>
  <c r="C779" i="1"/>
  <c r="K393" i="1" l="1"/>
  <c r="J393" i="1"/>
  <c r="D394" i="1" s="1"/>
  <c r="I394" i="1" s="1"/>
  <c r="C780" i="1"/>
  <c r="E780" i="1"/>
  <c r="B781" i="1"/>
  <c r="G394" i="1" l="1"/>
  <c r="H394" i="1" s="1"/>
  <c r="E781" i="1"/>
  <c r="C781" i="1"/>
  <c r="B782" i="1"/>
  <c r="K394" i="1" l="1"/>
  <c r="B783" i="1"/>
  <c r="E782" i="1"/>
  <c r="C782" i="1"/>
  <c r="J394" i="1"/>
  <c r="D395" i="1" s="1"/>
  <c r="I395" i="1" s="1"/>
  <c r="G395" i="1" l="1"/>
  <c r="H395" i="1" s="1"/>
  <c r="C783" i="1"/>
  <c r="E783" i="1"/>
  <c r="B784" i="1"/>
  <c r="K395" i="1" l="1"/>
  <c r="B785" i="1"/>
  <c r="E784" i="1"/>
  <c r="C784" i="1"/>
  <c r="J395" i="1"/>
  <c r="D396" i="1" s="1"/>
  <c r="I396" i="1" s="1"/>
  <c r="G396" i="1" l="1"/>
  <c r="H396" i="1" s="1"/>
  <c r="E785" i="1"/>
  <c r="B786" i="1"/>
  <c r="C785" i="1"/>
  <c r="K396" i="1" l="1"/>
  <c r="C786" i="1"/>
  <c r="B787" i="1"/>
  <c r="E786" i="1"/>
  <c r="J396" i="1"/>
  <c r="D397" i="1" s="1"/>
  <c r="I397" i="1" s="1"/>
  <c r="G397" i="1" l="1"/>
  <c r="H397" i="1" s="1"/>
  <c r="B788" i="1"/>
  <c r="C787" i="1"/>
  <c r="E787" i="1"/>
  <c r="K397" i="1" l="1"/>
  <c r="B789" i="1"/>
  <c r="E788" i="1"/>
  <c r="C788" i="1"/>
  <c r="J397" i="1"/>
  <c r="D398" i="1" s="1"/>
  <c r="I398" i="1" s="1"/>
  <c r="G398" i="1" l="1"/>
  <c r="H398" i="1" s="1"/>
  <c r="B790" i="1"/>
  <c r="E789" i="1"/>
  <c r="C789" i="1"/>
  <c r="K398" i="1" l="1"/>
  <c r="B791" i="1"/>
  <c r="E790" i="1"/>
  <c r="C790" i="1"/>
  <c r="J398" i="1"/>
  <c r="D399" i="1" s="1"/>
  <c r="I399" i="1" s="1"/>
  <c r="G399" i="1" l="1"/>
  <c r="H399" i="1" s="1"/>
  <c r="E791" i="1"/>
  <c r="B792" i="1"/>
  <c r="C791" i="1"/>
  <c r="K399" i="1" l="1"/>
  <c r="E792" i="1"/>
  <c r="C792" i="1"/>
  <c r="B793" i="1"/>
  <c r="J399" i="1"/>
  <c r="D400" i="1" s="1"/>
  <c r="I400" i="1" s="1"/>
  <c r="G400" i="1" l="1"/>
  <c r="H400" i="1" s="1"/>
  <c r="E793" i="1"/>
  <c r="B794" i="1"/>
  <c r="C793" i="1"/>
  <c r="K400" i="1" l="1"/>
  <c r="B795" i="1"/>
  <c r="E794" i="1"/>
  <c r="C794" i="1"/>
  <c r="J400" i="1"/>
  <c r="D401" i="1" s="1"/>
  <c r="I401" i="1" s="1"/>
  <c r="G401" i="1" l="1"/>
  <c r="H401" i="1" s="1"/>
  <c r="B796" i="1"/>
  <c r="E795" i="1"/>
  <c r="C795" i="1"/>
  <c r="K401" i="1" l="1"/>
  <c r="B797" i="1"/>
  <c r="E796" i="1"/>
  <c r="C796" i="1"/>
  <c r="J401" i="1"/>
  <c r="D402" i="1" s="1"/>
  <c r="I402" i="1" s="1"/>
  <c r="G402" i="1" l="1"/>
  <c r="H402" i="1" s="1"/>
  <c r="B798" i="1"/>
  <c r="C797" i="1"/>
  <c r="E797" i="1"/>
  <c r="K402" i="1" l="1"/>
  <c r="B799" i="1"/>
  <c r="C798" i="1"/>
  <c r="E798" i="1"/>
  <c r="J402" i="1"/>
  <c r="D403" i="1" s="1"/>
  <c r="I403" i="1" s="1"/>
  <c r="G403" i="1" l="1"/>
  <c r="H403" i="1" s="1"/>
  <c r="C799" i="1"/>
  <c r="B800" i="1"/>
  <c r="E799" i="1"/>
  <c r="K403" i="1" l="1"/>
  <c r="C800" i="1"/>
  <c r="E800" i="1"/>
  <c r="B801" i="1"/>
  <c r="J403" i="1"/>
  <c r="D404" i="1" s="1"/>
  <c r="I404" i="1" s="1"/>
  <c r="G404" i="1" l="1"/>
  <c r="H404" i="1" s="1"/>
  <c r="B802" i="1"/>
  <c r="E801" i="1"/>
  <c r="C801" i="1"/>
  <c r="K404" i="1" l="1"/>
  <c r="B803" i="1"/>
  <c r="E802" i="1"/>
  <c r="C802" i="1"/>
  <c r="J404" i="1"/>
  <c r="D405" i="1" s="1"/>
  <c r="I405" i="1" s="1"/>
  <c r="G405" i="1" l="1"/>
  <c r="H405" i="1" s="1"/>
  <c r="B804" i="1"/>
  <c r="C803" i="1"/>
  <c r="E803" i="1"/>
  <c r="K405" i="1" l="1"/>
  <c r="E804" i="1"/>
  <c r="C804" i="1"/>
  <c r="B805" i="1"/>
  <c r="J405" i="1"/>
  <c r="D406" i="1" s="1"/>
  <c r="I406" i="1" s="1"/>
  <c r="G406" i="1" l="1"/>
  <c r="H406" i="1" s="1"/>
  <c r="E805" i="1"/>
  <c r="C805" i="1"/>
  <c r="B806" i="1"/>
  <c r="K406" i="1" l="1"/>
  <c r="B807" i="1"/>
  <c r="E806" i="1"/>
  <c r="C806" i="1"/>
  <c r="J406" i="1"/>
  <c r="D407" i="1" s="1"/>
  <c r="I407" i="1" s="1"/>
  <c r="G407" i="1" l="1"/>
  <c r="H407" i="1" s="1"/>
  <c r="C807" i="1"/>
  <c r="E807" i="1"/>
  <c r="B808" i="1"/>
  <c r="K407" i="1" l="1"/>
  <c r="C808" i="1"/>
  <c r="E808" i="1"/>
  <c r="B809" i="1"/>
  <c r="J407" i="1"/>
  <c r="D408" i="1" s="1"/>
  <c r="I408" i="1" s="1"/>
  <c r="G408" i="1" l="1"/>
  <c r="H408" i="1" s="1"/>
  <c r="B810" i="1"/>
  <c r="C809" i="1"/>
  <c r="E809" i="1"/>
  <c r="K408" i="1" l="1"/>
  <c r="B811" i="1"/>
  <c r="C810" i="1"/>
  <c r="E810" i="1"/>
  <c r="J408" i="1"/>
  <c r="D409" i="1" s="1"/>
  <c r="I409" i="1" s="1"/>
  <c r="G409" i="1" l="1"/>
  <c r="H409" i="1" s="1"/>
  <c r="B812" i="1"/>
  <c r="E811" i="1"/>
  <c r="C811" i="1"/>
  <c r="K409" i="1" l="1"/>
  <c r="B813" i="1"/>
  <c r="E812" i="1"/>
  <c r="C812" i="1"/>
  <c r="J409" i="1"/>
  <c r="D410" i="1" s="1"/>
  <c r="I410" i="1" s="1"/>
  <c r="G410" i="1" l="1"/>
  <c r="H410" i="1" s="1"/>
  <c r="B814" i="1"/>
  <c r="E813" i="1"/>
  <c r="C813" i="1"/>
  <c r="K410" i="1" l="1"/>
  <c r="C814" i="1"/>
  <c r="E814" i="1"/>
  <c r="B815" i="1"/>
  <c r="J410" i="1"/>
  <c r="D411" i="1" s="1"/>
  <c r="I411" i="1" s="1"/>
  <c r="G411" i="1" l="1"/>
  <c r="H411" i="1" s="1"/>
  <c r="C815" i="1"/>
  <c r="B816" i="1"/>
  <c r="E815" i="1"/>
  <c r="K411" i="1" l="1"/>
  <c r="J411" i="1"/>
  <c r="D412" i="1" s="1"/>
  <c r="I412" i="1" s="1"/>
  <c r="C816" i="1"/>
  <c r="E816" i="1"/>
  <c r="B817" i="1"/>
  <c r="G412" i="1" l="1"/>
  <c r="B818" i="1"/>
  <c r="E817" i="1"/>
  <c r="C817" i="1"/>
  <c r="H412" i="1"/>
  <c r="K412" i="1" l="1"/>
  <c r="J412" i="1"/>
  <c r="D413" i="1" s="1"/>
  <c r="I413" i="1" s="1"/>
  <c r="E818" i="1"/>
  <c r="C818" i="1"/>
  <c r="B819" i="1"/>
  <c r="G413" i="1" l="1"/>
  <c r="H413" i="1" s="1"/>
  <c r="E819" i="1"/>
  <c r="C819" i="1"/>
  <c r="B820" i="1"/>
  <c r="K413" i="1" l="1"/>
  <c r="J413" i="1"/>
  <c r="D414" i="1" s="1"/>
  <c r="I414" i="1" s="1"/>
  <c r="C820" i="1"/>
  <c r="E820" i="1"/>
  <c r="B821" i="1"/>
  <c r="G414" i="1" l="1"/>
  <c r="H414" i="1" s="1"/>
  <c r="E821" i="1"/>
  <c r="C821" i="1"/>
  <c r="B822" i="1"/>
  <c r="K414" i="1" l="1"/>
  <c r="J414" i="1"/>
  <c r="D415" i="1" s="1"/>
  <c r="I415" i="1" s="1"/>
  <c r="B823" i="1"/>
  <c r="C822" i="1"/>
  <c r="E822" i="1"/>
  <c r="G415" i="1" l="1"/>
  <c r="H415" i="1" s="1"/>
  <c r="C823" i="1"/>
  <c r="B824" i="1"/>
  <c r="E823" i="1"/>
  <c r="K415" i="1" l="1"/>
  <c r="J415" i="1"/>
  <c r="D416" i="1" s="1"/>
  <c r="I416" i="1" s="1"/>
  <c r="C824" i="1"/>
  <c r="E824" i="1"/>
  <c r="B825" i="1"/>
  <c r="G416" i="1" l="1"/>
  <c r="H416" i="1" s="1"/>
  <c r="B826" i="1"/>
  <c r="E825" i="1"/>
  <c r="C825" i="1"/>
  <c r="K416" i="1" l="1"/>
  <c r="J416" i="1"/>
  <c r="D417" i="1" s="1"/>
  <c r="I417" i="1" s="1"/>
  <c r="E826" i="1"/>
  <c r="B827" i="1"/>
  <c r="C826" i="1"/>
  <c r="G417" i="1" l="1"/>
  <c r="H417" i="1" s="1"/>
  <c r="E827" i="1"/>
  <c r="C827" i="1"/>
  <c r="B828" i="1"/>
  <c r="K417" i="1" l="1"/>
  <c r="E828" i="1"/>
  <c r="C828" i="1"/>
  <c r="B829" i="1"/>
  <c r="J417" i="1"/>
  <c r="D418" i="1" s="1"/>
  <c r="I418" i="1" s="1"/>
  <c r="G418" i="1" l="1"/>
  <c r="H418" i="1" s="1"/>
  <c r="C829" i="1"/>
  <c r="E829" i="1"/>
  <c r="B830" i="1"/>
  <c r="K418" i="1" l="1"/>
  <c r="B831" i="1"/>
  <c r="E830" i="1"/>
  <c r="C830" i="1"/>
  <c r="J418" i="1"/>
  <c r="D419" i="1" s="1"/>
  <c r="I419" i="1" s="1"/>
  <c r="G419" i="1" l="1"/>
  <c r="H419" i="1" s="1"/>
  <c r="C831" i="1"/>
  <c r="E831" i="1"/>
  <c r="B832" i="1"/>
  <c r="K419" i="1" l="1"/>
  <c r="B833" i="1"/>
  <c r="E832" i="1"/>
  <c r="C832" i="1"/>
  <c r="J419" i="1"/>
  <c r="D420" i="1" s="1"/>
  <c r="I420" i="1" s="1"/>
  <c r="G420" i="1" l="1"/>
  <c r="H420" i="1" s="1"/>
  <c r="B834" i="1"/>
  <c r="C833" i="1"/>
  <c r="E833" i="1"/>
  <c r="K420" i="1" l="1"/>
  <c r="C834" i="1"/>
  <c r="E834" i="1"/>
  <c r="B835" i="1"/>
  <c r="J420" i="1"/>
  <c r="D421" i="1" s="1"/>
  <c r="I421" i="1" s="1"/>
  <c r="G421" i="1" l="1"/>
  <c r="H421" i="1" s="1"/>
  <c r="B836" i="1"/>
  <c r="C835" i="1"/>
  <c r="E835" i="1"/>
  <c r="K421" i="1" l="1"/>
  <c r="E836" i="1"/>
  <c r="B837" i="1"/>
  <c r="C836" i="1"/>
  <c r="J421" i="1"/>
  <c r="D422" i="1" s="1"/>
  <c r="I422" i="1" s="1"/>
  <c r="G422" i="1" l="1"/>
  <c r="H422" i="1" s="1"/>
  <c r="E837" i="1"/>
  <c r="C837" i="1"/>
  <c r="B838" i="1"/>
  <c r="K422" i="1" l="1"/>
  <c r="B839" i="1"/>
  <c r="C838" i="1"/>
  <c r="E838" i="1"/>
  <c r="J422" i="1"/>
  <c r="D423" i="1" s="1"/>
  <c r="I423" i="1" s="1"/>
  <c r="G423" i="1" l="1"/>
  <c r="H423" i="1" s="1"/>
  <c r="C839" i="1"/>
  <c r="E839" i="1"/>
  <c r="B840" i="1"/>
  <c r="K423" i="1" l="1"/>
  <c r="C840" i="1"/>
  <c r="E840" i="1"/>
  <c r="B841" i="1"/>
  <c r="J423" i="1"/>
  <c r="D424" i="1" s="1"/>
  <c r="I424" i="1" s="1"/>
  <c r="G424" i="1" l="1"/>
  <c r="H424" i="1" s="1"/>
  <c r="B842" i="1"/>
  <c r="C841" i="1"/>
  <c r="E841" i="1"/>
  <c r="K424" i="1" l="1"/>
  <c r="J424" i="1"/>
  <c r="D425" i="1" s="1"/>
  <c r="I425" i="1" s="1"/>
  <c r="B843" i="1"/>
  <c r="E842" i="1"/>
  <c r="C842" i="1"/>
  <c r="G425" i="1" l="1"/>
  <c r="H425" i="1" s="1"/>
  <c r="C843" i="1"/>
  <c r="B844" i="1"/>
  <c r="E843" i="1"/>
  <c r="K425" i="1" l="1"/>
  <c r="J425" i="1"/>
  <c r="D426" i="1" s="1"/>
  <c r="I426" i="1" s="1"/>
  <c r="B845" i="1"/>
  <c r="E844" i="1"/>
  <c r="C844" i="1"/>
  <c r="G426" i="1" l="1"/>
  <c r="H426" i="1" s="1"/>
  <c r="C845" i="1"/>
  <c r="E845" i="1"/>
  <c r="B846" i="1"/>
  <c r="K426" i="1" l="1"/>
  <c r="J426" i="1"/>
  <c r="D427" i="1" s="1"/>
  <c r="I427" i="1" s="1"/>
  <c r="B847" i="1"/>
  <c r="E846" i="1"/>
  <c r="C846" i="1"/>
  <c r="G427" i="1" l="1"/>
  <c r="H427" i="1" s="1"/>
  <c r="C847" i="1"/>
  <c r="E847" i="1"/>
  <c r="B848" i="1"/>
  <c r="K427" i="1" l="1"/>
  <c r="E848" i="1"/>
  <c r="C848" i="1"/>
  <c r="B849" i="1"/>
  <c r="J427" i="1"/>
  <c r="D428" i="1" s="1"/>
  <c r="I428" i="1" s="1"/>
  <c r="G428" i="1" l="1"/>
  <c r="H428" i="1" s="1"/>
  <c r="E849" i="1"/>
  <c r="B850" i="1"/>
  <c r="C849" i="1"/>
  <c r="K428" i="1" l="1"/>
  <c r="E850" i="1"/>
  <c r="C850" i="1"/>
  <c r="B851" i="1"/>
  <c r="J428" i="1"/>
  <c r="D429" i="1" s="1"/>
  <c r="I429" i="1" s="1"/>
  <c r="G429" i="1" l="1"/>
  <c r="H429" i="1" s="1"/>
  <c r="C851" i="1"/>
  <c r="B852" i="1"/>
  <c r="E851" i="1"/>
  <c r="K429" i="1" l="1"/>
  <c r="B853" i="1"/>
  <c r="E852" i="1"/>
  <c r="C852" i="1"/>
  <c r="J429" i="1"/>
  <c r="D430" i="1" s="1"/>
  <c r="I430" i="1" s="1"/>
  <c r="G430" i="1" l="1"/>
  <c r="H430" i="1" s="1"/>
  <c r="C853" i="1"/>
  <c r="E853" i="1"/>
  <c r="B854" i="1"/>
  <c r="K430" i="1" l="1"/>
  <c r="J430" i="1"/>
  <c r="D431" i="1" s="1"/>
  <c r="I431" i="1" s="1"/>
  <c r="E854" i="1"/>
  <c r="B855" i="1"/>
  <c r="C854" i="1"/>
  <c r="G431" i="1" l="1"/>
  <c r="H431" i="1" s="1"/>
  <c r="E855" i="1"/>
  <c r="B856" i="1"/>
  <c r="C855" i="1"/>
  <c r="K431" i="1" l="1"/>
  <c r="J431" i="1"/>
  <c r="D432" i="1" s="1"/>
  <c r="I432" i="1" s="1"/>
  <c r="E856" i="1"/>
  <c r="C856" i="1"/>
  <c r="B857" i="1"/>
  <c r="G432" i="1" l="1"/>
  <c r="H432" i="1" s="1"/>
  <c r="B858" i="1"/>
  <c r="C857" i="1"/>
  <c r="E857" i="1"/>
  <c r="K432" i="1" l="1"/>
  <c r="J432" i="1"/>
  <c r="D433" i="1" s="1"/>
  <c r="I433" i="1" s="1"/>
  <c r="B859" i="1"/>
  <c r="E858" i="1"/>
  <c r="C858" i="1"/>
  <c r="G433" i="1" l="1"/>
  <c r="H433" i="1" s="1"/>
  <c r="B860" i="1"/>
  <c r="C859" i="1"/>
  <c r="E859" i="1"/>
  <c r="K433" i="1" l="1"/>
  <c r="E860" i="1"/>
  <c r="B861" i="1"/>
  <c r="C860" i="1"/>
  <c r="J433" i="1"/>
  <c r="D434" i="1" s="1"/>
  <c r="I434" i="1" s="1"/>
  <c r="G434" i="1" l="1"/>
  <c r="H434" i="1" s="1"/>
  <c r="C861" i="1"/>
  <c r="E861" i="1"/>
  <c r="B862" i="1"/>
  <c r="K434" i="1" l="1"/>
  <c r="B863" i="1"/>
  <c r="E862" i="1"/>
  <c r="C862" i="1"/>
  <c r="J434" i="1"/>
  <c r="D435" i="1" s="1"/>
  <c r="I435" i="1" s="1"/>
  <c r="G435" i="1" l="1"/>
  <c r="H435" i="1" s="1"/>
  <c r="C863" i="1"/>
  <c r="E863" i="1"/>
  <c r="B864" i="1"/>
  <c r="K435" i="1" l="1"/>
  <c r="B865" i="1"/>
  <c r="E864" i="1"/>
  <c r="C864" i="1"/>
  <c r="J435" i="1"/>
  <c r="D436" i="1" s="1"/>
  <c r="I436" i="1" s="1"/>
  <c r="G436" i="1" l="1"/>
  <c r="H436" i="1" s="1"/>
  <c r="B866" i="1"/>
  <c r="E865" i="1"/>
  <c r="C865" i="1"/>
  <c r="K436" i="1" l="1"/>
  <c r="J436" i="1"/>
  <c r="D437" i="1" s="1"/>
  <c r="I437" i="1" s="1"/>
  <c r="C866" i="1"/>
  <c r="B867" i="1"/>
  <c r="E866" i="1"/>
  <c r="G437" i="1" l="1"/>
  <c r="H437" i="1" s="1"/>
  <c r="B868" i="1"/>
  <c r="C867" i="1"/>
  <c r="E867" i="1"/>
  <c r="K437" i="1" l="1"/>
  <c r="J437" i="1"/>
  <c r="D438" i="1" s="1"/>
  <c r="I438" i="1" s="1"/>
  <c r="B869" i="1"/>
  <c r="C868" i="1"/>
  <c r="E868" i="1"/>
  <c r="G438" i="1" l="1"/>
  <c r="H438" i="1" s="1"/>
  <c r="E869" i="1"/>
  <c r="C869" i="1"/>
  <c r="B870" i="1"/>
  <c r="K438" i="1" l="1"/>
  <c r="J438" i="1"/>
  <c r="D439" i="1" s="1"/>
  <c r="I439" i="1" s="1"/>
  <c r="B871" i="1"/>
  <c r="E870" i="1"/>
  <c r="C870" i="1"/>
  <c r="G439" i="1" l="1"/>
  <c r="H439" i="1" s="1"/>
  <c r="C871" i="1"/>
  <c r="E871" i="1"/>
  <c r="B872" i="1"/>
  <c r="K439" i="1" l="1"/>
  <c r="J439" i="1"/>
  <c r="D440" i="1" s="1"/>
  <c r="I440" i="1" s="1"/>
  <c r="C872" i="1"/>
  <c r="E872" i="1"/>
  <c r="B873" i="1"/>
  <c r="G440" i="1" l="1"/>
  <c r="H440" i="1" s="1"/>
  <c r="B874" i="1"/>
  <c r="E873" i="1"/>
  <c r="C873" i="1"/>
  <c r="K440" i="1" l="1"/>
  <c r="J440" i="1"/>
  <c r="D441" i="1" s="1"/>
  <c r="I441" i="1" s="1"/>
  <c r="B875" i="1"/>
  <c r="C874" i="1"/>
  <c r="E874" i="1"/>
  <c r="G441" i="1" l="1"/>
  <c r="H441" i="1" s="1"/>
  <c r="B876" i="1"/>
  <c r="C875" i="1"/>
  <c r="E875" i="1"/>
  <c r="K441" i="1" l="1"/>
  <c r="J441" i="1"/>
  <c r="D442" i="1" s="1"/>
  <c r="I442" i="1" s="1"/>
  <c r="B877" i="1"/>
  <c r="C876" i="1"/>
  <c r="E876" i="1"/>
  <c r="G442" i="1" l="1"/>
  <c r="H442" i="1" s="1"/>
  <c r="C877" i="1"/>
  <c r="E877" i="1"/>
  <c r="B878" i="1"/>
  <c r="K442" i="1" l="1"/>
  <c r="B879" i="1"/>
  <c r="E878" i="1"/>
  <c r="C878" i="1"/>
  <c r="J442" i="1"/>
  <c r="D443" i="1" s="1"/>
  <c r="I443" i="1" s="1"/>
  <c r="G443" i="1" l="1"/>
  <c r="H443" i="1" s="1"/>
  <c r="C879" i="1"/>
  <c r="E879" i="1"/>
  <c r="B880" i="1"/>
  <c r="K443" i="1" l="1"/>
  <c r="C880" i="1"/>
  <c r="E880" i="1"/>
  <c r="B881" i="1"/>
  <c r="J443" i="1"/>
  <c r="D444" i="1" s="1"/>
  <c r="I444" i="1" s="1"/>
  <c r="G444" i="1" l="1"/>
  <c r="H444" i="1" s="1"/>
  <c r="B882" i="1"/>
  <c r="C881" i="1"/>
  <c r="E881" i="1"/>
  <c r="K444" i="1" l="1"/>
  <c r="E882" i="1"/>
  <c r="C882" i="1"/>
  <c r="B883" i="1"/>
  <c r="J444" i="1"/>
  <c r="D445" i="1" s="1"/>
  <c r="I445" i="1" s="1"/>
  <c r="G445" i="1" l="1"/>
  <c r="H445" i="1" s="1"/>
  <c r="E883" i="1"/>
  <c r="B884" i="1"/>
  <c r="C883" i="1"/>
  <c r="K445" i="1" l="1"/>
  <c r="B885" i="1"/>
  <c r="C884" i="1"/>
  <c r="E884" i="1"/>
  <c r="J445" i="1"/>
  <c r="D446" i="1" s="1"/>
  <c r="I446" i="1" s="1"/>
  <c r="G446" i="1" l="1"/>
  <c r="H446" i="1" s="1"/>
  <c r="E885" i="1"/>
  <c r="B886" i="1"/>
  <c r="C885" i="1"/>
  <c r="K446" i="1" l="1"/>
  <c r="B887" i="1"/>
  <c r="C886" i="1"/>
  <c r="E886" i="1"/>
  <c r="J446" i="1"/>
  <c r="D447" i="1" s="1"/>
  <c r="I447" i="1" s="1"/>
  <c r="G447" i="1" l="1"/>
  <c r="H447" i="1" s="1"/>
  <c r="C887" i="1"/>
  <c r="E887" i="1"/>
  <c r="B888" i="1"/>
  <c r="K447" i="1" l="1"/>
  <c r="B889" i="1"/>
  <c r="E888" i="1"/>
  <c r="C888" i="1"/>
  <c r="J447" i="1"/>
  <c r="D448" i="1" s="1"/>
  <c r="I448" i="1" s="1"/>
  <c r="G448" i="1" l="1"/>
  <c r="H448" i="1" s="1"/>
  <c r="B890" i="1"/>
  <c r="C889" i="1"/>
  <c r="E889" i="1"/>
  <c r="K448" i="1" l="1"/>
  <c r="E890" i="1"/>
  <c r="C890" i="1"/>
  <c r="B891" i="1"/>
  <c r="J448" i="1"/>
  <c r="D449" i="1" s="1"/>
  <c r="I449" i="1" s="1"/>
  <c r="G449" i="1" l="1"/>
  <c r="B892" i="1"/>
  <c r="E891" i="1"/>
  <c r="C891" i="1"/>
  <c r="H449" i="1" l="1"/>
  <c r="K449" i="1"/>
  <c r="B893" i="1"/>
  <c r="E892" i="1"/>
  <c r="C892" i="1"/>
  <c r="J449" i="1"/>
  <c r="D450" i="1" s="1"/>
  <c r="I450" i="1" s="1"/>
  <c r="G450" i="1" l="1"/>
  <c r="H450" i="1"/>
  <c r="E893" i="1"/>
  <c r="C893" i="1"/>
  <c r="B894" i="1"/>
  <c r="K450" i="1" l="1"/>
  <c r="E894" i="1"/>
  <c r="B895" i="1"/>
  <c r="C894" i="1"/>
  <c r="J450" i="1"/>
  <c r="D451" i="1" s="1"/>
  <c r="I451" i="1" s="1"/>
  <c r="G451" i="1" l="1"/>
  <c r="H451" i="1" s="1"/>
  <c r="C895" i="1"/>
  <c r="E895" i="1"/>
  <c r="B896" i="1"/>
  <c r="K451" i="1" l="1"/>
  <c r="J451" i="1"/>
  <c r="D452" i="1" s="1"/>
  <c r="I452" i="1" s="1"/>
  <c r="C896" i="1"/>
  <c r="B897" i="1"/>
  <c r="E896" i="1"/>
  <c r="G452" i="1" l="1"/>
  <c r="H452" i="1" s="1"/>
  <c r="B898" i="1"/>
  <c r="E897" i="1"/>
  <c r="C897" i="1"/>
  <c r="K452" i="1" l="1"/>
  <c r="E898" i="1"/>
  <c r="C898" i="1"/>
  <c r="B899" i="1"/>
  <c r="J452" i="1"/>
  <c r="D453" i="1" s="1"/>
  <c r="I453" i="1" s="1"/>
  <c r="G453" i="1" l="1"/>
  <c r="H453" i="1" s="1"/>
  <c r="E899" i="1"/>
  <c r="B900" i="1"/>
  <c r="C899" i="1"/>
  <c r="K453" i="1" l="1"/>
  <c r="B901" i="1"/>
  <c r="E900" i="1"/>
  <c r="C900" i="1"/>
  <c r="J453" i="1"/>
  <c r="D454" i="1" s="1"/>
  <c r="I454" i="1" s="1"/>
  <c r="G454" i="1" l="1"/>
  <c r="H454" i="1" s="1"/>
  <c r="E901" i="1"/>
  <c r="B902" i="1"/>
  <c r="C901" i="1"/>
  <c r="K454" i="1" l="1"/>
  <c r="B903" i="1"/>
  <c r="C902" i="1"/>
  <c r="E902" i="1"/>
  <c r="J454" i="1"/>
  <c r="D455" i="1" s="1"/>
  <c r="I455" i="1" s="1"/>
  <c r="G455" i="1" l="1"/>
  <c r="H455" i="1" s="1"/>
  <c r="E903" i="1"/>
  <c r="C903" i="1"/>
  <c r="B904" i="1"/>
  <c r="K455" i="1" l="1"/>
  <c r="B905" i="1"/>
  <c r="C904" i="1"/>
  <c r="E904" i="1"/>
  <c r="J455" i="1"/>
  <c r="D456" i="1" s="1"/>
  <c r="I456" i="1" s="1"/>
  <c r="G456" i="1" l="1"/>
  <c r="H456" i="1" s="1"/>
  <c r="B906" i="1"/>
  <c r="E905" i="1"/>
  <c r="C905" i="1"/>
  <c r="K456" i="1" l="1"/>
  <c r="B907" i="1"/>
  <c r="C906" i="1"/>
  <c r="E906" i="1"/>
  <c r="J456" i="1"/>
  <c r="D457" i="1" s="1"/>
  <c r="I457" i="1" s="1"/>
  <c r="G457" i="1" l="1"/>
  <c r="H457" i="1" s="1"/>
  <c r="E907" i="1"/>
  <c r="B908" i="1"/>
  <c r="C907" i="1"/>
  <c r="K457" i="1" l="1"/>
  <c r="B909" i="1"/>
  <c r="C908" i="1"/>
  <c r="E908" i="1"/>
  <c r="J457" i="1"/>
  <c r="D458" i="1" s="1"/>
  <c r="I458" i="1" s="1"/>
  <c r="G458" i="1" l="1"/>
  <c r="H458" i="1" s="1"/>
  <c r="E909" i="1"/>
  <c r="B910" i="1"/>
  <c r="C909" i="1"/>
  <c r="K458" i="1" l="1"/>
  <c r="B911" i="1"/>
  <c r="E910" i="1"/>
  <c r="C910" i="1"/>
  <c r="J458" i="1"/>
  <c r="D459" i="1" s="1"/>
  <c r="I459" i="1" s="1"/>
  <c r="G459" i="1" l="1"/>
  <c r="H459" i="1" s="1"/>
  <c r="C911" i="1"/>
  <c r="E911" i="1"/>
  <c r="B912" i="1"/>
  <c r="K459" i="1" l="1"/>
  <c r="B913" i="1"/>
  <c r="E912" i="1"/>
  <c r="C912" i="1"/>
  <c r="J459" i="1"/>
  <c r="D460" i="1" s="1"/>
  <c r="I460" i="1" s="1"/>
  <c r="G460" i="1" l="1"/>
  <c r="H460" i="1" s="1"/>
  <c r="B914" i="1"/>
  <c r="E913" i="1"/>
  <c r="C913" i="1"/>
  <c r="K460" i="1" l="1"/>
  <c r="C914" i="1"/>
  <c r="B915" i="1"/>
  <c r="E914" i="1"/>
  <c r="J460" i="1"/>
  <c r="D461" i="1" s="1"/>
  <c r="I461" i="1" s="1"/>
  <c r="G461" i="1" l="1"/>
  <c r="H461" i="1" s="1"/>
  <c r="B916" i="1"/>
  <c r="C915" i="1"/>
  <c r="E915" i="1"/>
  <c r="K461" i="1" l="1"/>
  <c r="B917" i="1"/>
  <c r="E916" i="1"/>
  <c r="C916" i="1"/>
  <c r="J461" i="1"/>
  <c r="D462" i="1" s="1"/>
  <c r="I462" i="1" s="1"/>
  <c r="G462" i="1" l="1"/>
  <c r="H462" i="1" s="1"/>
  <c r="E917" i="1"/>
  <c r="B918" i="1"/>
  <c r="C917" i="1"/>
  <c r="K462" i="1" l="1"/>
  <c r="B919" i="1"/>
  <c r="E918" i="1"/>
  <c r="C918" i="1"/>
  <c r="J462" i="1"/>
  <c r="D463" i="1" s="1"/>
  <c r="I463" i="1" s="1"/>
  <c r="G463" i="1" l="1"/>
  <c r="H463" i="1" s="1"/>
  <c r="C919" i="1"/>
  <c r="E919" i="1"/>
  <c r="B920" i="1"/>
  <c r="K463" i="1" l="1"/>
  <c r="J463" i="1"/>
  <c r="D464" i="1" s="1"/>
  <c r="I464" i="1" s="1"/>
  <c r="E920" i="1"/>
  <c r="C920" i="1"/>
  <c r="B921" i="1"/>
  <c r="G464" i="1" l="1"/>
  <c r="H464" i="1" s="1"/>
  <c r="E921" i="1"/>
  <c r="C921" i="1"/>
  <c r="B922" i="1"/>
  <c r="K464" i="1" l="1"/>
  <c r="B923" i="1"/>
  <c r="E922" i="1"/>
  <c r="C922" i="1"/>
  <c r="J464" i="1"/>
  <c r="D465" i="1" s="1"/>
  <c r="I465" i="1" s="1"/>
  <c r="G465" i="1" l="1"/>
  <c r="H465" i="1" s="1"/>
  <c r="B924" i="1"/>
  <c r="C923" i="1"/>
  <c r="E923" i="1"/>
  <c r="K465" i="1" l="1"/>
  <c r="B925" i="1"/>
  <c r="E924" i="1"/>
  <c r="C924" i="1"/>
  <c r="J465" i="1"/>
  <c r="D466" i="1" s="1"/>
  <c r="I466" i="1" s="1"/>
  <c r="G466" i="1" l="1"/>
  <c r="H466" i="1" s="1"/>
  <c r="E925" i="1"/>
  <c r="B926" i="1"/>
  <c r="C925" i="1"/>
  <c r="K466" i="1" l="1"/>
  <c r="B927" i="1"/>
  <c r="C926" i="1"/>
  <c r="E926" i="1"/>
  <c r="J466" i="1"/>
  <c r="D467" i="1" s="1"/>
  <c r="I467" i="1" s="1"/>
  <c r="G467" i="1" l="1"/>
  <c r="H467" i="1" s="1"/>
  <c r="C927" i="1"/>
  <c r="B928" i="1"/>
  <c r="E927" i="1"/>
  <c r="K467" i="1" l="1"/>
  <c r="E928" i="1"/>
  <c r="C928" i="1"/>
  <c r="B929" i="1"/>
  <c r="J467" i="1"/>
  <c r="D468" i="1" s="1"/>
  <c r="I468" i="1" s="1"/>
  <c r="G468" i="1" l="1"/>
  <c r="H468" i="1" s="1"/>
  <c r="B930" i="1"/>
  <c r="E929" i="1"/>
  <c r="C929" i="1"/>
  <c r="K468" i="1" l="1"/>
  <c r="C930" i="1"/>
  <c r="B931" i="1"/>
  <c r="E930" i="1"/>
  <c r="J468" i="1"/>
  <c r="D469" i="1" s="1"/>
  <c r="I469" i="1" s="1"/>
  <c r="G469" i="1" l="1"/>
  <c r="H469" i="1" s="1"/>
  <c r="B932" i="1"/>
  <c r="C931" i="1"/>
  <c r="E931" i="1"/>
  <c r="K469" i="1" l="1"/>
  <c r="J469" i="1"/>
  <c r="D470" i="1" s="1"/>
  <c r="I470" i="1" s="1"/>
  <c r="B933" i="1"/>
  <c r="E932" i="1"/>
  <c r="C932" i="1"/>
  <c r="G470" i="1" l="1"/>
  <c r="H470" i="1" s="1"/>
  <c r="C933" i="1"/>
  <c r="B934" i="1"/>
  <c r="E933" i="1"/>
  <c r="K470" i="1" l="1"/>
  <c r="B935" i="1"/>
  <c r="C934" i="1"/>
  <c r="E934" i="1"/>
  <c r="J470" i="1"/>
  <c r="D471" i="1" s="1"/>
  <c r="I471" i="1" s="1"/>
  <c r="G471" i="1" l="1"/>
  <c r="H471" i="1" s="1"/>
  <c r="C935" i="1"/>
  <c r="E935" i="1"/>
  <c r="B936" i="1"/>
  <c r="K471" i="1" l="1"/>
  <c r="B937" i="1"/>
  <c r="C936" i="1"/>
  <c r="E936" i="1"/>
  <c r="J471" i="1"/>
  <c r="D472" i="1" s="1"/>
  <c r="I472" i="1" s="1"/>
  <c r="G472" i="1" l="1"/>
  <c r="H472" i="1" s="1"/>
  <c r="E937" i="1"/>
  <c r="B938" i="1"/>
  <c r="C937" i="1"/>
  <c r="K472" i="1" l="1"/>
  <c r="C938" i="1"/>
  <c r="B939" i="1"/>
  <c r="E938" i="1"/>
  <c r="J472" i="1"/>
  <c r="D473" i="1" s="1"/>
  <c r="I473" i="1" s="1"/>
  <c r="G473" i="1" l="1"/>
  <c r="H473" i="1" s="1"/>
  <c r="B940" i="1"/>
  <c r="C939" i="1"/>
  <c r="E939" i="1"/>
  <c r="K473" i="1" l="1"/>
  <c r="E940" i="1"/>
  <c r="C940" i="1"/>
  <c r="B941" i="1"/>
  <c r="J473" i="1"/>
  <c r="D474" i="1" s="1"/>
  <c r="I474" i="1" s="1"/>
  <c r="G474" i="1" l="1"/>
  <c r="E941" i="1"/>
  <c r="C941" i="1"/>
  <c r="B942" i="1"/>
  <c r="H474" i="1" l="1"/>
  <c r="K474" i="1"/>
  <c r="B943" i="1"/>
  <c r="C942" i="1"/>
  <c r="E942" i="1"/>
  <c r="J474" i="1"/>
  <c r="D475" i="1" s="1"/>
  <c r="I475" i="1" s="1"/>
  <c r="G475" i="1" l="1"/>
  <c r="H475" i="1" s="1"/>
  <c r="E943" i="1"/>
  <c r="C943" i="1"/>
  <c r="B944" i="1"/>
  <c r="K475" i="1" l="1"/>
  <c r="C944" i="1"/>
  <c r="E944" i="1"/>
  <c r="B945" i="1"/>
  <c r="J475" i="1"/>
  <c r="D476" i="1" s="1"/>
  <c r="I476" i="1" s="1"/>
  <c r="G476" i="1" l="1"/>
  <c r="H476" i="1" s="1"/>
  <c r="E945" i="1"/>
  <c r="B946" i="1"/>
  <c r="C945" i="1"/>
  <c r="K476" i="1" l="1"/>
  <c r="E946" i="1"/>
  <c r="C946" i="1"/>
  <c r="B947" i="1"/>
  <c r="J476" i="1"/>
  <c r="D477" i="1" s="1"/>
  <c r="I477" i="1" s="1"/>
  <c r="G477" i="1" l="1"/>
  <c r="H477" i="1" s="1"/>
  <c r="C947" i="1"/>
  <c r="B948" i="1"/>
  <c r="E947" i="1"/>
  <c r="K477" i="1" l="1"/>
  <c r="E948" i="1"/>
  <c r="B949" i="1"/>
  <c r="C948" i="1"/>
  <c r="J477" i="1"/>
  <c r="D478" i="1" s="1"/>
  <c r="I478" i="1" s="1"/>
  <c r="G478" i="1" l="1"/>
  <c r="H478" i="1" s="1"/>
  <c r="C949" i="1"/>
  <c r="E949" i="1"/>
  <c r="B950" i="1"/>
  <c r="K478" i="1" l="1"/>
  <c r="B951" i="1"/>
  <c r="E950" i="1"/>
  <c r="C950" i="1"/>
  <c r="J478" i="1"/>
  <c r="D479" i="1" s="1"/>
  <c r="I479" i="1" s="1"/>
  <c r="G479" i="1" l="1"/>
  <c r="H479" i="1" s="1"/>
  <c r="C951" i="1"/>
  <c r="B952" i="1"/>
  <c r="E951" i="1"/>
  <c r="K479" i="1" l="1"/>
  <c r="E952" i="1"/>
  <c r="C952" i="1"/>
  <c r="B953" i="1"/>
  <c r="J479" i="1"/>
  <c r="D480" i="1" s="1"/>
  <c r="I480" i="1" s="1"/>
  <c r="G480" i="1" l="1"/>
  <c r="H480" i="1" s="1"/>
  <c r="E953" i="1"/>
  <c r="B954" i="1"/>
  <c r="C953" i="1"/>
  <c r="K480" i="1" l="1"/>
  <c r="E954" i="1"/>
  <c r="C954" i="1"/>
  <c r="B955" i="1"/>
  <c r="J480" i="1"/>
  <c r="D481" i="1" s="1"/>
  <c r="I481" i="1" s="1"/>
  <c r="G481" i="1" l="1"/>
  <c r="H481" i="1" s="1"/>
  <c r="B956" i="1"/>
  <c r="C955" i="1"/>
  <c r="E955" i="1"/>
  <c r="K481" i="1" l="1"/>
  <c r="J481" i="1"/>
  <c r="D482" i="1" s="1"/>
  <c r="I482" i="1" s="1"/>
  <c r="E956" i="1"/>
  <c r="B957" i="1"/>
  <c r="C956" i="1"/>
  <c r="G482" i="1" l="1"/>
  <c r="H482" i="1" s="1"/>
  <c r="E957" i="1"/>
  <c r="C957" i="1"/>
  <c r="B958" i="1"/>
  <c r="K482" i="1" l="1"/>
  <c r="B959" i="1"/>
  <c r="E958" i="1"/>
  <c r="C958" i="1"/>
  <c r="J482" i="1"/>
  <c r="D483" i="1" s="1"/>
  <c r="I483" i="1" s="1"/>
  <c r="G483" i="1" l="1"/>
  <c r="E959" i="1"/>
  <c r="B960" i="1"/>
  <c r="C959" i="1"/>
  <c r="H483" i="1" l="1"/>
  <c r="K483" i="1"/>
  <c r="B961" i="1"/>
  <c r="E960" i="1"/>
  <c r="C960" i="1"/>
  <c r="J483" i="1"/>
  <c r="D484" i="1" s="1"/>
  <c r="I484" i="1" s="1"/>
  <c r="G484" i="1" l="1"/>
  <c r="H484" i="1" s="1"/>
  <c r="E961" i="1"/>
  <c r="B962" i="1"/>
  <c r="C961" i="1"/>
  <c r="K484" i="1" l="1"/>
  <c r="E962" i="1"/>
  <c r="C962" i="1"/>
  <c r="B963" i="1"/>
  <c r="J484" i="1"/>
  <c r="D485" i="1" s="1"/>
  <c r="I485" i="1" s="1"/>
  <c r="G485" i="1" l="1"/>
  <c r="H485" i="1" s="1"/>
  <c r="B964" i="1"/>
  <c r="E963" i="1"/>
  <c r="C963" i="1"/>
  <c r="K485" i="1" l="1"/>
  <c r="B965" i="1"/>
  <c r="E964" i="1"/>
  <c r="C964" i="1"/>
  <c r="J485" i="1"/>
  <c r="D486" i="1" s="1"/>
  <c r="I486" i="1" s="1"/>
  <c r="G486" i="1" l="1"/>
  <c r="H486" i="1" s="1"/>
  <c r="B966" i="1"/>
  <c r="C965" i="1"/>
  <c r="E965" i="1"/>
  <c r="K486" i="1" l="1"/>
  <c r="E966" i="1"/>
  <c r="B967" i="1"/>
  <c r="C966" i="1"/>
  <c r="J486" i="1"/>
  <c r="D487" i="1" s="1"/>
  <c r="I487" i="1" s="1"/>
  <c r="G487" i="1" l="1"/>
  <c r="H487" i="1" s="1"/>
  <c r="B968" i="1"/>
  <c r="C967" i="1"/>
  <c r="E967" i="1"/>
  <c r="K487" i="1" l="1"/>
  <c r="C968" i="1"/>
  <c r="E968" i="1"/>
  <c r="B969" i="1"/>
  <c r="J487" i="1"/>
  <c r="D488" i="1" s="1"/>
  <c r="I488" i="1" s="1"/>
  <c r="G488" i="1" l="1"/>
  <c r="H488" i="1" s="1"/>
  <c r="B970" i="1"/>
  <c r="E969" i="1"/>
  <c r="C969" i="1"/>
  <c r="K488" i="1" l="1"/>
  <c r="B971" i="1"/>
  <c r="E970" i="1"/>
  <c r="C970" i="1"/>
  <c r="J488" i="1"/>
  <c r="D489" i="1" s="1"/>
  <c r="I489" i="1" s="1"/>
  <c r="G489" i="1" l="1"/>
  <c r="H489" i="1" s="1"/>
  <c r="B972" i="1"/>
  <c r="C971" i="1"/>
  <c r="E971" i="1"/>
  <c r="K489" i="1" l="1"/>
  <c r="B973" i="1"/>
  <c r="C972" i="1"/>
  <c r="E972" i="1"/>
  <c r="J489" i="1"/>
  <c r="D490" i="1" s="1"/>
  <c r="I490" i="1" s="1"/>
  <c r="G490" i="1" l="1"/>
  <c r="H490" i="1" s="1"/>
  <c r="C973" i="1"/>
  <c r="E973" i="1"/>
  <c r="B974" i="1"/>
  <c r="K490" i="1" l="1"/>
  <c r="B975" i="1"/>
  <c r="E974" i="1"/>
  <c r="C974" i="1"/>
  <c r="J490" i="1"/>
  <c r="D491" i="1" s="1"/>
  <c r="I491" i="1" s="1"/>
  <c r="G491" i="1" l="1"/>
  <c r="H491" i="1" s="1"/>
  <c r="E975" i="1"/>
  <c r="B976" i="1"/>
  <c r="C975" i="1"/>
  <c r="K491" i="1" l="1"/>
  <c r="E976" i="1"/>
  <c r="C976" i="1"/>
  <c r="B977" i="1"/>
  <c r="J491" i="1"/>
  <c r="D492" i="1" s="1"/>
  <c r="I492" i="1" s="1"/>
  <c r="G492" i="1" l="1"/>
  <c r="H492" i="1" s="1"/>
  <c r="B978" i="1"/>
  <c r="E977" i="1"/>
  <c r="C977" i="1"/>
  <c r="K492" i="1" l="1"/>
  <c r="J492" i="1"/>
  <c r="D493" i="1" s="1"/>
  <c r="I493" i="1" s="1"/>
  <c r="E978" i="1"/>
  <c r="C978" i="1"/>
  <c r="B979" i="1"/>
  <c r="G493" i="1" l="1"/>
  <c r="H493" i="1" s="1"/>
  <c r="E979" i="1"/>
  <c r="B980" i="1"/>
  <c r="C979" i="1"/>
  <c r="K493" i="1" l="1"/>
  <c r="C980" i="1"/>
  <c r="E980" i="1"/>
  <c r="B981" i="1"/>
  <c r="J493" i="1"/>
  <c r="D494" i="1" s="1"/>
  <c r="I494" i="1" s="1"/>
  <c r="G494" i="1" l="1"/>
  <c r="H494" i="1" s="1"/>
  <c r="C981" i="1"/>
  <c r="E981" i="1"/>
  <c r="B982" i="1"/>
  <c r="K494" i="1" l="1"/>
  <c r="J494" i="1"/>
  <c r="D495" i="1" s="1"/>
  <c r="I495" i="1" s="1"/>
  <c r="B983" i="1"/>
  <c r="E982" i="1"/>
  <c r="C982" i="1"/>
  <c r="G495" i="1" l="1"/>
  <c r="H495" i="1" s="1"/>
  <c r="E983" i="1"/>
  <c r="C983" i="1"/>
  <c r="B984" i="1"/>
  <c r="K495" i="1" l="1"/>
  <c r="E984" i="1"/>
  <c r="C984" i="1"/>
  <c r="B985" i="1"/>
  <c r="J495" i="1"/>
  <c r="D496" i="1" s="1"/>
  <c r="I496" i="1" s="1"/>
  <c r="G496" i="1" l="1"/>
  <c r="H496" i="1" s="1"/>
  <c r="B986" i="1"/>
  <c r="C985" i="1"/>
  <c r="E985" i="1"/>
  <c r="K496" i="1" l="1"/>
  <c r="B987" i="1"/>
  <c r="C986" i="1"/>
  <c r="E986" i="1"/>
  <c r="J496" i="1"/>
  <c r="D497" i="1" s="1"/>
  <c r="I497" i="1" s="1"/>
  <c r="G497" i="1" l="1"/>
  <c r="H497" i="1" s="1"/>
  <c r="B988" i="1"/>
  <c r="C987" i="1"/>
  <c r="E987" i="1"/>
  <c r="K497" i="1" l="1"/>
  <c r="B989" i="1"/>
  <c r="C988" i="1"/>
  <c r="E988" i="1"/>
  <c r="J497" i="1"/>
  <c r="D498" i="1" s="1"/>
  <c r="I498" i="1" s="1"/>
  <c r="G498" i="1" l="1"/>
  <c r="C989" i="1"/>
  <c r="E989" i="1"/>
  <c r="B990" i="1"/>
  <c r="H498" i="1" l="1"/>
  <c r="K498" i="1"/>
  <c r="E990" i="1"/>
  <c r="B991" i="1"/>
  <c r="C990" i="1"/>
  <c r="J498" i="1"/>
  <c r="D499" i="1" s="1"/>
  <c r="I499" i="1" s="1"/>
  <c r="G499" i="1" l="1"/>
  <c r="H499" i="1" s="1"/>
  <c r="E991" i="1"/>
  <c r="C991" i="1"/>
  <c r="B992" i="1"/>
  <c r="K499" i="1" l="1"/>
  <c r="E992" i="1"/>
  <c r="C992" i="1"/>
  <c r="B993" i="1"/>
  <c r="J499" i="1"/>
  <c r="D500" i="1" s="1"/>
  <c r="I500" i="1" s="1"/>
  <c r="G500" i="1" l="1"/>
  <c r="H500" i="1" s="1"/>
  <c r="B994" i="1"/>
  <c r="E993" i="1"/>
  <c r="C993" i="1"/>
  <c r="K500" i="1" l="1"/>
  <c r="C994" i="1"/>
  <c r="E994" i="1"/>
  <c r="B995" i="1"/>
  <c r="J500" i="1"/>
  <c r="D501" i="1" s="1"/>
  <c r="I501" i="1" s="1"/>
  <c r="G501" i="1" l="1"/>
  <c r="H501" i="1" s="1"/>
  <c r="E995" i="1"/>
  <c r="B996" i="1"/>
  <c r="C995" i="1"/>
  <c r="K501" i="1" l="1"/>
  <c r="E996" i="1"/>
  <c r="C996" i="1"/>
  <c r="B997" i="1"/>
  <c r="J501" i="1"/>
  <c r="D502" i="1" s="1"/>
  <c r="I502" i="1" s="1"/>
  <c r="G502" i="1" l="1"/>
  <c r="H502" i="1" s="1"/>
  <c r="E997" i="1"/>
  <c r="C997" i="1"/>
  <c r="B998" i="1"/>
  <c r="K502" i="1" l="1"/>
  <c r="B999" i="1"/>
  <c r="E998" i="1"/>
  <c r="C998" i="1"/>
  <c r="J502" i="1"/>
  <c r="D503" i="1" s="1"/>
  <c r="I503" i="1" s="1"/>
  <c r="G503" i="1" l="1"/>
  <c r="E999" i="1"/>
  <c r="C999" i="1"/>
  <c r="B1000" i="1"/>
  <c r="H503" i="1" l="1"/>
  <c r="K503" i="1"/>
  <c r="C1000" i="1"/>
  <c r="E1000" i="1"/>
  <c r="J503" i="1"/>
  <c r="D504" i="1" s="1"/>
  <c r="I504" i="1" s="1"/>
  <c r="G504" i="1" l="1"/>
  <c r="H504" i="1" s="1"/>
  <c r="K504" i="1" l="1"/>
  <c r="J504" i="1"/>
  <c r="D505" i="1" s="1"/>
  <c r="I505" i="1" s="1"/>
  <c r="G505" i="1" l="1"/>
  <c r="H505" i="1" s="1"/>
  <c r="K505" i="1" l="1"/>
  <c r="J505" i="1"/>
  <c r="D506" i="1" s="1"/>
  <c r="I506" i="1" s="1"/>
  <c r="G506" i="1" l="1"/>
  <c r="H506" i="1" s="1"/>
  <c r="K506" i="1" l="1"/>
  <c r="J506" i="1"/>
  <c r="D507" i="1" s="1"/>
  <c r="I507" i="1" s="1"/>
  <c r="G507" i="1" l="1"/>
  <c r="H507" i="1" s="1"/>
  <c r="K507" i="1" l="1"/>
  <c r="J507" i="1"/>
  <c r="D508" i="1" s="1"/>
  <c r="I508" i="1" s="1"/>
  <c r="G508" i="1" l="1"/>
  <c r="H508" i="1" s="1"/>
  <c r="K508" i="1" l="1"/>
  <c r="J508" i="1"/>
  <c r="D509" i="1" s="1"/>
  <c r="I509" i="1" s="1"/>
  <c r="G509" i="1" l="1"/>
  <c r="H509" i="1" s="1"/>
  <c r="K509" i="1" l="1"/>
  <c r="J509" i="1"/>
  <c r="D510" i="1" s="1"/>
  <c r="I510" i="1" s="1"/>
  <c r="G510" i="1" l="1"/>
  <c r="H510" i="1" s="1"/>
  <c r="K510" i="1" l="1"/>
  <c r="J510" i="1"/>
  <c r="D511" i="1" s="1"/>
  <c r="I511" i="1" s="1"/>
  <c r="G511" i="1" l="1"/>
  <c r="H511" i="1" s="1"/>
  <c r="K511" i="1" l="1"/>
  <c r="J511" i="1"/>
  <c r="D512" i="1" s="1"/>
  <c r="I512" i="1" s="1"/>
  <c r="G512" i="1" l="1"/>
  <c r="H512" i="1" s="1"/>
  <c r="K512" i="1" l="1"/>
  <c r="J512" i="1"/>
  <c r="D513" i="1" s="1"/>
  <c r="I513" i="1" s="1"/>
  <c r="G513" i="1" l="1"/>
  <c r="H513" i="1" s="1"/>
  <c r="K513" i="1" l="1"/>
  <c r="J513" i="1"/>
  <c r="D514" i="1" s="1"/>
  <c r="I514" i="1" s="1"/>
  <c r="G514" i="1" l="1"/>
  <c r="H514" i="1"/>
  <c r="K514" i="1" l="1"/>
  <c r="J514" i="1"/>
  <c r="D515" i="1" s="1"/>
  <c r="I515" i="1" s="1"/>
  <c r="G515" i="1" l="1"/>
  <c r="H515" i="1" l="1"/>
  <c r="K515" i="1"/>
  <c r="J515" i="1"/>
  <c r="D516" i="1" s="1"/>
  <c r="I516" i="1" s="1"/>
  <c r="G516" i="1" l="1"/>
  <c r="H516" i="1" l="1"/>
  <c r="K516" i="1"/>
  <c r="J516" i="1"/>
  <c r="D517" i="1" s="1"/>
  <c r="I517" i="1" s="1"/>
  <c r="G517" i="1" l="1"/>
  <c r="H517" i="1" s="1"/>
  <c r="K517" i="1" l="1"/>
  <c r="J517" i="1"/>
  <c r="D518" i="1" s="1"/>
  <c r="I518" i="1" s="1"/>
  <c r="G518" i="1" l="1"/>
  <c r="H518" i="1" s="1"/>
  <c r="K518" i="1" l="1"/>
  <c r="J518" i="1"/>
  <c r="D519" i="1" s="1"/>
  <c r="I519" i="1" s="1"/>
  <c r="G519" i="1" l="1"/>
  <c r="H519" i="1" l="1"/>
  <c r="K519" i="1"/>
  <c r="J519" i="1"/>
  <c r="D520" i="1" s="1"/>
  <c r="I520" i="1" s="1"/>
  <c r="G520" i="1" l="1"/>
  <c r="H520" i="1" s="1"/>
  <c r="K520" i="1" l="1"/>
  <c r="J520" i="1"/>
  <c r="D521" i="1" s="1"/>
  <c r="I521" i="1" s="1"/>
  <c r="G521" i="1" l="1"/>
  <c r="H521" i="1" s="1"/>
  <c r="K521" i="1" l="1"/>
  <c r="J521" i="1"/>
  <c r="D522" i="1" s="1"/>
  <c r="I522" i="1" s="1"/>
  <c r="G522" i="1" l="1"/>
  <c r="H522" i="1" s="1"/>
  <c r="K522" i="1" l="1"/>
  <c r="J522" i="1"/>
  <c r="D523" i="1" s="1"/>
  <c r="I523" i="1" s="1"/>
  <c r="G523" i="1" l="1"/>
  <c r="H523" i="1" s="1"/>
  <c r="K523" i="1" l="1"/>
  <c r="J523" i="1"/>
  <c r="D524" i="1" s="1"/>
  <c r="I524" i="1" s="1"/>
  <c r="G524" i="1" l="1"/>
  <c r="H524" i="1" s="1"/>
  <c r="K524" i="1" l="1"/>
  <c r="J524" i="1"/>
  <c r="D525" i="1" s="1"/>
  <c r="I525" i="1" s="1"/>
  <c r="G525" i="1" l="1"/>
  <c r="H525" i="1" s="1"/>
  <c r="K525" i="1" l="1"/>
  <c r="J525" i="1"/>
  <c r="D526" i="1" s="1"/>
  <c r="I526" i="1" s="1"/>
  <c r="G526" i="1" l="1"/>
  <c r="H526" i="1" s="1"/>
  <c r="K526" i="1" l="1"/>
  <c r="J526" i="1"/>
  <c r="D527" i="1" s="1"/>
  <c r="I527" i="1" s="1"/>
  <c r="G527" i="1" l="1"/>
  <c r="H527" i="1" s="1"/>
  <c r="K527" i="1" l="1"/>
  <c r="J527" i="1"/>
  <c r="D528" i="1" s="1"/>
  <c r="I528" i="1" s="1"/>
  <c r="G528" i="1" l="1"/>
  <c r="H528" i="1" s="1"/>
  <c r="K528" i="1" l="1"/>
  <c r="J528" i="1"/>
  <c r="D529" i="1" s="1"/>
  <c r="I529" i="1" s="1"/>
  <c r="G529" i="1" l="1"/>
  <c r="H529" i="1" s="1"/>
  <c r="K529" i="1" l="1"/>
  <c r="J529" i="1"/>
  <c r="D530" i="1" s="1"/>
  <c r="I530" i="1" s="1"/>
  <c r="G530" i="1" l="1"/>
  <c r="H530" i="1" s="1"/>
  <c r="K530" i="1" l="1"/>
  <c r="J530" i="1"/>
  <c r="D531" i="1" s="1"/>
  <c r="I531" i="1" s="1"/>
  <c r="G531" i="1" l="1"/>
  <c r="H531" i="1" s="1"/>
  <c r="K531" i="1" l="1"/>
  <c r="J531" i="1"/>
  <c r="D532" i="1" s="1"/>
  <c r="I532" i="1" s="1"/>
  <c r="G532" i="1" l="1"/>
  <c r="H532" i="1" s="1"/>
  <c r="K532" i="1" l="1"/>
  <c r="J532" i="1"/>
  <c r="D533" i="1" s="1"/>
  <c r="I533" i="1" s="1"/>
  <c r="G533" i="1" l="1"/>
  <c r="H533" i="1" s="1"/>
  <c r="K533" i="1" l="1"/>
  <c r="J533" i="1"/>
  <c r="D534" i="1" s="1"/>
  <c r="I534" i="1" s="1"/>
  <c r="G534" i="1" l="1"/>
  <c r="H534" i="1" s="1"/>
  <c r="K534" i="1" l="1"/>
  <c r="J534" i="1"/>
  <c r="D535" i="1" s="1"/>
  <c r="I535" i="1" s="1"/>
  <c r="G535" i="1" l="1"/>
  <c r="H535" i="1" s="1"/>
  <c r="K535" i="1" l="1"/>
  <c r="J535" i="1"/>
  <c r="D536" i="1" s="1"/>
  <c r="I536" i="1" s="1"/>
  <c r="G536" i="1" l="1"/>
  <c r="H536" i="1" s="1"/>
  <c r="K536" i="1" l="1"/>
  <c r="J536" i="1"/>
  <c r="D537" i="1" s="1"/>
  <c r="I537" i="1" s="1"/>
  <c r="G537" i="1" l="1"/>
  <c r="H537" i="1" s="1"/>
  <c r="K537" i="1" l="1"/>
  <c r="J537" i="1"/>
  <c r="D538" i="1" s="1"/>
  <c r="I538" i="1" s="1"/>
  <c r="G538" i="1" l="1"/>
  <c r="H538" i="1" s="1"/>
  <c r="K538" i="1" l="1"/>
  <c r="J538" i="1"/>
  <c r="D539" i="1" s="1"/>
  <c r="I539" i="1" s="1"/>
  <c r="G539" i="1" l="1"/>
  <c r="H539" i="1" s="1"/>
  <c r="K539" i="1" l="1"/>
  <c r="J539" i="1"/>
  <c r="D540" i="1" s="1"/>
  <c r="I540" i="1" s="1"/>
  <c r="G540" i="1" l="1"/>
  <c r="H540" i="1" s="1"/>
  <c r="K540" i="1" l="1"/>
  <c r="J540" i="1"/>
  <c r="D541" i="1" s="1"/>
  <c r="I541" i="1" s="1"/>
  <c r="G541" i="1" l="1"/>
  <c r="H541" i="1" s="1"/>
  <c r="K541" i="1" l="1"/>
  <c r="J541" i="1"/>
  <c r="D542" i="1" s="1"/>
  <c r="I542" i="1" s="1"/>
  <c r="G542" i="1" l="1"/>
  <c r="H542" i="1" s="1"/>
  <c r="K542" i="1" l="1"/>
  <c r="J542" i="1"/>
  <c r="D543" i="1" s="1"/>
  <c r="I543" i="1" s="1"/>
  <c r="G543" i="1" l="1"/>
  <c r="H543" i="1" s="1"/>
  <c r="K543" i="1" l="1"/>
  <c r="J543" i="1"/>
  <c r="D544" i="1" s="1"/>
  <c r="I544" i="1" s="1"/>
  <c r="G544" i="1" l="1"/>
  <c r="H544" i="1" s="1"/>
  <c r="K544" i="1" l="1"/>
  <c r="J544" i="1"/>
  <c r="D545" i="1" s="1"/>
  <c r="I545" i="1" s="1"/>
  <c r="G545" i="1" l="1"/>
  <c r="H545" i="1" s="1"/>
  <c r="K545" i="1" l="1"/>
  <c r="J545" i="1"/>
  <c r="D546" i="1" s="1"/>
  <c r="I546" i="1" s="1"/>
  <c r="G546" i="1" l="1"/>
  <c r="H546" i="1" s="1"/>
  <c r="K546" i="1" l="1"/>
  <c r="J546" i="1"/>
  <c r="D547" i="1" s="1"/>
  <c r="I547" i="1" s="1"/>
  <c r="G547" i="1" l="1"/>
  <c r="H547" i="1" s="1"/>
  <c r="K547" i="1" l="1"/>
  <c r="J547" i="1"/>
  <c r="D548" i="1" s="1"/>
  <c r="I548" i="1" s="1"/>
  <c r="G548" i="1" l="1"/>
  <c r="H548" i="1" s="1"/>
  <c r="K548" i="1" l="1"/>
  <c r="J548" i="1"/>
  <c r="D549" i="1" s="1"/>
  <c r="I549" i="1" s="1"/>
  <c r="G549" i="1" l="1"/>
  <c r="H549" i="1" s="1"/>
  <c r="K549" i="1" l="1"/>
  <c r="J549" i="1"/>
  <c r="D550" i="1" s="1"/>
  <c r="I550" i="1" s="1"/>
  <c r="G550" i="1" l="1"/>
  <c r="H550" i="1" s="1"/>
  <c r="K550" i="1" l="1"/>
  <c r="J550" i="1"/>
  <c r="D551" i="1" s="1"/>
  <c r="I551" i="1" s="1"/>
  <c r="G551" i="1" l="1"/>
  <c r="H551" i="1" s="1"/>
  <c r="K551" i="1" l="1"/>
  <c r="J551" i="1"/>
  <c r="D552" i="1" s="1"/>
  <c r="I552" i="1" s="1"/>
  <c r="G552" i="1" l="1"/>
  <c r="H552" i="1" s="1"/>
  <c r="K552" i="1" l="1"/>
  <c r="J552" i="1"/>
  <c r="D553" i="1" s="1"/>
  <c r="I553" i="1" s="1"/>
  <c r="G553" i="1" l="1"/>
  <c r="H553" i="1" s="1"/>
  <c r="K553" i="1" l="1"/>
  <c r="J553" i="1"/>
  <c r="D554" i="1" s="1"/>
  <c r="I554" i="1" s="1"/>
  <c r="G554" i="1" l="1"/>
  <c r="H554" i="1" s="1"/>
  <c r="K554" i="1" l="1"/>
  <c r="J554" i="1"/>
  <c r="D555" i="1" s="1"/>
  <c r="I555" i="1" s="1"/>
  <c r="G555" i="1" l="1"/>
  <c r="H555" i="1" s="1"/>
  <c r="K555" i="1" l="1"/>
  <c r="J555" i="1"/>
  <c r="D556" i="1" s="1"/>
  <c r="I556" i="1" s="1"/>
  <c r="G556" i="1" l="1"/>
  <c r="H556" i="1" s="1"/>
  <c r="K556" i="1" l="1"/>
  <c r="J556" i="1"/>
  <c r="D557" i="1" s="1"/>
  <c r="I557" i="1" s="1"/>
  <c r="G557" i="1" l="1"/>
  <c r="H557" i="1" s="1"/>
  <c r="K557" i="1" l="1"/>
  <c r="J557" i="1"/>
  <c r="D558" i="1" s="1"/>
  <c r="I558" i="1" s="1"/>
  <c r="G558" i="1" l="1"/>
  <c r="H558" i="1" s="1"/>
  <c r="K558" i="1" l="1"/>
  <c r="J558" i="1"/>
  <c r="D559" i="1" s="1"/>
  <c r="I559" i="1" s="1"/>
  <c r="G559" i="1" l="1"/>
  <c r="H559" i="1" s="1"/>
  <c r="K559" i="1" l="1"/>
  <c r="J559" i="1"/>
  <c r="D560" i="1" s="1"/>
  <c r="I560" i="1" s="1"/>
  <c r="G560" i="1" l="1"/>
  <c r="H560" i="1" s="1"/>
  <c r="K560" i="1" l="1"/>
  <c r="J560" i="1"/>
  <c r="D561" i="1" s="1"/>
  <c r="I561" i="1" s="1"/>
  <c r="G561" i="1" l="1"/>
  <c r="H561" i="1" s="1"/>
  <c r="K561" i="1" l="1"/>
  <c r="J561" i="1"/>
  <c r="D562" i="1" s="1"/>
  <c r="I562" i="1" s="1"/>
  <c r="G562" i="1" l="1"/>
  <c r="H562" i="1" s="1"/>
  <c r="K562" i="1" l="1"/>
  <c r="J562" i="1"/>
  <c r="D563" i="1" s="1"/>
  <c r="I563" i="1" s="1"/>
  <c r="G563" i="1" l="1"/>
  <c r="H563" i="1"/>
  <c r="K563" i="1" l="1"/>
  <c r="J563" i="1"/>
  <c r="D564" i="1" s="1"/>
  <c r="I564" i="1" s="1"/>
  <c r="G564" i="1" l="1"/>
  <c r="H564" i="1" s="1"/>
  <c r="K564" i="1" l="1"/>
  <c r="J564" i="1"/>
  <c r="D565" i="1" s="1"/>
  <c r="I565" i="1" s="1"/>
  <c r="G565" i="1" l="1"/>
  <c r="H565" i="1" s="1"/>
  <c r="K565" i="1" l="1"/>
  <c r="J565" i="1"/>
  <c r="D566" i="1" s="1"/>
  <c r="I566" i="1" s="1"/>
  <c r="G566" i="1" l="1"/>
  <c r="H566" i="1" s="1"/>
  <c r="K566" i="1" l="1"/>
  <c r="J566" i="1"/>
  <c r="D567" i="1" s="1"/>
  <c r="I567" i="1" s="1"/>
  <c r="G567" i="1" l="1"/>
  <c r="H567" i="1" l="1"/>
  <c r="K567" i="1"/>
  <c r="J567" i="1"/>
  <c r="D568" i="1" s="1"/>
  <c r="I568" i="1" s="1"/>
  <c r="G568" i="1" l="1"/>
  <c r="H568" i="1" s="1"/>
  <c r="K568" i="1" l="1"/>
  <c r="J568" i="1"/>
  <c r="D569" i="1" s="1"/>
  <c r="I569" i="1" s="1"/>
  <c r="G569" i="1" l="1"/>
  <c r="H569" i="1" s="1"/>
  <c r="K569" i="1" l="1"/>
  <c r="J569" i="1"/>
  <c r="D570" i="1" s="1"/>
  <c r="I570" i="1" s="1"/>
  <c r="G570" i="1" l="1"/>
  <c r="H570" i="1" s="1"/>
  <c r="K570" i="1" l="1"/>
  <c r="J570" i="1"/>
  <c r="D571" i="1" s="1"/>
  <c r="I571" i="1" s="1"/>
  <c r="G571" i="1" l="1"/>
  <c r="H571" i="1" s="1"/>
  <c r="K571" i="1" l="1"/>
  <c r="J571" i="1"/>
  <c r="D572" i="1" s="1"/>
  <c r="I572" i="1" s="1"/>
  <c r="G572" i="1" l="1"/>
  <c r="H572" i="1" s="1"/>
  <c r="K572" i="1" l="1"/>
  <c r="J572" i="1"/>
  <c r="D573" i="1" s="1"/>
  <c r="I573" i="1" s="1"/>
  <c r="G573" i="1" l="1"/>
  <c r="H573" i="1" s="1"/>
  <c r="K573" i="1" l="1"/>
  <c r="J573" i="1"/>
  <c r="D574" i="1" s="1"/>
  <c r="I574" i="1" s="1"/>
  <c r="G574" i="1" l="1"/>
  <c r="H574" i="1" s="1"/>
  <c r="K574" i="1" l="1"/>
  <c r="J574" i="1"/>
  <c r="D575" i="1" s="1"/>
  <c r="I575" i="1" s="1"/>
  <c r="G575" i="1" l="1"/>
  <c r="H575" i="1" s="1"/>
  <c r="K575" i="1" l="1"/>
  <c r="J575" i="1"/>
  <c r="D576" i="1" s="1"/>
  <c r="I576" i="1" s="1"/>
  <c r="G576" i="1" l="1"/>
  <c r="H576" i="1" s="1"/>
  <c r="K576" i="1" l="1"/>
  <c r="J576" i="1"/>
  <c r="D577" i="1" s="1"/>
  <c r="I577" i="1" s="1"/>
  <c r="G577" i="1" l="1"/>
  <c r="H577" i="1" s="1"/>
  <c r="K577" i="1" l="1"/>
  <c r="J577" i="1"/>
  <c r="D578" i="1" s="1"/>
  <c r="I578" i="1" s="1"/>
  <c r="G578" i="1" l="1"/>
  <c r="H578" i="1" s="1"/>
  <c r="K578" i="1" l="1"/>
  <c r="J578" i="1"/>
  <c r="D579" i="1" s="1"/>
  <c r="I579" i="1" s="1"/>
  <c r="G579" i="1" l="1"/>
  <c r="H579" i="1" s="1"/>
  <c r="K579" i="1" l="1"/>
  <c r="J579" i="1"/>
  <c r="D580" i="1" s="1"/>
  <c r="I580" i="1" s="1"/>
  <c r="G580" i="1" l="1"/>
  <c r="H580" i="1" s="1"/>
  <c r="K580" i="1" l="1"/>
  <c r="J580" i="1"/>
  <c r="D581" i="1" s="1"/>
  <c r="I581" i="1" s="1"/>
  <c r="G581" i="1" l="1"/>
  <c r="H581" i="1" s="1"/>
  <c r="K581" i="1" l="1"/>
  <c r="J581" i="1"/>
  <c r="D582" i="1" s="1"/>
  <c r="I582" i="1" s="1"/>
  <c r="G582" i="1" l="1"/>
  <c r="H582" i="1" s="1"/>
  <c r="K582" i="1" l="1"/>
  <c r="J582" i="1"/>
  <c r="D583" i="1" s="1"/>
  <c r="I583" i="1" s="1"/>
  <c r="G583" i="1" l="1"/>
  <c r="H583" i="1" s="1"/>
  <c r="K583" i="1" l="1"/>
  <c r="J583" i="1"/>
  <c r="D584" i="1" s="1"/>
  <c r="I584" i="1" s="1"/>
  <c r="G584" i="1" l="1"/>
  <c r="H584" i="1" s="1"/>
  <c r="K584" i="1" l="1"/>
  <c r="J584" i="1"/>
  <c r="D585" i="1" s="1"/>
  <c r="I585" i="1" s="1"/>
  <c r="G585" i="1" l="1"/>
  <c r="H585" i="1" s="1"/>
  <c r="K585" i="1" l="1"/>
  <c r="J585" i="1"/>
  <c r="D586" i="1" s="1"/>
  <c r="I586" i="1" s="1"/>
  <c r="G586" i="1" l="1"/>
  <c r="H586" i="1" l="1"/>
  <c r="K586" i="1"/>
  <c r="J586" i="1"/>
  <c r="D587" i="1" s="1"/>
  <c r="I587" i="1" s="1"/>
  <c r="G587" i="1" l="1"/>
  <c r="H587" i="1"/>
  <c r="K587" i="1" l="1"/>
  <c r="J587" i="1"/>
  <c r="D588" i="1" s="1"/>
  <c r="I588" i="1" s="1"/>
  <c r="G588" i="1" l="1"/>
  <c r="H588" i="1" s="1"/>
  <c r="K588" i="1" l="1"/>
  <c r="J588" i="1"/>
  <c r="D589" i="1" s="1"/>
  <c r="I589" i="1" s="1"/>
  <c r="G589" i="1" l="1"/>
  <c r="H589" i="1" s="1"/>
  <c r="K589" i="1" l="1"/>
  <c r="J589" i="1"/>
  <c r="D590" i="1" s="1"/>
  <c r="I590" i="1" s="1"/>
  <c r="G590" i="1" l="1"/>
  <c r="H590" i="1" s="1"/>
  <c r="K590" i="1" l="1"/>
  <c r="J590" i="1"/>
  <c r="D591" i="1" s="1"/>
  <c r="I591" i="1" s="1"/>
  <c r="G591" i="1" l="1"/>
  <c r="H591" i="1" s="1"/>
  <c r="K591" i="1" l="1"/>
  <c r="J591" i="1"/>
  <c r="D592" i="1" s="1"/>
  <c r="I592" i="1" s="1"/>
  <c r="G592" i="1" l="1"/>
  <c r="H592" i="1" s="1"/>
  <c r="K592" i="1" l="1"/>
  <c r="J592" i="1"/>
  <c r="D593" i="1" s="1"/>
  <c r="I593" i="1" s="1"/>
  <c r="G593" i="1" l="1"/>
  <c r="H593" i="1" s="1"/>
  <c r="K593" i="1" l="1"/>
  <c r="J593" i="1"/>
  <c r="D594" i="1" s="1"/>
  <c r="I594" i="1" s="1"/>
  <c r="G594" i="1" l="1"/>
  <c r="H594" i="1" s="1"/>
  <c r="K594" i="1" l="1"/>
  <c r="J594" i="1"/>
  <c r="D595" i="1" s="1"/>
  <c r="I595" i="1" s="1"/>
  <c r="G595" i="1" l="1"/>
  <c r="H595" i="1" s="1"/>
  <c r="K595" i="1" l="1"/>
  <c r="J595" i="1"/>
  <c r="D596" i="1" s="1"/>
  <c r="I596" i="1" s="1"/>
  <c r="G596" i="1" l="1"/>
  <c r="H596" i="1" s="1"/>
  <c r="K596" i="1" l="1"/>
  <c r="J596" i="1"/>
  <c r="D597" i="1" s="1"/>
  <c r="I597" i="1" s="1"/>
  <c r="G597" i="1" l="1"/>
  <c r="H597" i="1" s="1"/>
  <c r="K597" i="1" l="1"/>
  <c r="J597" i="1"/>
  <c r="D598" i="1" s="1"/>
  <c r="I598" i="1" s="1"/>
  <c r="G598" i="1" l="1"/>
  <c r="H598" i="1" s="1"/>
  <c r="K598" i="1" l="1"/>
  <c r="J598" i="1"/>
  <c r="D599" i="1" s="1"/>
  <c r="I599" i="1" s="1"/>
  <c r="G599" i="1" l="1"/>
  <c r="H599" i="1" s="1"/>
  <c r="K599" i="1" l="1"/>
  <c r="J599" i="1"/>
  <c r="D600" i="1" s="1"/>
  <c r="I600" i="1" s="1"/>
  <c r="G600" i="1" l="1"/>
  <c r="H600" i="1" s="1"/>
  <c r="K600" i="1" l="1"/>
  <c r="J600" i="1"/>
  <c r="D601" i="1" s="1"/>
  <c r="I601" i="1" s="1"/>
  <c r="G601" i="1" l="1"/>
  <c r="H601" i="1" l="1"/>
  <c r="K601" i="1"/>
  <c r="J601" i="1"/>
  <c r="D602" i="1" s="1"/>
  <c r="I602" i="1" s="1"/>
  <c r="G602" i="1" l="1"/>
  <c r="H602" i="1"/>
  <c r="K602" i="1" l="1"/>
  <c r="J602" i="1"/>
  <c r="D603" i="1" s="1"/>
  <c r="I603" i="1" s="1"/>
  <c r="G603" i="1" l="1"/>
  <c r="H603" i="1" s="1"/>
  <c r="K603" i="1" l="1"/>
  <c r="J603" i="1"/>
  <c r="D604" i="1" s="1"/>
  <c r="I604" i="1" s="1"/>
  <c r="G604" i="1" l="1"/>
  <c r="H604" i="1" s="1"/>
  <c r="K604" i="1" l="1"/>
  <c r="J604" i="1"/>
  <c r="D605" i="1" s="1"/>
  <c r="I605" i="1" s="1"/>
  <c r="G605" i="1" l="1"/>
  <c r="H605" i="1" s="1"/>
  <c r="K605" i="1" l="1"/>
  <c r="J605" i="1"/>
  <c r="D606" i="1" s="1"/>
  <c r="I606" i="1" s="1"/>
  <c r="G606" i="1" l="1"/>
  <c r="H606" i="1" l="1"/>
  <c r="K606" i="1"/>
  <c r="J606" i="1"/>
  <c r="D607" i="1" s="1"/>
  <c r="I607" i="1" s="1"/>
  <c r="G607" i="1" l="1"/>
  <c r="H607" i="1" s="1"/>
  <c r="K607" i="1" l="1"/>
  <c r="J607" i="1"/>
  <c r="D608" i="1" s="1"/>
  <c r="I608" i="1" s="1"/>
  <c r="G608" i="1" l="1"/>
  <c r="H608" i="1" s="1"/>
  <c r="K608" i="1" l="1"/>
  <c r="J608" i="1"/>
  <c r="D609" i="1" s="1"/>
  <c r="I609" i="1" s="1"/>
  <c r="G609" i="1" l="1"/>
  <c r="H609" i="1" s="1"/>
  <c r="K609" i="1" l="1"/>
  <c r="J609" i="1"/>
  <c r="D610" i="1" s="1"/>
  <c r="I610" i="1" s="1"/>
  <c r="G610" i="1" l="1"/>
  <c r="H610" i="1" s="1"/>
  <c r="K610" i="1" l="1"/>
  <c r="J610" i="1"/>
  <c r="D611" i="1" s="1"/>
  <c r="I611" i="1" s="1"/>
  <c r="G611" i="1" l="1"/>
  <c r="H611" i="1" s="1"/>
  <c r="K611" i="1" l="1"/>
  <c r="J611" i="1"/>
  <c r="D612" i="1" s="1"/>
  <c r="I612" i="1" s="1"/>
  <c r="G612" i="1" l="1"/>
  <c r="H612" i="1" s="1"/>
  <c r="K612" i="1" l="1"/>
  <c r="J612" i="1"/>
  <c r="D613" i="1" s="1"/>
  <c r="I613" i="1" s="1"/>
  <c r="G613" i="1" l="1"/>
  <c r="H613" i="1" s="1"/>
  <c r="K613" i="1" l="1"/>
  <c r="J613" i="1"/>
  <c r="D614" i="1" s="1"/>
  <c r="I614" i="1" s="1"/>
  <c r="G614" i="1" l="1"/>
  <c r="H614" i="1" s="1"/>
  <c r="K614" i="1" l="1"/>
  <c r="J614" i="1"/>
  <c r="D615" i="1" s="1"/>
  <c r="I615" i="1" s="1"/>
  <c r="G615" i="1" l="1"/>
  <c r="H615" i="1" l="1"/>
  <c r="K615" i="1"/>
  <c r="J615" i="1"/>
  <c r="D616" i="1" s="1"/>
  <c r="I616" i="1" s="1"/>
  <c r="G616" i="1" l="1"/>
  <c r="H616" i="1" s="1"/>
  <c r="K616" i="1" l="1"/>
  <c r="J616" i="1"/>
  <c r="D617" i="1" s="1"/>
  <c r="I617" i="1" s="1"/>
  <c r="G617" i="1" l="1"/>
  <c r="H617" i="1" s="1"/>
  <c r="K617" i="1" l="1"/>
  <c r="J617" i="1"/>
  <c r="D618" i="1" s="1"/>
  <c r="I618" i="1" s="1"/>
  <c r="G618" i="1" l="1"/>
  <c r="H618" i="1" s="1"/>
  <c r="K618" i="1" l="1"/>
  <c r="J618" i="1"/>
  <c r="D619" i="1" s="1"/>
  <c r="I619" i="1" s="1"/>
  <c r="G619" i="1" l="1"/>
  <c r="H619" i="1" s="1"/>
  <c r="K619" i="1" l="1"/>
  <c r="J619" i="1"/>
  <c r="D620" i="1" s="1"/>
  <c r="I620" i="1" s="1"/>
  <c r="G620" i="1" l="1"/>
  <c r="H620" i="1" s="1"/>
  <c r="K620" i="1" l="1"/>
  <c r="J620" i="1"/>
  <c r="D621" i="1" s="1"/>
  <c r="I621" i="1" s="1"/>
  <c r="G621" i="1" l="1"/>
  <c r="H621" i="1" s="1"/>
  <c r="K621" i="1" l="1"/>
  <c r="J621" i="1"/>
  <c r="D622" i="1" s="1"/>
  <c r="I622" i="1" s="1"/>
  <c r="G622" i="1" l="1"/>
  <c r="H622" i="1" s="1"/>
  <c r="K622" i="1" l="1"/>
  <c r="J622" i="1"/>
  <c r="D623" i="1" s="1"/>
  <c r="I623" i="1" s="1"/>
  <c r="G623" i="1" l="1"/>
  <c r="H623" i="1" s="1"/>
  <c r="K623" i="1" l="1"/>
  <c r="J623" i="1"/>
  <c r="D624" i="1" s="1"/>
  <c r="I624" i="1" s="1"/>
  <c r="G624" i="1" l="1"/>
  <c r="H624" i="1" s="1"/>
  <c r="K624" i="1" l="1"/>
  <c r="J624" i="1"/>
  <c r="D625" i="1" s="1"/>
  <c r="I625" i="1" s="1"/>
  <c r="G625" i="1" l="1"/>
  <c r="H625" i="1" s="1"/>
  <c r="K625" i="1" l="1"/>
  <c r="J625" i="1"/>
  <c r="D626" i="1" s="1"/>
  <c r="I626" i="1" s="1"/>
  <c r="G626" i="1" l="1"/>
  <c r="H626" i="1" s="1"/>
  <c r="K626" i="1" l="1"/>
  <c r="J626" i="1"/>
  <c r="D627" i="1" s="1"/>
  <c r="I627" i="1" s="1"/>
  <c r="G627" i="1" l="1"/>
  <c r="H627" i="1" s="1"/>
  <c r="K627" i="1" l="1"/>
  <c r="J627" i="1"/>
  <c r="D628" i="1" s="1"/>
  <c r="I628" i="1" s="1"/>
  <c r="G628" i="1" l="1"/>
  <c r="H628" i="1" s="1"/>
  <c r="K628" i="1" l="1"/>
  <c r="J628" i="1"/>
  <c r="D629" i="1" s="1"/>
  <c r="I629" i="1" s="1"/>
  <c r="G629" i="1" l="1"/>
  <c r="H629" i="1" s="1"/>
  <c r="K629" i="1" l="1"/>
  <c r="J629" i="1"/>
  <c r="D630" i="1" s="1"/>
  <c r="I630" i="1" s="1"/>
  <c r="G630" i="1" l="1"/>
  <c r="H630" i="1" s="1"/>
  <c r="K630" i="1" l="1"/>
  <c r="J630" i="1"/>
  <c r="D631" i="1" s="1"/>
  <c r="I631" i="1" s="1"/>
  <c r="G631" i="1" l="1"/>
  <c r="H631" i="1" l="1"/>
  <c r="K631" i="1"/>
  <c r="J631" i="1"/>
  <c r="D632" i="1" s="1"/>
  <c r="I632" i="1" s="1"/>
  <c r="G632" i="1" l="1"/>
  <c r="H632" i="1" s="1"/>
  <c r="K632" i="1" l="1"/>
  <c r="J632" i="1"/>
  <c r="D633" i="1" s="1"/>
  <c r="I633" i="1" s="1"/>
  <c r="G633" i="1" l="1"/>
  <c r="H633" i="1" s="1"/>
  <c r="K633" i="1" l="1"/>
  <c r="J633" i="1"/>
  <c r="D634" i="1" s="1"/>
  <c r="I634" i="1" s="1"/>
  <c r="G634" i="1" l="1"/>
  <c r="H634" i="1" s="1"/>
  <c r="K634" i="1" l="1"/>
  <c r="J634" i="1"/>
  <c r="D635" i="1" s="1"/>
  <c r="I635" i="1" s="1"/>
  <c r="G635" i="1" l="1"/>
  <c r="H635" i="1" s="1"/>
  <c r="K635" i="1" l="1"/>
  <c r="J635" i="1"/>
  <c r="D636" i="1" s="1"/>
  <c r="I636" i="1" s="1"/>
  <c r="G636" i="1" l="1"/>
  <c r="H636" i="1" s="1"/>
  <c r="K636" i="1" l="1"/>
  <c r="J636" i="1"/>
  <c r="D637" i="1" s="1"/>
  <c r="I637" i="1" s="1"/>
  <c r="G637" i="1" l="1"/>
  <c r="H637" i="1" s="1"/>
  <c r="K637" i="1" l="1"/>
  <c r="J637" i="1"/>
  <c r="D638" i="1" s="1"/>
  <c r="I638" i="1" s="1"/>
  <c r="G638" i="1" l="1"/>
  <c r="H638" i="1" s="1"/>
  <c r="K638" i="1" l="1"/>
  <c r="J638" i="1"/>
  <c r="D639" i="1" s="1"/>
  <c r="I639" i="1" s="1"/>
  <c r="G639" i="1" l="1"/>
  <c r="H639" i="1" s="1"/>
  <c r="K639" i="1" l="1"/>
  <c r="J639" i="1"/>
  <c r="D640" i="1" s="1"/>
  <c r="I640" i="1" s="1"/>
  <c r="G640" i="1" l="1"/>
  <c r="H640" i="1" s="1"/>
  <c r="K640" i="1" l="1"/>
  <c r="J640" i="1"/>
  <c r="D641" i="1" s="1"/>
  <c r="I641" i="1" s="1"/>
  <c r="G641" i="1" l="1"/>
  <c r="H641" i="1" s="1"/>
  <c r="K641" i="1" l="1"/>
  <c r="J641" i="1"/>
  <c r="D642" i="1" s="1"/>
  <c r="I642" i="1" s="1"/>
  <c r="G642" i="1" l="1"/>
  <c r="H642" i="1" s="1"/>
  <c r="K642" i="1" l="1"/>
  <c r="J642" i="1"/>
  <c r="D643" i="1" s="1"/>
  <c r="I643" i="1" s="1"/>
  <c r="G643" i="1" l="1"/>
  <c r="H643" i="1"/>
  <c r="K643" i="1" l="1"/>
  <c r="J643" i="1"/>
  <c r="D644" i="1" s="1"/>
  <c r="I644" i="1" s="1"/>
  <c r="G644" i="1" l="1"/>
  <c r="H644" i="1" s="1"/>
  <c r="K644" i="1" l="1"/>
  <c r="J644" i="1"/>
  <c r="D645" i="1" s="1"/>
  <c r="I645" i="1" s="1"/>
  <c r="G645" i="1" l="1"/>
  <c r="H645" i="1" s="1"/>
  <c r="K645" i="1" l="1"/>
  <c r="J645" i="1"/>
  <c r="D646" i="1" s="1"/>
  <c r="I646" i="1" s="1"/>
  <c r="G646" i="1" l="1"/>
  <c r="H646" i="1" s="1"/>
  <c r="K646" i="1" l="1"/>
  <c r="J646" i="1"/>
  <c r="D647" i="1" s="1"/>
  <c r="I647" i="1" s="1"/>
  <c r="G647" i="1" l="1"/>
  <c r="H647" i="1" l="1"/>
  <c r="K647" i="1"/>
  <c r="J647" i="1"/>
  <c r="D648" i="1" s="1"/>
  <c r="I648" i="1" s="1"/>
  <c r="G648" i="1" l="1"/>
  <c r="H648" i="1" l="1"/>
  <c r="K648" i="1"/>
  <c r="J648" i="1"/>
  <c r="D649" i="1" s="1"/>
  <c r="I649" i="1" s="1"/>
  <c r="G649" i="1" l="1"/>
  <c r="H649" i="1" s="1"/>
  <c r="K649" i="1" l="1"/>
  <c r="J649" i="1"/>
  <c r="D650" i="1" s="1"/>
  <c r="I650" i="1" s="1"/>
  <c r="G650" i="1" l="1"/>
  <c r="H650" i="1" s="1"/>
  <c r="K650" i="1" l="1"/>
  <c r="J650" i="1"/>
  <c r="D651" i="1" s="1"/>
  <c r="I651" i="1" s="1"/>
  <c r="G651" i="1" l="1"/>
  <c r="H651" i="1" s="1"/>
  <c r="K651" i="1" l="1"/>
  <c r="J651" i="1"/>
  <c r="D652" i="1" s="1"/>
  <c r="I652" i="1" s="1"/>
  <c r="G652" i="1" l="1"/>
  <c r="H652" i="1" s="1"/>
  <c r="K652" i="1" l="1"/>
  <c r="J652" i="1"/>
  <c r="D653" i="1" s="1"/>
  <c r="I653" i="1" s="1"/>
  <c r="G653" i="1" l="1"/>
  <c r="H653" i="1" s="1"/>
  <c r="K653" i="1" l="1"/>
  <c r="J653" i="1"/>
  <c r="D654" i="1" s="1"/>
  <c r="I654" i="1" s="1"/>
  <c r="G654" i="1" l="1"/>
  <c r="H654" i="1" s="1"/>
  <c r="K654" i="1" l="1"/>
  <c r="J654" i="1"/>
  <c r="D655" i="1" s="1"/>
  <c r="I655" i="1" s="1"/>
  <c r="G655" i="1" l="1"/>
  <c r="H655" i="1" s="1"/>
  <c r="K655" i="1" l="1"/>
  <c r="J655" i="1"/>
  <c r="D656" i="1" s="1"/>
  <c r="I656" i="1" s="1"/>
  <c r="G656" i="1" l="1"/>
  <c r="H656" i="1" s="1"/>
  <c r="K656" i="1" l="1"/>
  <c r="J656" i="1"/>
  <c r="D657" i="1" s="1"/>
  <c r="I657" i="1" s="1"/>
  <c r="G657" i="1" l="1"/>
  <c r="H657" i="1" s="1"/>
  <c r="K657" i="1" l="1"/>
  <c r="J657" i="1"/>
  <c r="D658" i="1" s="1"/>
  <c r="I658" i="1" s="1"/>
  <c r="G658" i="1" l="1"/>
  <c r="H658" i="1" s="1"/>
  <c r="K658" i="1" l="1"/>
  <c r="J658" i="1"/>
  <c r="D659" i="1" s="1"/>
  <c r="I659" i="1" s="1"/>
  <c r="G659" i="1" l="1"/>
  <c r="H659" i="1" s="1"/>
  <c r="K659" i="1" l="1"/>
  <c r="J659" i="1"/>
  <c r="D660" i="1" s="1"/>
  <c r="I660" i="1" s="1"/>
  <c r="G660" i="1" l="1"/>
  <c r="H660" i="1" s="1"/>
  <c r="K660" i="1" l="1"/>
  <c r="J660" i="1"/>
  <c r="D661" i="1" s="1"/>
  <c r="I661" i="1" s="1"/>
  <c r="G661" i="1" l="1"/>
  <c r="H661" i="1" s="1"/>
  <c r="K661" i="1" l="1"/>
  <c r="J661" i="1"/>
  <c r="D662" i="1" s="1"/>
  <c r="I662" i="1" s="1"/>
  <c r="G662" i="1" l="1"/>
  <c r="H662" i="1" s="1"/>
  <c r="K662" i="1" l="1"/>
  <c r="J662" i="1"/>
  <c r="D663" i="1" s="1"/>
  <c r="I663" i="1" s="1"/>
  <c r="G663" i="1" l="1"/>
  <c r="H663" i="1" s="1"/>
  <c r="K663" i="1" l="1"/>
  <c r="J663" i="1"/>
  <c r="D664" i="1" s="1"/>
  <c r="I664" i="1" s="1"/>
  <c r="G664" i="1" l="1"/>
  <c r="H664" i="1" s="1"/>
  <c r="K664" i="1" l="1"/>
  <c r="J664" i="1"/>
  <c r="D665" i="1" s="1"/>
  <c r="I665" i="1" s="1"/>
  <c r="G665" i="1" l="1"/>
  <c r="H665" i="1" s="1"/>
  <c r="K665" i="1" l="1"/>
  <c r="J665" i="1"/>
  <c r="D666" i="1" s="1"/>
  <c r="I666" i="1" s="1"/>
  <c r="G666" i="1" l="1"/>
  <c r="H666" i="1" s="1"/>
  <c r="K666" i="1" l="1"/>
  <c r="J666" i="1"/>
  <c r="D667" i="1" s="1"/>
  <c r="I667" i="1" s="1"/>
  <c r="G667" i="1" l="1"/>
  <c r="H667" i="1" s="1"/>
  <c r="K667" i="1" l="1"/>
  <c r="J667" i="1"/>
  <c r="D668" i="1" s="1"/>
  <c r="I668" i="1" s="1"/>
  <c r="G668" i="1" l="1"/>
  <c r="H668" i="1" s="1"/>
  <c r="K668" i="1" l="1"/>
  <c r="J668" i="1"/>
  <c r="D669" i="1" s="1"/>
  <c r="I669" i="1" s="1"/>
  <c r="G669" i="1" l="1"/>
  <c r="H669" i="1" s="1"/>
  <c r="K669" i="1" l="1"/>
  <c r="J669" i="1"/>
  <c r="D670" i="1" s="1"/>
  <c r="I670" i="1" s="1"/>
  <c r="G670" i="1" l="1"/>
  <c r="H670" i="1" l="1"/>
  <c r="K670" i="1"/>
  <c r="J670" i="1"/>
  <c r="D671" i="1" s="1"/>
  <c r="I671" i="1" s="1"/>
  <c r="G671" i="1" l="1"/>
  <c r="H671" i="1" s="1"/>
  <c r="K671" i="1" l="1"/>
  <c r="J671" i="1"/>
  <c r="D672" i="1" s="1"/>
  <c r="I672" i="1" s="1"/>
  <c r="G672" i="1" l="1"/>
  <c r="H672" i="1" l="1"/>
  <c r="K672" i="1"/>
  <c r="J672" i="1"/>
  <c r="D673" i="1" s="1"/>
  <c r="I673" i="1" s="1"/>
  <c r="G673" i="1" l="1"/>
  <c r="H673" i="1" s="1"/>
  <c r="K673" i="1" l="1"/>
  <c r="J673" i="1"/>
  <c r="D674" i="1" s="1"/>
  <c r="I674" i="1" s="1"/>
  <c r="G674" i="1" l="1"/>
  <c r="H674" i="1" s="1"/>
  <c r="K674" i="1" l="1"/>
  <c r="J674" i="1"/>
  <c r="D675" i="1" s="1"/>
  <c r="I675" i="1" s="1"/>
  <c r="G675" i="1" l="1"/>
  <c r="H675" i="1" s="1"/>
  <c r="K675" i="1" l="1"/>
  <c r="J675" i="1"/>
  <c r="D676" i="1" s="1"/>
  <c r="I676" i="1" s="1"/>
  <c r="G676" i="1" l="1"/>
  <c r="H676" i="1" s="1"/>
  <c r="K676" i="1" l="1"/>
  <c r="J676" i="1"/>
  <c r="D677" i="1" s="1"/>
  <c r="I677" i="1" s="1"/>
  <c r="G677" i="1" l="1"/>
  <c r="H677" i="1" s="1"/>
  <c r="K677" i="1" l="1"/>
  <c r="J677" i="1"/>
  <c r="D678" i="1" s="1"/>
  <c r="I678" i="1" s="1"/>
  <c r="G678" i="1" l="1"/>
  <c r="H678" i="1" s="1"/>
  <c r="K678" i="1" l="1"/>
  <c r="J678" i="1"/>
  <c r="D679" i="1" s="1"/>
  <c r="I679" i="1" s="1"/>
  <c r="G679" i="1" l="1"/>
  <c r="H679" i="1" s="1"/>
  <c r="K679" i="1" l="1"/>
  <c r="J679" i="1"/>
  <c r="D680" i="1" s="1"/>
  <c r="I680" i="1" s="1"/>
  <c r="G680" i="1" l="1"/>
  <c r="H680" i="1" s="1"/>
  <c r="K680" i="1" l="1"/>
  <c r="J680" i="1"/>
  <c r="D681" i="1" s="1"/>
  <c r="I681" i="1" s="1"/>
  <c r="G681" i="1" l="1"/>
  <c r="H681" i="1" s="1"/>
  <c r="K681" i="1" l="1"/>
  <c r="J681" i="1"/>
  <c r="D682" i="1" s="1"/>
  <c r="I682" i="1" s="1"/>
  <c r="G682" i="1" l="1"/>
  <c r="H682" i="1" s="1"/>
  <c r="K682" i="1" l="1"/>
  <c r="J682" i="1"/>
  <c r="D683" i="1" s="1"/>
  <c r="I683" i="1" s="1"/>
  <c r="G683" i="1" l="1"/>
  <c r="H683" i="1" s="1"/>
  <c r="K683" i="1" l="1"/>
  <c r="J683" i="1"/>
  <c r="D684" i="1" s="1"/>
  <c r="I684" i="1" s="1"/>
  <c r="G684" i="1" l="1"/>
  <c r="H684" i="1" s="1"/>
  <c r="K684" i="1" l="1"/>
  <c r="J684" i="1"/>
  <c r="D685" i="1" s="1"/>
  <c r="I685" i="1" s="1"/>
  <c r="G685" i="1" l="1"/>
  <c r="H685" i="1" s="1"/>
  <c r="K685" i="1" l="1"/>
  <c r="J685" i="1"/>
  <c r="D686" i="1" s="1"/>
  <c r="I686" i="1" s="1"/>
  <c r="G686" i="1" l="1"/>
  <c r="H686" i="1" s="1"/>
  <c r="K686" i="1" l="1"/>
  <c r="J686" i="1"/>
  <c r="D687" i="1" s="1"/>
  <c r="I687" i="1" s="1"/>
  <c r="G687" i="1" l="1"/>
  <c r="H687" i="1" s="1"/>
  <c r="K687" i="1" l="1"/>
  <c r="J687" i="1"/>
  <c r="D688" i="1" s="1"/>
  <c r="I688" i="1" s="1"/>
  <c r="G688" i="1" l="1"/>
  <c r="H688" i="1" l="1"/>
  <c r="K688" i="1"/>
  <c r="J688" i="1"/>
  <c r="D689" i="1" s="1"/>
  <c r="I689" i="1" s="1"/>
  <c r="G689" i="1" l="1"/>
  <c r="H689" i="1" s="1"/>
  <c r="K689" i="1" l="1"/>
  <c r="J689" i="1"/>
  <c r="D690" i="1" s="1"/>
  <c r="I690" i="1" s="1"/>
  <c r="G690" i="1" l="1"/>
  <c r="H690" i="1" s="1"/>
  <c r="K690" i="1" l="1"/>
  <c r="J690" i="1"/>
  <c r="D691" i="1" s="1"/>
  <c r="I691" i="1" s="1"/>
  <c r="G691" i="1" l="1"/>
  <c r="H691" i="1" s="1"/>
  <c r="K691" i="1" l="1"/>
  <c r="J691" i="1"/>
  <c r="D692" i="1" s="1"/>
  <c r="I692" i="1" s="1"/>
  <c r="G692" i="1" l="1"/>
  <c r="H692" i="1" s="1"/>
  <c r="K692" i="1" l="1"/>
  <c r="J692" i="1"/>
  <c r="D693" i="1" s="1"/>
  <c r="I693" i="1" s="1"/>
  <c r="G693" i="1" l="1"/>
  <c r="H693" i="1" s="1"/>
  <c r="K693" i="1" l="1"/>
  <c r="J693" i="1"/>
  <c r="D694" i="1" s="1"/>
  <c r="I694" i="1" s="1"/>
  <c r="G694" i="1" l="1"/>
  <c r="H694" i="1" s="1"/>
  <c r="K694" i="1" l="1"/>
  <c r="J694" i="1"/>
  <c r="D695" i="1" s="1"/>
  <c r="I695" i="1" s="1"/>
  <c r="G695" i="1" l="1"/>
  <c r="H695" i="1" s="1"/>
  <c r="K695" i="1" l="1"/>
  <c r="J695" i="1"/>
  <c r="D696" i="1" s="1"/>
  <c r="I696" i="1" s="1"/>
  <c r="G696" i="1" l="1"/>
  <c r="H696" i="1" s="1"/>
  <c r="K696" i="1" l="1"/>
  <c r="J696" i="1"/>
  <c r="D697" i="1" s="1"/>
  <c r="I697" i="1" s="1"/>
  <c r="G697" i="1" l="1"/>
  <c r="H697" i="1" s="1"/>
  <c r="K697" i="1" l="1"/>
  <c r="J697" i="1"/>
  <c r="D698" i="1" s="1"/>
  <c r="I698" i="1" s="1"/>
  <c r="G698" i="1" l="1"/>
  <c r="H698" i="1" s="1"/>
  <c r="K698" i="1" l="1"/>
  <c r="J698" i="1"/>
  <c r="D699" i="1" s="1"/>
  <c r="I699" i="1" s="1"/>
  <c r="G699" i="1" l="1"/>
  <c r="H699" i="1" s="1"/>
  <c r="K699" i="1" l="1"/>
  <c r="J699" i="1"/>
  <c r="D700" i="1" s="1"/>
  <c r="I700" i="1" s="1"/>
  <c r="G700" i="1" l="1"/>
  <c r="H700" i="1" s="1"/>
  <c r="K700" i="1" l="1"/>
  <c r="J700" i="1"/>
  <c r="D701" i="1" s="1"/>
  <c r="I701" i="1" s="1"/>
  <c r="G701" i="1" l="1"/>
  <c r="H701" i="1" s="1"/>
  <c r="K701" i="1" l="1"/>
  <c r="J701" i="1"/>
  <c r="D702" i="1" s="1"/>
  <c r="I702" i="1" s="1"/>
  <c r="G702" i="1" l="1"/>
  <c r="H702" i="1" s="1"/>
  <c r="K702" i="1" l="1"/>
  <c r="J702" i="1"/>
  <c r="D703" i="1" s="1"/>
  <c r="I703" i="1" s="1"/>
  <c r="G703" i="1" l="1"/>
  <c r="H703" i="1" s="1"/>
  <c r="K703" i="1" l="1"/>
  <c r="J703" i="1"/>
  <c r="D704" i="1" s="1"/>
  <c r="I704" i="1" s="1"/>
  <c r="G704" i="1" l="1"/>
  <c r="H704" i="1" s="1"/>
  <c r="K704" i="1" l="1"/>
  <c r="J704" i="1"/>
  <c r="D705" i="1" s="1"/>
  <c r="I705" i="1" s="1"/>
  <c r="G705" i="1" l="1"/>
  <c r="H705" i="1" s="1"/>
  <c r="K705" i="1" l="1"/>
  <c r="J705" i="1"/>
  <c r="D706" i="1" s="1"/>
  <c r="I706" i="1" s="1"/>
  <c r="G706" i="1" l="1"/>
  <c r="H706" i="1" s="1"/>
  <c r="K706" i="1" l="1"/>
  <c r="J706" i="1"/>
  <c r="D707" i="1" s="1"/>
  <c r="I707" i="1" s="1"/>
  <c r="G707" i="1" l="1"/>
  <c r="H707" i="1" s="1"/>
  <c r="K707" i="1" l="1"/>
  <c r="J707" i="1"/>
  <c r="D708" i="1" s="1"/>
  <c r="I708" i="1" s="1"/>
  <c r="G708" i="1" l="1"/>
  <c r="H708" i="1" s="1"/>
  <c r="K708" i="1" l="1"/>
  <c r="J708" i="1"/>
  <c r="D709" i="1" s="1"/>
  <c r="I709" i="1" s="1"/>
  <c r="G709" i="1" l="1"/>
  <c r="H709" i="1" s="1"/>
  <c r="K709" i="1" l="1"/>
  <c r="J709" i="1"/>
  <c r="D710" i="1" s="1"/>
  <c r="I710" i="1" s="1"/>
  <c r="G710" i="1" l="1"/>
  <c r="H710" i="1" s="1"/>
  <c r="K710" i="1" l="1"/>
  <c r="J710" i="1"/>
  <c r="D711" i="1" s="1"/>
  <c r="I711" i="1" s="1"/>
  <c r="G711" i="1" l="1"/>
  <c r="H711" i="1" s="1"/>
  <c r="K711" i="1" l="1"/>
  <c r="J711" i="1"/>
  <c r="D712" i="1" s="1"/>
  <c r="I712" i="1" s="1"/>
  <c r="G712" i="1" l="1"/>
  <c r="H712" i="1" s="1"/>
  <c r="K712" i="1" l="1"/>
  <c r="J712" i="1"/>
  <c r="D713" i="1" s="1"/>
  <c r="I713" i="1" s="1"/>
  <c r="G713" i="1" l="1"/>
  <c r="H713" i="1" s="1"/>
  <c r="K713" i="1" l="1"/>
  <c r="J713" i="1"/>
  <c r="D714" i="1" s="1"/>
  <c r="I714" i="1" s="1"/>
  <c r="G714" i="1" l="1"/>
  <c r="H714" i="1" s="1"/>
  <c r="K714" i="1" l="1"/>
  <c r="J714" i="1"/>
  <c r="D715" i="1" s="1"/>
  <c r="I715" i="1" s="1"/>
  <c r="G715" i="1" l="1"/>
  <c r="H715" i="1" s="1"/>
  <c r="K715" i="1" l="1"/>
  <c r="J715" i="1"/>
  <c r="D716" i="1" s="1"/>
  <c r="I716" i="1" s="1"/>
  <c r="G716" i="1" l="1"/>
  <c r="H716" i="1" s="1"/>
  <c r="K716" i="1" l="1"/>
  <c r="J716" i="1"/>
  <c r="D717" i="1" s="1"/>
  <c r="I717" i="1" s="1"/>
  <c r="G717" i="1" l="1"/>
  <c r="H717" i="1" s="1"/>
  <c r="K717" i="1" l="1"/>
  <c r="J717" i="1"/>
  <c r="D718" i="1" s="1"/>
  <c r="I718" i="1" s="1"/>
  <c r="G718" i="1" l="1"/>
  <c r="H718" i="1" s="1"/>
  <c r="K718" i="1" l="1"/>
  <c r="J718" i="1"/>
  <c r="D719" i="1" s="1"/>
  <c r="I719" i="1" s="1"/>
  <c r="G719" i="1" l="1"/>
  <c r="H719" i="1" s="1"/>
  <c r="K719" i="1" l="1"/>
  <c r="J719" i="1"/>
  <c r="D720" i="1" s="1"/>
  <c r="I720" i="1" s="1"/>
  <c r="G720" i="1" l="1"/>
  <c r="H720" i="1" s="1"/>
  <c r="K720" i="1" l="1"/>
  <c r="J720" i="1"/>
  <c r="D721" i="1" s="1"/>
  <c r="I721" i="1" s="1"/>
  <c r="G721" i="1" l="1"/>
  <c r="H721" i="1" s="1"/>
  <c r="K721" i="1" l="1"/>
  <c r="J721" i="1"/>
  <c r="D722" i="1" s="1"/>
  <c r="I722" i="1" s="1"/>
  <c r="G722" i="1" l="1"/>
  <c r="H722" i="1" s="1"/>
  <c r="K722" i="1" l="1"/>
  <c r="J722" i="1"/>
  <c r="D723" i="1" s="1"/>
  <c r="I723" i="1" s="1"/>
  <c r="G723" i="1" l="1"/>
  <c r="H723" i="1" s="1"/>
  <c r="K723" i="1" l="1"/>
  <c r="J723" i="1"/>
  <c r="D724" i="1" s="1"/>
  <c r="I724" i="1" s="1"/>
  <c r="G724" i="1" l="1"/>
  <c r="H724" i="1" s="1"/>
  <c r="K724" i="1" l="1"/>
  <c r="J724" i="1"/>
  <c r="D725" i="1" s="1"/>
  <c r="I725" i="1" s="1"/>
  <c r="G725" i="1" l="1"/>
  <c r="H725" i="1" s="1"/>
  <c r="K725" i="1" l="1"/>
  <c r="J725" i="1"/>
  <c r="D726" i="1" s="1"/>
  <c r="I726" i="1" s="1"/>
  <c r="G726" i="1" l="1"/>
  <c r="H726" i="1" s="1"/>
  <c r="K726" i="1" l="1"/>
  <c r="J726" i="1"/>
  <c r="D727" i="1" s="1"/>
  <c r="I727" i="1" s="1"/>
  <c r="G727" i="1" l="1"/>
  <c r="H727" i="1" s="1"/>
  <c r="K727" i="1" l="1"/>
  <c r="J727" i="1"/>
  <c r="D728" i="1" s="1"/>
  <c r="I728" i="1" s="1"/>
  <c r="G728" i="1" l="1"/>
  <c r="H728" i="1" s="1"/>
  <c r="K728" i="1" l="1"/>
  <c r="J728" i="1"/>
  <c r="D729" i="1" s="1"/>
  <c r="I729" i="1" s="1"/>
  <c r="G729" i="1" l="1"/>
  <c r="H729" i="1" s="1"/>
  <c r="K729" i="1" l="1"/>
  <c r="J729" i="1"/>
  <c r="D730" i="1" s="1"/>
  <c r="I730" i="1" s="1"/>
  <c r="G730" i="1" l="1"/>
  <c r="H730" i="1" s="1"/>
  <c r="K730" i="1" l="1"/>
  <c r="J730" i="1"/>
  <c r="D731" i="1" s="1"/>
  <c r="I731" i="1" s="1"/>
  <c r="G731" i="1" l="1"/>
  <c r="H731" i="1" s="1"/>
  <c r="K731" i="1" l="1"/>
  <c r="J731" i="1"/>
  <c r="D732" i="1" s="1"/>
  <c r="I732" i="1" s="1"/>
  <c r="G732" i="1" l="1"/>
  <c r="H732" i="1" s="1"/>
  <c r="K732" i="1" l="1"/>
  <c r="J732" i="1"/>
  <c r="D733" i="1" s="1"/>
  <c r="I733" i="1" s="1"/>
  <c r="G733" i="1" l="1"/>
  <c r="H733" i="1" s="1"/>
  <c r="K733" i="1" l="1"/>
  <c r="J733" i="1"/>
  <c r="D734" i="1" s="1"/>
  <c r="I734" i="1" s="1"/>
  <c r="G734" i="1" l="1"/>
  <c r="H734" i="1" s="1"/>
  <c r="K734" i="1" l="1"/>
  <c r="J734" i="1"/>
  <c r="D735" i="1" s="1"/>
  <c r="I735" i="1" s="1"/>
  <c r="G735" i="1" l="1"/>
  <c r="H735" i="1" s="1"/>
  <c r="K735" i="1" l="1"/>
  <c r="J735" i="1"/>
  <c r="D736" i="1" s="1"/>
  <c r="I736" i="1" s="1"/>
  <c r="G736" i="1" l="1"/>
  <c r="H736" i="1" s="1"/>
  <c r="K736" i="1" l="1"/>
  <c r="J736" i="1"/>
  <c r="D737" i="1" s="1"/>
  <c r="I737" i="1" s="1"/>
  <c r="G737" i="1" l="1"/>
  <c r="H737" i="1" s="1"/>
  <c r="K737" i="1" l="1"/>
  <c r="J737" i="1"/>
  <c r="D738" i="1" s="1"/>
  <c r="I738" i="1" s="1"/>
  <c r="G738" i="1" l="1"/>
  <c r="H738" i="1" s="1"/>
  <c r="K738" i="1" l="1"/>
  <c r="J738" i="1"/>
  <c r="D739" i="1" s="1"/>
  <c r="I739" i="1" s="1"/>
  <c r="G739" i="1" l="1"/>
  <c r="H739" i="1" s="1"/>
  <c r="K739" i="1" l="1"/>
  <c r="J739" i="1"/>
  <c r="D740" i="1" s="1"/>
  <c r="I740" i="1" s="1"/>
  <c r="G740" i="1" l="1"/>
  <c r="H740" i="1" s="1"/>
  <c r="K740" i="1" l="1"/>
  <c r="J740" i="1"/>
  <c r="D741" i="1" s="1"/>
  <c r="I741" i="1" s="1"/>
  <c r="G741" i="1" l="1"/>
  <c r="H741" i="1" s="1"/>
  <c r="K741" i="1" l="1"/>
  <c r="J741" i="1"/>
  <c r="D742" i="1" s="1"/>
  <c r="I742" i="1" s="1"/>
  <c r="G742" i="1" l="1"/>
  <c r="H742" i="1" s="1"/>
  <c r="K742" i="1" l="1"/>
  <c r="J742" i="1"/>
  <c r="D743" i="1" s="1"/>
  <c r="I743" i="1" s="1"/>
  <c r="G743" i="1" l="1"/>
  <c r="H743" i="1" s="1"/>
  <c r="K743" i="1" l="1"/>
  <c r="J743" i="1"/>
  <c r="D744" i="1" s="1"/>
  <c r="I744" i="1" s="1"/>
  <c r="G744" i="1" l="1"/>
  <c r="H744" i="1" s="1"/>
  <c r="K744" i="1" l="1"/>
  <c r="J744" i="1"/>
  <c r="D745" i="1" s="1"/>
  <c r="I745" i="1" s="1"/>
  <c r="G745" i="1" l="1"/>
  <c r="H745" i="1" s="1"/>
  <c r="K745" i="1" l="1"/>
  <c r="J745" i="1"/>
  <c r="D746" i="1" s="1"/>
  <c r="I746" i="1" s="1"/>
  <c r="G746" i="1" l="1"/>
  <c r="H746" i="1" s="1"/>
  <c r="K746" i="1" l="1"/>
  <c r="J746" i="1"/>
  <c r="D747" i="1" s="1"/>
  <c r="I747" i="1" s="1"/>
  <c r="G747" i="1" l="1"/>
  <c r="H747" i="1" s="1"/>
  <c r="K747" i="1" l="1"/>
  <c r="J747" i="1"/>
  <c r="D748" i="1" s="1"/>
  <c r="I748" i="1" s="1"/>
  <c r="G748" i="1" l="1"/>
  <c r="H748" i="1" s="1"/>
  <c r="K748" i="1" l="1"/>
  <c r="J748" i="1"/>
  <c r="D749" i="1" s="1"/>
  <c r="I749" i="1" s="1"/>
  <c r="G749" i="1" l="1"/>
  <c r="H749" i="1" s="1"/>
  <c r="K749" i="1" l="1"/>
  <c r="J749" i="1"/>
  <c r="D750" i="1" s="1"/>
  <c r="I750" i="1" s="1"/>
  <c r="G750" i="1" l="1"/>
  <c r="H750" i="1" s="1"/>
  <c r="K750" i="1" l="1"/>
  <c r="J750" i="1"/>
  <c r="D751" i="1" s="1"/>
  <c r="I751" i="1" s="1"/>
  <c r="G751" i="1" l="1"/>
  <c r="H751" i="1"/>
  <c r="K751" i="1" l="1"/>
  <c r="J751" i="1"/>
  <c r="D752" i="1" s="1"/>
  <c r="I752" i="1" s="1"/>
  <c r="G752" i="1" l="1"/>
  <c r="H752" i="1" s="1"/>
  <c r="K752" i="1" l="1"/>
  <c r="J752" i="1"/>
  <c r="D753" i="1" s="1"/>
  <c r="I753" i="1" s="1"/>
  <c r="G753" i="1" l="1"/>
  <c r="H753" i="1" s="1"/>
  <c r="K753" i="1" l="1"/>
  <c r="J753" i="1"/>
  <c r="D754" i="1" s="1"/>
  <c r="I754" i="1" s="1"/>
  <c r="G754" i="1" l="1"/>
  <c r="H754" i="1" s="1"/>
  <c r="K754" i="1" l="1"/>
  <c r="J754" i="1"/>
  <c r="D755" i="1" s="1"/>
  <c r="I755" i="1" s="1"/>
  <c r="G755" i="1" l="1"/>
  <c r="H755" i="1" s="1"/>
  <c r="K755" i="1" l="1"/>
  <c r="J755" i="1"/>
  <c r="D756" i="1" s="1"/>
  <c r="I756" i="1" s="1"/>
  <c r="G756" i="1" l="1"/>
  <c r="H756" i="1" s="1"/>
  <c r="K756" i="1" l="1"/>
  <c r="J756" i="1"/>
  <c r="D757" i="1" s="1"/>
  <c r="I757" i="1" s="1"/>
  <c r="G757" i="1" l="1"/>
  <c r="H757" i="1" s="1"/>
  <c r="K757" i="1" l="1"/>
  <c r="J757" i="1"/>
  <c r="D758" i="1" s="1"/>
  <c r="I758" i="1" s="1"/>
  <c r="G758" i="1" l="1"/>
  <c r="H758" i="1" s="1"/>
  <c r="K758" i="1" l="1"/>
  <c r="J758" i="1"/>
  <c r="D759" i="1" s="1"/>
  <c r="I759" i="1" s="1"/>
  <c r="G759" i="1" l="1"/>
  <c r="H759" i="1" s="1"/>
  <c r="K759" i="1" l="1"/>
  <c r="J759" i="1"/>
  <c r="D760" i="1" s="1"/>
  <c r="I760" i="1" s="1"/>
  <c r="G760" i="1" l="1"/>
  <c r="H760" i="1" s="1"/>
  <c r="K760" i="1" l="1"/>
  <c r="J760" i="1"/>
  <c r="D761" i="1" s="1"/>
  <c r="I761" i="1" s="1"/>
  <c r="G761" i="1" l="1"/>
  <c r="H761" i="1" s="1"/>
  <c r="K761" i="1" l="1"/>
  <c r="J761" i="1"/>
  <c r="D762" i="1" s="1"/>
  <c r="I762" i="1" s="1"/>
  <c r="G762" i="1" l="1"/>
  <c r="H762" i="1" s="1"/>
  <c r="K762" i="1" l="1"/>
  <c r="J762" i="1"/>
  <c r="D763" i="1" s="1"/>
  <c r="I763" i="1" s="1"/>
  <c r="G763" i="1" l="1"/>
  <c r="H763" i="1" s="1"/>
  <c r="K763" i="1" l="1"/>
  <c r="J763" i="1"/>
  <c r="D764" i="1" s="1"/>
  <c r="I764" i="1" s="1"/>
  <c r="G764" i="1" l="1"/>
  <c r="H764" i="1" s="1"/>
  <c r="K764" i="1" l="1"/>
  <c r="J764" i="1"/>
  <c r="D765" i="1" s="1"/>
  <c r="I765" i="1" s="1"/>
  <c r="G765" i="1" l="1"/>
  <c r="H765" i="1" s="1"/>
  <c r="K765" i="1" l="1"/>
  <c r="J765" i="1"/>
  <c r="D766" i="1" s="1"/>
  <c r="I766" i="1" s="1"/>
  <c r="G766" i="1" l="1"/>
  <c r="H766" i="1" s="1"/>
  <c r="K766" i="1" l="1"/>
  <c r="J766" i="1"/>
  <c r="D767" i="1" s="1"/>
  <c r="I767" i="1" s="1"/>
  <c r="G767" i="1" l="1"/>
  <c r="H767" i="1" s="1"/>
  <c r="K767" i="1" l="1"/>
  <c r="J767" i="1"/>
  <c r="D768" i="1" s="1"/>
  <c r="I768" i="1" s="1"/>
  <c r="G768" i="1" l="1"/>
  <c r="H768" i="1" s="1"/>
  <c r="K768" i="1" l="1"/>
  <c r="J768" i="1"/>
  <c r="D769" i="1" s="1"/>
  <c r="I769" i="1" s="1"/>
  <c r="G769" i="1" l="1"/>
  <c r="H769" i="1" s="1"/>
  <c r="K769" i="1" l="1"/>
  <c r="J769" i="1"/>
  <c r="D770" i="1" s="1"/>
  <c r="I770" i="1" s="1"/>
  <c r="G770" i="1" l="1"/>
  <c r="H770" i="1" s="1"/>
  <c r="K770" i="1" l="1"/>
  <c r="J770" i="1"/>
  <c r="D771" i="1" s="1"/>
  <c r="I771" i="1" s="1"/>
  <c r="G771" i="1" l="1"/>
  <c r="H771" i="1" s="1"/>
  <c r="K771" i="1" l="1"/>
  <c r="J771" i="1"/>
  <c r="D772" i="1" s="1"/>
  <c r="I772" i="1" s="1"/>
  <c r="G772" i="1" l="1"/>
  <c r="H772" i="1" s="1"/>
  <c r="K772" i="1" l="1"/>
  <c r="J772" i="1"/>
  <c r="D773" i="1" s="1"/>
  <c r="I773" i="1" s="1"/>
  <c r="G773" i="1" l="1"/>
  <c r="H773" i="1" s="1"/>
  <c r="K773" i="1" l="1"/>
  <c r="J773" i="1"/>
  <c r="D774" i="1" s="1"/>
  <c r="I774" i="1" s="1"/>
  <c r="G774" i="1" l="1"/>
  <c r="H774" i="1" s="1"/>
  <c r="K774" i="1" l="1"/>
  <c r="J774" i="1"/>
  <c r="D775" i="1" s="1"/>
  <c r="I775" i="1" s="1"/>
  <c r="G775" i="1" l="1"/>
  <c r="H775" i="1" s="1"/>
  <c r="K775" i="1" l="1"/>
  <c r="J775" i="1"/>
  <c r="D776" i="1" s="1"/>
  <c r="I776" i="1" s="1"/>
  <c r="G776" i="1" l="1"/>
  <c r="H776" i="1" s="1"/>
  <c r="K776" i="1" l="1"/>
  <c r="J776" i="1"/>
  <c r="D777" i="1" s="1"/>
  <c r="I777" i="1" s="1"/>
  <c r="G777" i="1" l="1"/>
  <c r="H777" i="1" s="1"/>
  <c r="K777" i="1" l="1"/>
  <c r="J777" i="1"/>
  <c r="D778" i="1" s="1"/>
  <c r="I778" i="1" s="1"/>
  <c r="G778" i="1" l="1"/>
  <c r="H778" i="1" s="1"/>
  <c r="K778" i="1" l="1"/>
  <c r="J778" i="1"/>
  <c r="D779" i="1" s="1"/>
  <c r="I779" i="1" s="1"/>
  <c r="G779" i="1" l="1"/>
  <c r="H779" i="1" s="1"/>
  <c r="K779" i="1" l="1"/>
  <c r="J779" i="1"/>
  <c r="D780" i="1" s="1"/>
  <c r="I780" i="1" s="1"/>
  <c r="G780" i="1" l="1"/>
  <c r="H780" i="1" s="1"/>
  <c r="K780" i="1" l="1"/>
  <c r="J780" i="1"/>
  <c r="D781" i="1" s="1"/>
  <c r="I781" i="1" s="1"/>
  <c r="G781" i="1" l="1"/>
  <c r="H781" i="1" s="1"/>
  <c r="K781" i="1" l="1"/>
  <c r="J781" i="1"/>
  <c r="D782" i="1" s="1"/>
  <c r="I782" i="1" s="1"/>
  <c r="G782" i="1" l="1"/>
  <c r="H782" i="1" s="1"/>
  <c r="K782" i="1" l="1"/>
  <c r="J782" i="1"/>
  <c r="D783" i="1" s="1"/>
  <c r="I783" i="1" s="1"/>
  <c r="G783" i="1" l="1"/>
  <c r="H783" i="1" s="1"/>
  <c r="K783" i="1" l="1"/>
  <c r="J783" i="1"/>
  <c r="D784" i="1" s="1"/>
  <c r="I784" i="1" s="1"/>
  <c r="G784" i="1" l="1"/>
  <c r="H784" i="1" s="1"/>
  <c r="K784" i="1" l="1"/>
  <c r="J784" i="1"/>
  <c r="D785" i="1" s="1"/>
  <c r="I785" i="1" s="1"/>
  <c r="G785" i="1" l="1"/>
  <c r="H785" i="1" s="1"/>
  <c r="K785" i="1" l="1"/>
  <c r="J785" i="1"/>
  <c r="D786" i="1" s="1"/>
  <c r="I786" i="1" s="1"/>
  <c r="G786" i="1" l="1"/>
  <c r="H786" i="1" s="1"/>
  <c r="K786" i="1" l="1"/>
  <c r="J786" i="1"/>
  <c r="D787" i="1" s="1"/>
  <c r="I787" i="1" s="1"/>
  <c r="G787" i="1" l="1"/>
  <c r="H787" i="1" s="1"/>
  <c r="K787" i="1" l="1"/>
  <c r="J787" i="1"/>
  <c r="D788" i="1" s="1"/>
  <c r="I788" i="1" s="1"/>
  <c r="G788" i="1" l="1"/>
  <c r="H788" i="1" s="1"/>
  <c r="K788" i="1" l="1"/>
  <c r="J788" i="1"/>
  <c r="D789" i="1" s="1"/>
  <c r="I789" i="1" s="1"/>
  <c r="G789" i="1" l="1"/>
  <c r="H789" i="1" s="1"/>
  <c r="K789" i="1" l="1"/>
  <c r="J789" i="1"/>
  <c r="D790" i="1" s="1"/>
  <c r="I790" i="1" s="1"/>
  <c r="G790" i="1" l="1"/>
  <c r="H790" i="1" s="1"/>
  <c r="K790" i="1" l="1"/>
  <c r="J790" i="1"/>
  <c r="D791" i="1" s="1"/>
  <c r="I791" i="1" s="1"/>
  <c r="G791" i="1" l="1"/>
  <c r="H791" i="1" s="1"/>
  <c r="K791" i="1" l="1"/>
  <c r="J791" i="1"/>
  <c r="D792" i="1" s="1"/>
  <c r="I792" i="1" s="1"/>
  <c r="G792" i="1" l="1"/>
  <c r="H792" i="1" l="1"/>
  <c r="K792" i="1"/>
  <c r="J792" i="1"/>
  <c r="D793" i="1" s="1"/>
  <c r="I793" i="1" s="1"/>
  <c r="G793" i="1" l="1"/>
  <c r="H793" i="1" s="1"/>
  <c r="K793" i="1" l="1"/>
  <c r="J793" i="1"/>
  <c r="D794" i="1" s="1"/>
  <c r="I794" i="1" s="1"/>
  <c r="G794" i="1" l="1"/>
  <c r="H794" i="1" s="1"/>
  <c r="K794" i="1" l="1"/>
  <c r="J794" i="1"/>
  <c r="D795" i="1" s="1"/>
  <c r="I795" i="1" s="1"/>
  <c r="G795" i="1" l="1"/>
  <c r="H795" i="1" s="1"/>
  <c r="K795" i="1" l="1"/>
  <c r="J795" i="1"/>
  <c r="D796" i="1" s="1"/>
  <c r="I796" i="1" s="1"/>
  <c r="G796" i="1" l="1"/>
  <c r="H796" i="1" s="1"/>
  <c r="K796" i="1" l="1"/>
  <c r="J796" i="1"/>
  <c r="D797" i="1" s="1"/>
  <c r="I797" i="1" s="1"/>
  <c r="G797" i="1" l="1"/>
  <c r="H797" i="1" s="1"/>
  <c r="K797" i="1" l="1"/>
  <c r="J797" i="1"/>
  <c r="D798" i="1" s="1"/>
  <c r="I798" i="1" s="1"/>
  <c r="G798" i="1" l="1"/>
  <c r="H798" i="1" s="1"/>
  <c r="K798" i="1" l="1"/>
  <c r="J798" i="1"/>
  <c r="D799" i="1" s="1"/>
  <c r="I799" i="1" s="1"/>
  <c r="G799" i="1" l="1"/>
  <c r="H799" i="1" l="1"/>
  <c r="K799" i="1"/>
  <c r="J799" i="1"/>
  <c r="D800" i="1" s="1"/>
  <c r="I800" i="1" s="1"/>
  <c r="G800" i="1" l="1"/>
  <c r="H800" i="1" s="1"/>
  <c r="K800" i="1" l="1"/>
  <c r="J800" i="1"/>
  <c r="D801" i="1" s="1"/>
  <c r="I801" i="1" s="1"/>
  <c r="G801" i="1" l="1"/>
  <c r="H801" i="1" s="1"/>
  <c r="K801" i="1" l="1"/>
  <c r="J801" i="1"/>
  <c r="D802" i="1" s="1"/>
  <c r="I802" i="1" s="1"/>
  <c r="G802" i="1" l="1"/>
  <c r="H802" i="1" s="1"/>
  <c r="K802" i="1" l="1"/>
  <c r="J802" i="1"/>
  <c r="D803" i="1" s="1"/>
  <c r="I803" i="1" s="1"/>
  <c r="G803" i="1" l="1"/>
  <c r="H803" i="1" l="1"/>
  <c r="K803" i="1"/>
  <c r="J803" i="1"/>
  <c r="D804" i="1" s="1"/>
  <c r="I804" i="1" s="1"/>
  <c r="G804" i="1" l="1"/>
  <c r="H804" i="1" s="1"/>
  <c r="K804" i="1" l="1"/>
  <c r="J804" i="1"/>
  <c r="D805" i="1" s="1"/>
  <c r="I805" i="1" s="1"/>
  <c r="G805" i="1" l="1"/>
  <c r="H805" i="1" s="1"/>
  <c r="K805" i="1" l="1"/>
  <c r="J805" i="1"/>
  <c r="D806" i="1" s="1"/>
  <c r="I806" i="1" s="1"/>
  <c r="G806" i="1" l="1"/>
  <c r="H806" i="1" s="1"/>
  <c r="K806" i="1" l="1"/>
  <c r="J806" i="1"/>
  <c r="D807" i="1" s="1"/>
  <c r="I807" i="1" s="1"/>
  <c r="G807" i="1" l="1"/>
  <c r="H807" i="1" s="1"/>
  <c r="K807" i="1" l="1"/>
  <c r="J807" i="1"/>
  <c r="D808" i="1" s="1"/>
  <c r="I808" i="1" s="1"/>
  <c r="G808" i="1" l="1"/>
  <c r="H808" i="1" s="1"/>
  <c r="K808" i="1" l="1"/>
  <c r="J808" i="1"/>
  <c r="D809" i="1" s="1"/>
  <c r="I809" i="1" s="1"/>
  <c r="G809" i="1" l="1"/>
  <c r="H809" i="1" s="1"/>
  <c r="K809" i="1" l="1"/>
  <c r="J809" i="1"/>
  <c r="D810" i="1" s="1"/>
  <c r="I810" i="1" s="1"/>
  <c r="G810" i="1" l="1"/>
  <c r="H810" i="1" s="1"/>
  <c r="K810" i="1" l="1"/>
  <c r="J810" i="1"/>
  <c r="D811" i="1" s="1"/>
  <c r="I811" i="1" s="1"/>
  <c r="G811" i="1" l="1"/>
  <c r="H811" i="1" s="1"/>
  <c r="K811" i="1" l="1"/>
  <c r="J811" i="1"/>
  <c r="D812" i="1" s="1"/>
  <c r="I812" i="1" s="1"/>
  <c r="G812" i="1" l="1"/>
  <c r="H812" i="1" s="1"/>
  <c r="K812" i="1" l="1"/>
  <c r="J812" i="1"/>
  <c r="D813" i="1" s="1"/>
  <c r="I813" i="1" s="1"/>
  <c r="G813" i="1" l="1"/>
  <c r="H813" i="1" s="1"/>
  <c r="K813" i="1" l="1"/>
  <c r="J813" i="1"/>
  <c r="D814" i="1" s="1"/>
  <c r="I814" i="1" s="1"/>
  <c r="G814" i="1" l="1"/>
  <c r="H814" i="1" s="1"/>
  <c r="K814" i="1" l="1"/>
  <c r="J814" i="1"/>
  <c r="D815" i="1" s="1"/>
  <c r="I815" i="1" s="1"/>
  <c r="G815" i="1" l="1"/>
  <c r="H815" i="1" s="1"/>
  <c r="K815" i="1" l="1"/>
  <c r="J815" i="1"/>
  <c r="D816" i="1" s="1"/>
  <c r="I816" i="1" s="1"/>
  <c r="G816" i="1" l="1"/>
  <c r="H816" i="1" s="1"/>
  <c r="K816" i="1" l="1"/>
  <c r="J816" i="1"/>
  <c r="D817" i="1" s="1"/>
  <c r="I817" i="1" s="1"/>
  <c r="G817" i="1" l="1"/>
  <c r="H817" i="1" s="1"/>
  <c r="K817" i="1" l="1"/>
  <c r="J817" i="1"/>
  <c r="D818" i="1" s="1"/>
  <c r="I818" i="1" s="1"/>
  <c r="G818" i="1" l="1"/>
  <c r="H818" i="1" s="1"/>
  <c r="K818" i="1" l="1"/>
  <c r="J818" i="1"/>
  <c r="D819" i="1" s="1"/>
  <c r="I819" i="1" s="1"/>
  <c r="G819" i="1" l="1"/>
  <c r="H819" i="1" s="1"/>
  <c r="K819" i="1" l="1"/>
  <c r="J819" i="1"/>
  <c r="D820" i="1" s="1"/>
  <c r="I820" i="1" s="1"/>
  <c r="G820" i="1" l="1"/>
  <c r="H820" i="1" s="1"/>
  <c r="K820" i="1" l="1"/>
  <c r="J820" i="1"/>
  <c r="D821" i="1" s="1"/>
  <c r="I821" i="1" s="1"/>
  <c r="G821" i="1" l="1"/>
  <c r="H821" i="1" s="1"/>
  <c r="K821" i="1" l="1"/>
  <c r="J821" i="1"/>
  <c r="D822" i="1" s="1"/>
  <c r="I822" i="1" s="1"/>
  <c r="G822" i="1" l="1"/>
  <c r="H822" i="1" s="1"/>
  <c r="K822" i="1" l="1"/>
  <c r="J822" i="1"/>
  <c r="D823" i="1" s="1"/>
  <c r="I823" i="1" s="1"/>
  <c r="G823" i="1" l="1"/>
  <c r="H823" i="1" s="1"/>
  <c r="K823" i="1" l="1"/>
  <c r="J823" i="1"/>
  <c r="D824" i="1" s="1"/>
  <c r="I824" i="1" s="1"/>
  <c r="G824" i="1" l="1"/>
  <c r="H824" i="1" s="1"/>
  <c r="K824" i="1" l="1"/>
  <c r="J824" i="1"/>
  <c r="D825" i="1" s="1"/>
  <c r="I825" i="1" s="1"/>
  <c r="G825" i="1" l="1"/>
  <c r="H825" i="1" s="1"/>
  <c r="K825" i="1" l="1"/>
  <c r="J825" i="1"/>
  <c r="D826" i="1" s="1"/>
  <c r="I826" i="1" s="1"/>
  <c r="G826" i="1" l="1"/>
  <c r="H826" i="1" s="1"/>
  <c r="K826" i="1" l="1"/>
  <c r="J826" i="1"/>
  <c r="D827" i="1" s="1"/>
  <c r="I827" i="1" s="1"/>
  <c r="G827" i="1" l="1"/>
  <c r="H827" i="1" s="1"/>
  <c r="K827" i="1" l="1"/>
  <c r="J827" i="1"/>
  <c r="D828" i="1" s="1"/>
  <c r="I828" i="1" s="1"/>
  <c r="G828" i="1" l="1"/>
  <c r="H828" i="1" l="1"/>
  <c r="K828" i="1"/>
  <c r="J828" i="1"/>
  <c r="D829" i="1" s="1"/>
  <c r="I829" i="1" s="1"/>
  <c r="G829" i="1" l="1"/>
  <c r="H829" i="1" s="1"/>
  <c r="K829" i="1" l="1"/>
  <c r="J829" i="1"/>
  <c r="D830" i="1" s="1"/>
  <c r="I830" i="1" s="1"/>
  <c r="G830" i="1" l="1"/>
  <c r="H830" i="1" s="1"/>
  <c r="K830" i="1" l="1"/>
  <c r="J830" i="1"/>
  <c r="D831" i="1" s="1"/>
  <c r="I831" i="1" s="1"/>
  <c r="G831" i="1" l="1"/>
  <c r="H831" i="1" s="1"/>
  <c r="K831" i="1" l="1"/>
  <c r="J831" i="1"/>
  <c r="D832" i="1" s="1"/>
  <c r="I832" i="1" s="1"/>
  <c r="G832" i="1" l="1"/>
  <c r="H832" i="1" s="1"/>
  <c r="K832" i="1" l="1"/>
  <c r="J832" i="1"/>
  <c r="D833" i="1" s="1"/>
  <c r="I833" i="1" s="1"/>
  <c r="G833" i="1" l="1"/>
  <c r="H833" i="1" s="1"/>
  <c r="K833" i="1" l="1"/>
  <c r="J833" i="1"/>
  <c r="D834" i="1" s="1"/>
  <c r="I834" i="1" s="1"/>
  <c r="G834" i="1" l="1"/>
  <c r="H834" i="1" s="1"/>
  <c r="K834" i="1" l="1"/>
  <c r="J834" i="1"/>
  <c r="D835" i="1" s="1"/>
  <c r="I835" i="1" s="1"/>
  <c r="G835" i="1" l="1"/>
  <c r="H835" i="1" s="1"/>
  <c r="K835" i="1" l="1"/>
  <c r="J835" i="1"/>
  <c r="D836" i="1" s="1"/>
  <c r="I836" i="1" s="1"/>
  <c r="G836" i="1" l="1"/>
  <c r="H836" i="1" s="1"/>
  <c r="K836" i="1" l="1"/>
  <c r="J836" i="1"/>
  <c r="D837" i="1" s="1"/>
  <c r="I837" i="1" s="1"/>
  <c r="G837" i="1" l="1"/>
  <c r="H837" i="1" s="1"/>
  <c r="K837" i="1" l="1"/>
  <c r="J837" i="1"/>
  <c r="D838" i="1" s="1"/>
  <c r="I838" i="1" s="1"/>
  <c r="G838" i="1" l="1"/>
  <c r="H838" i="1" s="1"/>
  <c r="K838" i="1" l="1"/>
  <c r="J838" i="1"/>
  <c r="D839" i="1" s="1"/>
  <c r="I839" i="1" s="1"/>
  <c r="G839" i="1" l="1"/>
  <c r="H839" i="1" s="1"/>
  <c r="K839" i="1" l="1"/>
  <c r="J839" i="1"/>
  <c r="D840" i="1" s="1"/>
  <c r="I840" i="1" s="1"/>
  <c r="G840" i="1" l="1"/>
  <c r="H840" i="1" s="1"/>
  <c r="K840" i="1" l="1"/>
  <c r="J840" i="1"/>
  <c r="D841" i="1" s="1"/>
  <c r="I841" i="1" s="1"/>
  <c r="G841" i="1" l="1"/>
  <c r="H841" i="1" s="1"/>
  <c r="K841" i="1" l="1"/>
  <c r="J841" i="1"/>
  <c r="D842" i="1" s="1"/>
  <c r="I842" i="1" s="1"/>
  <c r="G842" i="1" l="1"/>
  <c r="H842" i="1"/>
  <c r="K842" i="1" l="1"/>
  <c r="J842" i="1"/>
  <c r="D843" i="1" s="1"/>
  <c r="I843" i="1" s="1"/>
  <c r="G843" i="1" l="1"/>
  <c r="H843" i="1" s="1"/>
  <c r="K843" i="1" l="1"/>
  <c r="J843" i="1"/>
  <c r="D844" i="1" s="1"/>
  <c r="I844" i="1" s="1"/>
  <c r="G844" i="1" l="1"/>
  <c r="H844" i="1" s="1"/>
  <c r="K844" i="1" l="1"/>
  <c r="J844" i="1"/>
  <c r="D845" i="1" s="1"/>
  <c r="I845" i="1" s="1"/>
  <c r="G845" i="1" l="1"/>
  <c r="H845" i="1" s="1"/>
  <c r="K845" i="1" l="1"/>
  <c r="J845" i="1"/>
  <c r="D846" i="1" s="1"/>
  <c r="I846" i="1" s="1"/>
  <c r="G846" i="1" l="1"/>
  <c r="H846" i="1" s="1"/>
  <c r="K846" i="1" l="1"/>
  <c r="J846" i="1"/>
  <c r="D847" i="1" s="1"/>
  <c r="I847" i="1" s="1"/>
  <c r="G847" i="1" l="1"/>
  <c r="H847" i="1" s="1"/>
  <c r="K847" i="1" l="1"/>
  <c r="J847" i="1"/>
  <c r="D848" i="1" s="1"/>
  <c r="I848" i="1" s="1"/>
  <c r="G848" i="1" l="1"/>
  <c r="H848" i="1" s="1"/>
  <c r="K848" i="1" l="1"/>
  <c r="J848" i="1"/>
  <c r="D849" i="1" s="1"/>
  <c r="I849" i="1" s="1"/>
  <c r="G849" i="1" l="1"/>
  <c r="H849" i="1" s="1"/>
  <c r="K849" i="1" l="1"/>
  <c r="J849" i="1"/>
  <c r="D850" i="1" s="1"/>
  <c r="I850" i="1" s="1"/>
  <c r="G850" i="1" l="1"/>
  <c r="H850" i="1" s="1"/>
  <c r="K850" i="1" l="1"/>
  <c r="J850" i="1"/>
  <c r="D851" i="1" s="1"/>
  <c r="I851" i="1" s="1"/>
  <c r="G851" i="1" l="1"/>
  <c r="H851" i="1" s="1"/>
  <c r="K851" i="1" l="1"/>
  <c r="J851" i="1"/>
  <c r="D852" i="1" s="1"/>
  <c r="I852" i="1" s="1"/>
  <c r="G852" i="1" l="1"/>
  <c r="H852" i="1" l="1"/>
  <c r="K852" i="1"/>
  <c r="J852" i="1"/>
  <c r="D853" i="1" s="1"/>
  <c r="I853" i="1" s="1"/>
  <c r="G853" i="1" l="1"/>
  <c r="H853" i="1" s="1"/>
  <c r="K853" i="1" l="1"/>
  <c r="J853" i="1"/>
  <c r="D854" i="1" s="1"/>
  <c r="I854" i="1" s="1"/>
  <c r="G854" i="1" l="1"/>
  <c r="H854" i="1" l="1"/>
  <c r="K854" i="1"/>
  <c r="J854" i="1"/>
  <c r="D855" i="1" s="1"/>
  <c r="I855" i="1" s="1"/>
  <c r="G855" i="1" l="1"/>
  <c r="H855" i="1" s="1"/>
  <c r="K855" i="1" l="1"/>
  <c r="J855" i="1"/>
  <c r="D856" i="1" s="1"/>
  <c r="I856" i="1" s="1"/>
  <c r="G856" i="1" l="1"/>
  <c r="H856" i="1" s="1"/>
  <c r="K856" i="1" l="1"/>
  <c r="J856" i="1"/>
  <c r="D857" i="1" s="1"/>
  <c r="I857" i="1" s="1"/>
  <c r="G857" i="1" l="1"/>
  <c r="H857" i="1" s="1"/>
  <c r="K857" i="1" l="1"/>
  <c r="J857" i="1"/>
  <c r="D858" i="1" s="1"/>
  <c r="I858" i="1" s="1"/>
  <c r="G858" i="1" l="1"/>
  <c r="H858" i="1" s="1"/>
  <c r="K858" i="1" l="1"/>
  <c r="J858" i="1"/>
  <c r="D859" i="1" s="1"/>
  <c r="I859" i="1" s="1"/>
  <c r="G859" i="1" l="1"/>
  <c r="H859" i="1" s="1"/>
  <c r="K859" i="1" l="1"/>
  <c r="J859" i="1"/>
  <c r="D860" i="1" s="1"/>
  <c r="I860" i="1" s="1"/>
  <c r="G860" i="1" l="1"/>
  <c r="H860" i="1" s="1"/>
  <c r="K860" i="1" l="1"/>
  <c r="J860" i="1"/>
  <c r="D861" i="1" s="1"/>
  <c r="I861" i="1" s="1"/>
  <c r="G861" i="1" l="1"/>
  <c r="H861" i="1" s="1"/>
  <c r="K861" i="1" l="1"/>
  <c r="J861" i="1"/>
  <c r="D862" i="1" s="1"/>
  <c r="I862" i="1" s="1"/>
  <c r="G862" i="1" l="1"/>
  <c r="H862" i="1" s="1"/>
  <c r="K862" i="1" l="1"/>
  <c r="J862" i="1"/>
  <c r="D863" i="1" s="1"/>
  <c r="I863" i="1" s="1"/>
  <c r="G863" i="1" l="1"/>
  <c r="H863" i="1" s="1"/>
  <c r="K863" i="1" l="1"/>
  <c r="J863" i="1"/>
  <c r="D864" i="1" s="1"/>
  <c r="I864" i="1" s="1"/>
  <c r="G864" i="1" l="1"/>
  <c r="H864" i="1" s="1"/>
  <c r="K864" i="1" l="1"/>
  <c r="J864" i="1"/>
  <c r="D865" i="1" s="1"/>
  <c r="I865" i="1" s="1"/>
  <c r="G865" i="1" l="1"/>
  <c r="H865" i="1" s="1"/>
  <c r="K865" i="1" l="1"/>
  <c r="J865" i="1"/>
  <c r="D866" i="1" s="1"/>
  <c r="I866" i="1" s="1"/>
  <c r="G866" i="1" l="1"/>
  <c r="H866" i="1" s="1"/>
  <c r="K866" i="1" l="1"/>
  <c r="J866" i="1"/>
  <c r="D867" i="1" s="1"/>
  <c r="I867" i="1" s="1"/>
  <c r="G867" i="1" l="1"/>
  <c r="H867" i="1" s="1"/>
  <c r="K867" i="1" l="1"/>
  <c r="J867" i="1"/>
  <c r="D868" i="1" s="1"/>
  <c r="I868" i="1" s="1"/>
  <c r="G868" i="1" l="1"/>
  <c r="H868" i="1" s="1"/>
  <c r="K868" i="1" l="1"/>
  <c r="J868" i="1"/>
  <c r="D869" i="1" s="1"/>
  <c r="I869" i="1" s="1"/>
  <c r="G869" i="1" l="1"/>
  <c r="H869" i="1" s="1"/>
  <c r="K869" i="1" l="1"/>
  <c r="J869" i="1"/>
  <c r="D870" i="1" s="1"/>
  <c r="I870" i="1" s="1"/>
  <c r="G870" i="1" l="1"/>
  <c r="H870" i="1" s="1"/>
  <c r="K870" i="1" l="1"/>
  <c r="J870" i="1"/>
  <c r="D871" i="1" s="1"/>
  <c r="I871" i="1" s="1"/>
  <c r="G871" i="1" l="1"/>
  <c r="H871" i="1" s="1"/>
  <c r="K871" i="1" l="1"/>
  <c r="J871" i="1"/>
  <c r="D872" i="1" s="1"/>
  <c r="I872" i="1" s="1"/>
  <c r="G872" i="1" l="1"/>
  <c r="H872" i="1" s="1"/>
  <c r="K872" i="1" l="1"/>
  <c r="J872" i="1"/>
  <c r="D873" i="1" s="1"/>
  <c r="I873" i="1" s="1"/>
  <c r="G873" i="1" l="1"/>
  <c r="H873" i="1" s="1"/>
  <c r="K873" i="1" l="1"/>
  <c r="J873" i="1"/>
  <c r="D874" i="1" s="1"/>
  <c r="I874" i="1" s="1"/>
  <c r="G874" i="1" l="1"/>
  <c r="H874" i="1" s="1"/>
  <c r="K874" i="1" l="1"/>
  <c r="J874" i="1"/>
  <c r="D875" i="1" s="1"/>
  <c r="I875" i="1" s="1"/>
  <c r="G875" i="1" l="1"/>
  <c r="H875" i="1" s="1"/>
  <c r="K875" i="1" l="1"/>
  <c r="J875" i="1"/>
  <c r="D876" i="1" s="1"/>
  <c r="I876" i="1" s="1"/>
  <c r="G876" i="1" l="1"/>
  <c r="H876" i="1" s="1"/>
  <c r="K876" i="1" l="1"/>
  <c r="J876" i="1"/>
  <c r="D877" i="1" s="1"/>
  <c r="I877" i="1" s="1"/>
  <c r="G877" i="1" l="1"/>
  <c r="H877" i="1" s="1"/>
  <c r="K877" i="1" l="1"/>
  <c r="J877" i="1"/>
  <c r="D878" i="1" s="1"/>
  <c r="I878" i="1" s="1"/>
  <c r="G878" i="1" l="1"/>
  <c r="H878" i="1" s="1"/>
  <c r="K878" i="1" l="1"/>
  <c r="J878" i="1"/>
  <c r="D879" i="1" s="1"/>
  <c r="I879" i="1" s="1"/>
  <c r="G879" i="1" l="1"/>
  <c r="H879" i="1" s="1"/>
  <c r="K879" i="1" l="1"/>
  <c r="J879" i="1"/>
  <c r="D880" i="1" s="1"/>
  <c r="I880" i="1" s="1"/>
  <c r="G880" i="1" l="1"/>
  <c r="H880" i="1" s="1"/>
  <c r="K880" i="1" l="1"/>
  <c r="J880" i="1"/>
  <c r="D881" i="1" s="1"/>
  <c r="I881" i="1" s="1"/>
  <c r="G881" i="1" l="1"/>
  <c r="H881" i="1" s="1"/>
  <c r="K881" i="1" l="1"/>
  <c r="J881" i="1"/>
  <c r="D882" i="1" s="1"/>
  <c r="I882" i="1" s="1"/>
  <c r="G882" i="1" l="1"/>
  <c r="H882" i="1" s="1"/>
  <c r="K882" i="1" l="1"/>
  <c r="J882" i="1"/>
  <c r="D883" i="1" s="1"/>
  <c r="I883" i="1" s="1"/>
  <c r="G883" i="1" l="1"/>
  <c r="H883" i="1" s="1"/>
  <c r="K883" i="1" l="1"/>
  <c r="J883" i="1"/>
  <c r="D884" i="1" s="1"/>
  <c r="I884" i="1" s="1"/>
  <c r="G884" i="1" l="1"/>
  <c r="H884" i="1" s="1"/>
  <c r="K884" i="1" l="1"/>
  <c r="J884" i="1"/>
  <c r="D885" i="1" s="1"/>
  <c r="I885" i="1" s="1"/>
  <c r="G885" i="1" l="1"/>
  <c r="H885" i="1" s="1"/>
  <c r="K885" i="1" l="1"/>
  <c r="J885" i="1"/>
  <c r="D886" i="1" s="1"/>
  <c r="I886" i="1" s="1"/>
  <c r="G886" i="1" l="1"/>
  <c r="H886" i="1" s="1"/>
  <c r="K886" i="1" l="1"/>
  <c r="J886" i="1"/>
  <c r="D887" i="1" s="1"/>
  <c r="I887" i="1" s="1"/>
  <c r="G887" i="1" l="1"/>
  <c r="H887" i="1" s="1"/>
  <c r="K887" i="1" l="1"/>
  <c r="J887" i="1"/>
  <c r="D888" i="1" s="1"/>
  <c r="I888" i="1" s="1"/>
  <c r="G888" i="1" l="1"/>
  <c r="H888" i="1" s="1"/>
  <c r="K888" i="1" l="1"/>
  <c r="J888" i="1"/>
  <c r="D889" i="1" s="1"/>
  <c r="I889" i="1" s="1"/>
  <c r="G889" i="1" l="1"/>
  <c r="H889" i="1" s="1"/>
  <c r="K889" i="1" l="1"/>
  <c r="J889" i="1"/>
  <c r="D890" i="1" s="1"/>
  <c r="I890" i="1" s="1"/>
  <c r="G890" i="1" l="1"/>
  <c r="H890" i="1" s="1"/>
  <c r="K890" i="1" l="1"/>
  <c r="J890" i="1"/>
  <c r="D891" i="1" s="1"/>
  <c r="I891" i="1" s="1"/>
  <c r="G891" i="1" l="1"/>
  <c r="H891" i="1" s="1"/>
  <c r="K891" i="1" l="1"/>
  <c r="J891" i="1"/>
  <c r="D892" i="1" s="1"/>
  <c r="I892" i="1" s="1"/>
  <c r="G892" i="1" l="1"/>
  <c r="H892" i="1" s="1"/>
  <c r="K892" i="1" l="1"/>
  <c r="J892" i="1"/>
  <c r="D893" i="1" s="1"/>
  <c r="I893" i="1" s="1"/>
  <c r="G893" i="1" l="1"/>
  <c r="H893" i="1" s="1"/>
  <c r="K893" i="1" l="1"/>
  <c r="J893" i="1"/>
  <c r="D894" i="1" s="1"/>
  <c r="I894" i="1" s="1"/>
  <c r="G894" i="1" l="1"/>
  <c r="H894" i="1" s="1"/>
  <c r="K894" i="1" l="1"/>
  <c r="J894" i="1"/>
  <c r="D895" i="1" s="1"/>
  <c r="I895" i="1" s="1"/>
  <c r="G895" i="1" l="1"/>
  <c r="H895" i="1" s="1"/>
  <c r="K895" i="1" l="1"/>
  <c r="J895" i="1"/>
  <c r="D896" i="1" s="1"/>
  <c r="I896" i="1" s="1"/>
  <c r="G896" i="1" l="1"/>
  <c r="H896" i="1" s="1"/>
  <c r="K896" i="1" l="1"/>
  <c r="J896" i="1"/>
  <c r="D897" i="1" s="1"/>
  <c r="I897" i="1" s="1"/>
  <c r="G897" i="1" l="1"/>
  <c r="H897" i="1" s="1"/>
  <c r="K897" i="1" l="1"/>
  <c r="J897" i="1"/>
  <c r="D898" i="1" s="1"/>
  <c r="I898" i="1" s="1"/>
  <c r="G898" i="1" l="1"/>
  <c r="H898" i="1" s="1"/>
  <c r="K898" i="1" l="1"/>
  <c r="J898" i="1"/>
  <c r="D899" i="1" s="1"/>
  <c r="I899" i="1" s="1"/>
  <c r="G899" i="1" l="1"/>
  <c r="H899" i="1" s="1"/>
  <c r="K899" i="1" l="1"/>
  <c r="J899" i="1"/>
  <c r="D900" i="1" s="1"/>
  <c r="I900" i="1" s="1"/>
  <c r="G900" i="1" l="1"/>
  <c r="H900" i="1" s="1"/>
  <c r="K900" i="1" l="1"/>
  <c r="J900" i="1"/>
  <c r="D901" i="1" s="1"/>
  <c r="I901" i="1" s="1"/>
  <c r="G901" i="1" l="1"/>
  <c r="H901" i="1" s="1"/>
  <c r="K901" i="1" l="1"/>
  <c r="J901" i="1"/>
  <c r="D902" i="1" s="1"/>
  <c r="I902" i="1" s="1"/>
  <c r="G902" i="1" l="1"/>
  <c r="H902" i="1" s="1"/>
  <c r="K902" i="1" l="1"/>
  <c r="J902" i="1"/>
  <c r="D903" i="1" s="1"/>
  <c r="I903" i="1" s="1"/>
  <c r="G903" i="1" l="1"/>
  <c r="H903" i="1" s="1"/>
  <c r="K903" i="1" l="1"/>
  <c r="J903" i="1"/>
  <c r="D904" i="1" s="1"/>
  <c r="I904" i="1" s="1"/>
  <c r="G904" i="1" l="1"/>
  <c r="H904" i="1" s="1"/>
  <c r="K904" i="1" l="1"/>
  <c r="J904" i="1"/>
  <c r="D905" i="1" s="1"/>
  <c r="I905" i="1" s="1"/>
  <c r="G905" i="1" l="1"/>
  <c r="H905" i="1" s="1"/>
  <c r="K905" i="1" l="1"/>
  <c r="J905" i="1"/>
  <c r="D906" i="1" s="1"/>
  <c r="I906" i="1" s="1"/>
  <c r="G906" i="1" l="1"/>
  <c r="H906" i="1" s="1"/>
  <c r="K906" i="1" l="1"/>
  <c r="J906" i="1"/>
  <c r="D907" i="1" s="1"/>
  <c r="I907" i="1" s="1"/>
  <c r="G907" i="1" l="1"/>
  <c r="H907" i="1" s="1"/>
  <c r="K907" i="1" l="1"/>
  <c r="J907" i="1"/>
  <c r="D908" i="1" s="1"/>
  <c r="I908" i="1" s="1"/>
  <c r="G908" i="1" l="1"/>
  <c r="H908" i="1" s="1"/>
  <c r="K908" i="1" l="1"/>
  <c r="J908" i="1"/>
  <c r="D909" i="1" s="1"/>
  <c r="I909" i="1" s="1"/>
  <c r="G909" i="1" l="1"/>
  <c r="H909" i="1" s="1"/>
  <c r="K909" i="1" l="1"/>
  <c r="J909" i="1"/>
  <c r="D910" i="1" s="1"/>
  <c r="I910" i="1" s="1"/>
  <c r="G910" i="1" l="1"/>
  <c r="H910" i="1" s="1"/>
  <c r="K910" i="1" l="1"/>
  <c r="J910" i="1"/>
  <c r="D911" i="1" s="1"/>
  <c r="I911" i="1" s="1"/>
  <c r="G911" i="1" l="1"/>
  <c r="H911" i="1" s="1"/>
  <c r="K911" i="1" l="1"/>
  <c r="J911" i="1"/>
  <c r="D912" i="1" s="1"/>
  <c r="I912" i="1" s="1"/>
  <c r="G912" i="1" l="1"/>
  <c r="H912" i="1" s="1"/>
  <c r="K912" i="1" l="1"/>
  <c r="J912" i="1"/>
  <c r="D913" i="1" s="1"/>
  <c r="I913" i="1" s="1"/>
  <c r="G913" i="1" l="1"/>
  <c r="H913" i="1" s="1"/>
  <c r="K913" i="1" l="1"/>
  <c r="J913" i="1"/>
  <c r="D914" i="1" s="1"/>
  <c r="I914" i="1" s="1"/>
  <c r="G914" i="1" l="1"/>
  <c r="H914" i="1" l="1"/>
  <c r="K914" i="1"/>
  <c r="J914" i="1"/>
  <c r="D915" i="1" s="1"/>
  <c r="I915" i="1" s="1"/>
  <c r="G915" i="1" l="1"/>
  <c r="H915" i="1" s="1"/>
  <c r="K915" i="1" l="1"/>
  <c r="J915" i="1"/>
  <c r="D916" i="1" s="1"/>
  <c r="I916" i="1" s="1"/>
  <c r="G916" i="1" l="1"/>
  <c r="H916" i="1" s="1"/>
  <c r="K916" i="1" l="1"/>
  <c r="J916" i="1"/>
  <c r="D917" i="1" s="1"/>
  <c r="I917" i="1" s="1"/>
  <c r="G917" i="1" l="1"/>
  <c r="H917" i="1" s="1"/>
  <c r="K917" i="1" l="1"/>
  <c r="J917" i="1"/>
  <c r="D918" i="1" s="1"/>
  <c r="I918" i="1" s="1"/>
  <c r="G918" i="1" l="1"/>
  <c r="H918" i="1" s="1"/>
  <c r="K918" i="1" l="1"/>
  <c r="J918" i="1"/>
  <c r="D919" i="1" s="1"/>
  <c r="I919" i="1" s="1"/>
  <c r="G919" i="1" l="1"/>
  <c r="H919" i="1" s="1"/>
  <c r="K919" i="1" l="1"/>
  <c r="J919" i="1"/>
  <c r="D920" i="1" s="1"/>
  <c r="I920" i="1" s="1"/>
  <c r="G920" i="1" l="1"/>
  <c r="H920" i="1" s="1"/>
  <c r="K920" i="1" l="1"/>
  <c r="J920" i="1"/>
  <c r="D921" i="1" s="1"/>
  <c r="I921" i="1" s="1"/>
  <c r="G921" i="1" l="1"/>
  <c r="H921" i="1" s="1"/>
  <c r="K921" i="1" l="1"/>
  <c r="J921" i="1"/>
  <c r="D922" i="1" s="1"/>
  <c r="I922" i="1" s="1"/>
  <c r="G922" i="1" l="1"/>
  <c r="H922" i="1" s="1"/>
  <c r="K922" i="1" l="1"/>
  <c r="J922" i="1"/>
  <c r="D923" i="1" s="1"/>
  <c r="I923" i="1" s="1"/>
  <c r="G923" i="1" l="1"/>
  <c r="H923" i="1" l="1"/>
  <c r="K923" i="1"/>
  <c r="J923" i="1"/>
  <c r="D924" i="1" s="1"/>
  <c r="I924" i="1" s="1"/>
  <c r="G924" i="1" l="1"/>
  <c r="H924" i="1" s="1"/>
  <c r="K924" i="1" l="1"/>
  <c r="J924" i="1"/>
  <c r="D925" i="1" s="1"/>
  <c r="I925" i="1" s="1"/>
  <c r="G925" i="1" l="1"/>
  <c r="H925" i="1" s="1"/>
  <c r="K925" i="1" l="1"/>
  <c r="J925" i="1"/>
  <c r="D926" i="1" s="1"/>
  <c r="I926" i="1" s="1"/>
  <c r="G926" i="1" l="1"/>
  <c r="H926" i="1" s="1"/>
  <c r="K926" i="1" l="1"/>
  <c r="J926" i="1"/>
  <c r="D927" i="1" s="1"/>
  <c r="I927" i="1" s="1"/>
  <c r="G927" i="1" l="1"/>
  <c r="H927" i="1" s="1"/>
  <c r="K927" i="1" l="1"/>
  <c r="J927" i="1"/>
  <c r="D928" i="1" s="1"/>
  <c r="I928" i="1" s="1"/>
  <c r="G928" i="1" l="1"/>
  <c r="H928" i="1" s="1"/>
  <c r="K928" i="1" l="1"/>
  <c r="J928" i="1"/>
  <c r="D929" i="1" s="1"/>
  <c r="I929" i="1" s="1"/>
  <c r="G929" i="1" l="1"/>
  <c r="H929" i="1" s="1"/>
  <c r="K929" i="1" l="1"/>
  <c r="J929" i="1"/>
  <c r="D930" i="1" s="1"/>
  <c r="I930" i="1" s="1"/>
  <c r="G930" i="1" l="1"/>
  <c r="H930" i="1" s="1"/>
  <c r="K930" i="1" l="1"/>
  <c r="J930" i="1"/>
  <c r="D931" i="1" s="1"/>
  <c r="I931" i="1" s="1"/>
  <c r="G931" i="1" l="1"/>
  <c r="H931" i="1" l="1"/>
  <c r="K931" i="1"/>
  <c r="J931" i="1"/>
  <c r="D932" i="1" s="1"/>
  <c r="I932" i="1" s="1"/>
  <c r="G932" i="1" l="1"/>
  <c r="H932" i="1" s="1"/>
  <c r="K932" i="1" l="1"/>
  <c r="J932" i="1"/>
  <c r="D933" i="1" s="1"/>
  <c r="I933" i="1" s="1"/>
  <c r="G933" i="1" l="1"/>
  <c r="H933" i="1" s="1"/>
  <c r="K933" i="1" l="1"/>
  <c r="J933" i="1"/>
  <c r="D934" i="1" s="1"/>
  <c r="I934" i="1" s="1"/>
  <c r="G934" i="1" l="1"/>
  <c r="H934" i="1" l="1"/>
  <c r="K934" i="1"/>
  <c r="J934" i="1"/>
  <c r="D935" i="1" s="1"/>
  <c r="I935" i="1" s="1"/>
  <c r="G935" i="1" l="1"/>
  <c r="H935" i="1" s="1"/>
  <c r="K935" i="1" l="1"/>
  <c r="J935" i="1"/>
  <c r="D936" i="1" s="1"/>
  <c r="I936" i="1" s="1"/>
  <c r="G936" i="1" l="1"/>
  <c r="H936" i="1" s="1"/>
  <c r="K936" i="1" l="1"/>
  <c r="J936" i="1"/>
  <c r="D937" i="1" s="1"/>
  <c r="I937" i="1" s="1"/>
  <c r="G937" i="1" l="1"/>
  <c r="H937" i="1" s="1"/>
  <c r="K937" i="1" l="1"/>
  <c r="J937" i="1"/>
  <c r="D938" i="1" s="1"/>
  <c r="I938" i="1" s="1"/>
  <c r="G938" i="1" l="1"/>
  <c r="H938" i="1" s="1"/>
  <c r="K938" i="1" l="1"/>
  <c r="J938" i="1"/>
  <c r="D939" i="1" s="1"/>
  <c r="I939" i="1" s="1"/>
  <c r="G939" i="1" l="1"/>
  <c r="H939" i="1" s="1"/>
  <c r="K939" i="1" l="1"/>
  <c r="J939" i="1"/>
  <c r="D940" i="1" s="1"/>
  <c r="I940" i="1" s="1"/>
  <c r="G940" i="1" l="1"/>
  <c r="H940" i="1" s="1"/>
  <c r="K940" i="1" l="1"/>
  <c r="J940" i="1"/>
  <c r="D941" i="1" s="1"/>
  <c r="I941" i="1" s="1"/>
  <c r="G941" i="1" l="1"/>
  <c r="H941" i="1" s="1"/>
  <c r="K941" i="1" l="1"/>
  <c r="J941" i="1"/>
  <c r="D942" i="1" s="1"/>
  <c r="I942" i="1" s="1"/>
  <c r="G942" i="1" l="1"/>
  <c r="H942" i="1"/>
  <c r="K942" i="1" l="1"/>
  <c r="J942" i="1"/>
  <c r="D943" i="1" s="1"/>
  <c r="I943" i="1" s="1"/>
  <c r="G943" i="1" l="1"/>
  <c r="H943" i="1" s="1"/>
  <c r="K943" i="1" l="1"/>
  <c r="J943" i="1"/>
  <c r="D944" i="1" s="1"/>
  <c r="I944" i="1" s="1"/>
  <c r="G944" i="1" l="1"/>
  <c r="H944" i="1" s="1"/>
  <c r="K944" i="1" l="1"/>
  <c r="J944" i="1"/>
  <c r="D945" i="1" s="1"/>
  <c r="I945" i="1" s="1"/>
  <c r="G945" i="1" l="1"/>
  <c r="H945" i="1" s="1"/>
  <c r="K945" i="1" l="1"/>
  <c r="J945" i="1"/>
  <c r="D946" i="1" s="1"/>
  <c r="I946" i="1" s="1"/>
  <c r="G946" i="1" l="1"/>
  <c r="H946" i="1" s="1"/>
  <c r="K946" i="1" l="1"/>
  <c r="J946" i="1"/>
  <c r="D947" i="1" s="1"/>
  <c r="I947" i="1" s="1"/>
  <c r="G947" i="1" l="1"/>
  <c r="H947" i="1" s="1"/>
  <c r="K947" i="1" l="1"/>
  <c r="J947" i="1"/>
  <c r="D948" i="1" s="1"/>
  <c r="I948" i="1" s="1"/>
  <c r="G948" i="1" l="1"/>
  <c r="H948" i="1" s="1"/>
  <c r="K948" i="1" l="1"/>
  <c r="J948" i="1"/>
  <c r="D949" i="1" s="1"/>
  <c r="I949" i="1" s="1"/>
  <c r="G949" i="1" l="1"/>
  <c r="H949" i="1" s="1"/>
  <c r="K949" i="1" l="1"/>
  <c r="J949" i="1"/>
  <c r="D950" i="1" s="1"/>
  <c r="I950" i="1" s="1"/>
  <c r="G950" i="1" l="1"/>
  <c r="H950" i="1" s="1"/>
  <c r="K950" i="1" l="1"/>
  <c r="J950" i="1"/>
  <c r="D951" i="1" s="1"/>
  <c r="I951" i="1" s="1"/>
  <c r="G951" i="1" l="1"/>
  <c r="H951" i="1" s="1"/>
  <c r="K951" i="1" l="1"/>
  <c r="J951" i="1"/>
  <c r="D952" i="1" s="1"/>
  <c r="I952" i="1" s="1"/>
  <c r="G952" i="1" l="1"/>
  <c r="H952" i="1" s="1"/>
  <c r="K952" i="1" l="1"/>
  <c r="J952" i="1"/>
  <c r="D953" i="1" s="1"/>
  <c r="I953" i="1" s="1"/>
  <c r="G953" i="1" l="1"/>
  <c r="H953" i="1" s="1"/>
  <c r="K953" i="1" l="1"/>
  <c r="J953" i="1"/>
  <c r="D954" i="1" s="1"/>
  <c r="I954" i="1" s="1"/>
  <c r="G954" i="1" l="1"/>
  <c r="H954" i="1" s="1"/>
  <c r="K954" i="1" l="1"/>
  <c r="J954" i="1"/>
  <c r="D955" i="1" s="1"/>
  <c r="I955" i="1" s="1"/>
  <c r="G955" i="1" l="1"/>
  <c r="H955" i="1" s="1"/>
  <c r="K955" i="1" l="1"/>
  <c r="J955" i="1"/>
  <c r="D956" i="1" s="1"/>
  <c r="I956" i="1" s="1"/>
  <c r="G956" i="1" l="1"/>
  <c r="H956" i="1" s="1"/>
  <c r="K956" i="1" l="1"/>
  <c r="J956" i="1"/>
  <c r="D957" i="1" s="1"/>
  <c r="I957" i="1" s="1"/>
  <c r="G957" i="1" l="1"/>
  <c r="H957" i="1" s="1"/>
  <c r="K957" i="1" l="1"/>
  <c r="J957" i="1"/>
  <c r="D958" i="1" s="1"/>
  <c r="I958" i="1" s="1"/>
  <c r="G958" i="1" l="1"/>
  <c r="H958" i="1" s="1"/>
  <c r="K958" i="1" l="1"/>
  <c r="J958" i="1"/>
  <c r="D959" i="1" s="1"/>
  <c r="I959" i="1" s="1"/>
  <c r="G959" i="1" l="1"/>
  <c r="H959" i="1" s="1"/>
  <c r="K959" i="1" l="1"/>
  <c r="J959" i="1"/>
  <c r="D960" i="1" s="1"/>
  <c r="I960" i="1" s="1"/>
  <c r="G960" i="1" l="1"/>
  <c r="H960" i="1" l="1"/>
  <c r="K960" i="1"/>
  <c r="J960" i="1"/>
  <c r="D961" i="1" s="1"/>
  <c r="I961" i="1" s="1"/>
  <c r="G961" i="1" l="1"/>
  <c r="H961" i="1" s="1"/>
  <c r="K961" i="1" l="1"/>
  <c r="J961" i="1"/>
  <c r="D962" i="1" s="1"/>
  <c r="I962" i="1" s="1"/>
  <c r="G962" i="1" l="1"/>
  <c r="H962" i="1" s="1"/>
  <c r="K962" i="1" l="1"/>
  <c r="J962" i="1"/>
  <c r="D963" i="1" s="1"/>
  <c r="I963" i="1" s="1"/>
  <c r="G963" i="1" l="1"/>
  <c r="H963" i="1" s="1"/>
  <c r="K963" i="1" l="1"/>
  <c r="J963" i="1"/>
  <c r="D964" i="1" s="1"/>
  <c r="I964" i="1" s="1"/>
  <c r="G964" i="1" l="1"/>
  <c r="H964" i="1" s="1"/>
  <c r="K964" i="1" l="1"/>
  <c r="J964" i="1"/>
  <c r="D965" i="1" s="1"/>
  <c r="I965" i="1" s="1"/>
  <c r="G965" i="1" l="1"/>
  <c r="H965" i="1" s="1"/>
  <c r="K965" i="1" l="1"/>
  <c r="J965" i="1"/>
  <c r="D966" i="1" s="1"/>
  <c r="I966" i="1" s="1"/>
  <c r="G966" i="1" l="1"/>
  <c r="H966" i="1" s="1"/>
  <c r="K966" i="1" l="1"/>
  <c r="J966" i="1"/>
  <c r="D967" i="1" s="1"/>
  <c r="I967" i="1" s="1"/>
  <c r="G967" i="1" l="1"/>
  <c r="H967" i="1" s="1"/>
  <c r="K967" i="1" l="1"/>
  <c r="J967" i="1"/>
  <c r="D968" i="1" s="1"/>
  <c r="I968" i="1" s="1"/>
  <c r="G968" i="1" l="1"/>
  <c r="H968" i="1" l="1"/>
  <c r="K968" i="1"/>
  <c r="J968" i="1"/>
  <c r="D969" i="1" s="1"/>
  <c r="I969" i="1" s="1"/>
  <c r="G969" i="1" l="1"/>
  <c r="H969" i="1" s="1"/>
  <c r="K969" i="1" l="1"/>
  <c r="J969" i="1"/>
  <c r="D970" i="1" s="1"/>
  <c r="I970" i="1" s="1"/>
  <c r="G970" i="1" l="1"/>
  <c r="H970" i="1" s="1"/>
  <c r="K970" i="1" l="1"/>
  <c r="J970" i="1"/>
  <c r="D971" i="1" s="1"/>
  <c r="I971" i="1" s="1"/>
  <c r="G971" i="1" l="1"/>
  <c r="H971" i="1" s="1"/>
  <c r="K971" i="1" l="1"/>
  <c r="J971" i="1"/>
  <c r="D972" i="1" s="1"/>
  <c r="I972" i="1" s="1"/>
  <c r="G972" i="1" l="1"/>
  <c r="H972" i="1" s="1"/>
  <c r="K972" i="1" l="1"/>
  <c r="J972" i="1"/>
  <c r="D973" i="1" s="1"/>
  <c r="I973" i="1" s="1"/>
  <c r="G973" i="1" l="1"/>
  <c r="H973" i="1" l="1"/>
  <c r="K973" i="1"/>
  <c r="J973" i="1"/>
  <c r="D974" i="1" s="1"/>
  <c r="I974" i="1" s="1"/>
  <c r="G974" i="1" l="1"/>
  <c r="H974" i="1" s="1"/>
  <c r="K974" i="1" l="1"/>
  <c r="J974" i="1"/>
  <c r="D975" i="1" s="1"/>
  <c r="I975" i="1" s="1"/>
  <c r="G975" i="1" l="1"/>
  <c r="H975" i="1" s="1"/>
  <c r="K975" i="1" l="1"/>
  <c r="J975" i="1"/>
  <c r="D976" i="1" s="1"/>
  <c r="I976" i="1" s="1"/>
  <c r="G976" i="1" l="1"/>
  <c r="H976" i="1" s="1"/>
  <c r="K976" i="1" l="1"/>
  <c r="J976" i="1"/>
  <c r="D977" i="1" s="1"/>
  <c r="I977" i="1" s="1"/>
  <c r="G977" i="1" l="1"/>
  <c r="H977" i="1" s="1"/>
  <c r="K977" i="1" l="1"/>
  <c r="J977" i="1"/>
  <c r="D978" i="1" s="1"/>
  <c r="I978" i="1" s="1"/>
  <c r="G978" i="1" l="1"/>
  <c r="H978" i="1" s="1"/>
  <c r="K978" i="1" l="1"/>
  <c r="J978" i="1"/>
  <c r="D979" i="1" s="1"/>
  <c r="I979" i="1" s="1"/>
  <c r="G979" i="1" l="1"/>
  <c r="H979" i="1" s="1"/>
  <c r="K979" i="1" l="1"/>
  <c r="J979" i="1"/>
  <c r="D980" i="1" s="1"/>
  <c r="I980" i="1" s="1"/>
  <c r="G980" i="1" l="1"/>
  <c r="H980" i="1" s="1"/>
  <c r="K980" i="1" l="1"/>
  <c r="J980" i="1"/>
  <c r="D981" i="1" s="1"/>
  <c r="I981" i="1" s="1"/>
  <c r="G981" i="1" l="1"/>
  <c r="H981" i="1" s="1"/>
  <c r="K981" i="1" l="1"/>
  <c r="J981" i="1"/>
  <c r="D982" i="1" s="1"/>
  <c r="I982" i="1" s="1"/>
  <c r="G982" i="1" l="1"/>
  <c r="H982" i="1" s="1"/>
  <c r="K982" i="1" l="1"/>
  <c r="J982" i="1"/>
  <c r="D983" i="1" s="1"/>
  <c r="I983" i="1" s="1"/>
  <c r="G983" i="1" l="1"/>
  <c r="H983" i="1" s="1"/>
  <c r="K983" i="1" l="1"/>
  <c r="J983" i="1"/>
  <c r="D984" i="1" s="1"/>
  <c r="I984" i="1" s="1"/>
  <c r="G984" i="1" l="1"/>
  <c r="H984" i="1" s="1"/>
  <c r="K984" i="1" l="1"/>
  <c r="J984" i="1"/>
  <c r="D985" i="1" s="1"/>
  <c r="I985" i="1" s="1"/>
  <c r="G985" i="1" l="1"/>
  <c r="H985" i="1" s="1"/>
  <c r="K985" i="1" l="1"/>
  <c r="J985" i="1"/>
  <c r="D986" i="1" s="1"/>
  <c r="I986" i="1" s="1"/>
  <c r="G986" i="1" l="1"/>
  <c r="H986" i="1" s="1"/>
  <c r="K986" i="1" l="1"/>
  <c r="J986" i="1"/>
  <c r="D987" i="1" s="1"/>
  <c r="I987" i="1" s="1"/>
  <c r="G987" i="1" l="1"/>
  <c r="H987" i="1" s="1"/>
  <c r="K987" i="1" l="1"/>
  <c r="J987" i="1"/>
  <c r="D988" i="1" s="1"/>
  <c r="I988" i="1" s="1"/>
  <c r="G988" i="1" l="1"/>
  <c r="H988" i="1" s="1"/>
  <c r="K988" i="1" l="1"/>
  <c r="J988" i="1"/>
  <c r="D989" i="1" s="1"/>
  <c r="I989" i="1" s="1"/>
  <c r="G989" i="1" l="1"/>
  <c r="H989" i="1" l="1"/>
  <c r="K989" i="1"/>
  <c r="J989" i="1"/>
  <c r="D990" i="1" s="1"/>
  <c r="I990" i="1" s="1"/>
  <c r="G990" i="1" l="1"/>
  <c r="H990" i="1" s="1"/>
  <c r="K990" i="1" l="1"/>
  <c r="J990" i="1"/>
  <c r="D991" i="1" s="1"/>
  <c r="I991" i="1" s="1"/>
  <c r="G991" i="1" l="1"/>
  <c r="H991" i="1" s="1"/>
  <c r="K991" i="1" l="1"/>
  <c r="J991" i="1"/>
  <c r="D992" i="1" s="1"/>
  <c r="I992" i="1" s="1"/>
  <c r="G992" i="1" l="1"/>
  <c r="H992" i="1" l="1"/>
  <c r="K992" i="1"/>
  <c r="J992" i="1"/>
  <c r="D993" i="1" s="1"/>
  <c r="I993" i="1" s="1"/>
  <c r="G993" i="1" l="1"/>
  <c r="H993" i="1" s="1"/>
  <c r="K993" i="1" l="1"/>
  <c r="J993" i="1"/>
  <c r="D994" i="1" s="1"/>
  <c r="I994" i="1" s="1"/>
  <c r="G994" i="1" l="1"/>
  <c r="H994" i="1" s="1"/>
  <c r="K994" i="1" l="1"/>
  <c r="J994" i="1"/>
  <c r="D995" i="1" s="1"/>
  <c r="I995" i="1" s="1"/>
  <c r="G995" i="1" l="1"/>
  <c r="H995" i="1" s="1"/>
  <c r="K995" i="1" l="1"/>
  <c r="J995" i="1"/>
  <c r="D996" i="1" s="1"/>
  <c r="I996" i="1" s="1"/>
  <c r="G996" i="1" l="1"/>
  <c r="H996" i="1" l="1"/>
  <c r="K996" i="1"/>
  <c r="J996" i="1"/>
  <c r="D997" i="1" s="1"/>
  <c r="I997" i="1" s="1"/>
  <c r="G997" i="1" l="1"/>
  <c r="H997" i="1" s="1"/>
  <c r="K997" i="1" l="1"/>
  <c r="J997" i="1"/>
  <c r="D998" i="1" s="1"/>
  <c r="I998" i="1" s="1"/>
  <c r="G998" i="1" l="1"/>
  <c r="H998" i="1" s="1"/>
  <c r="K998" i="1" l="1"/>
  <c r="J998" i="1"/>
  <c r="D999" i="1" s="1"/>
  <c r="I999" i="1" s="1"/>
  <c r="G999" i="1" l="1"/>
  <c r="H999" i="1" s="1"/>
  <c r="K999" i="1" l="1"/>
  <c r="J999" i="1"/>
  <c r="D1000" i="1" s="1"/>
  <c r="I1000" i="1" s="1"/>
  <c r="G1000" i="1" l="1"/>
  <c r="J8" i="1"/>
  <c r="J10" i="1"/>
  <c r="J9" i="1"/>
  <c r="H1000" i="1"/>
  <c r="K1000" i="1" l="1"/>
  <c r="J1000" i="1"/>
  <c r="J7" i="1" s="1"/>
</calcChain>
</file>

<file path=xl/comments1.xml><?xml version="1.0" encoding="utf-8"?>
<comments xmlns="http://schemas.openxmlformats.org/spreadsheetml/2006/main">
  <authors>
    <author>Kim Ley</author>
  </authors>
  <commentList>
    <comment ref="J5" authorId="0" shapeId="0">
      <text>
        <r>
          <rPr>
            <sz val="18"/>
            <color rgb="FF000000"/>
            <rFont val="Calibri"/>
            <family val="2"/>
          </rPr>
          <t xml:space="preserve">Calculated Field </t>
        </r>
        <r>
          <rPr>
            <sz val="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Do Not Edit</t>
        </r>
        <r>
          <rPr>
            <sz val="8"/>
            <color rgb="FF000000"/>
            <rFont val="Calibri"/>
            <family val="2"/>
          </rPr>
          <t xml:space="preserve">
</t>
        </r>
      </text>
    </comment>
    <comment ref="J6" authorId="0" shapeId="0">
      <text>
        <r>
          <rPr>
            <sz val="18"/>
            <color rgb="FF000000"/>
            <rFont val="Calibri"/>
            <family val="2"/>
            <scheme val="minor"/>
          </rPr>
          <t xml:space="preserve">Calculated Field </t>
        </r>
        <r>
          <rPr>
            <sz val="8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Do Not Edit</t>
        </r>
        <r>
          <rPr>
            <sz val="8"/>
            <color rgb="FF000000"/>
            <rFont val="Calibri"/>
            <family val="2"/>
            <scheme val="minor"/>
          </rPr>
          <t xml:space="preserve">
</t>
        </r>
      </text>
    </comment>
    <comment ref="J7" authorId="0" shapeId="0">
      <text>
        <r>
          <rPr>
            <sz val="18"/>
            <color rgb="FF000000"/>
            <rFont val="Calibri"/>
            <family val="2"/>
          </rPr>
          <t xml:space="preserve">Calculated Field </t>
        </r>
        <r>
          <rPr>
            <sz val="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Do Not Edit</t>
        </r>
        <r>
          <rPr>
            <sz val="8"/>
            <color rgb="FF000000"/>
            <rFont val="Calibri"/>
            <family val="2"/>
          </rPr>
          <t xml:space="preserve">
</t>
        </r>
      </text>
    </comment>
    <comment ref="J8" authorId="0" shapeId="0">
      <text>
        <r>
          <rPr>
            <sz val="18"/>
            <color rgb="FF000000"/>
            <rFont val="Calibri"/>
            <family val="2"/>
          </rPr>
          <t xml:space="preserve">Calculated Field </t>
        </r>
        <r>
          <rPr>
            <sz val="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Do Not Edit</t>
        </r>
        <r>
          <rPr>
            <sz val="8"/>
            <color rgb="FF000000"/>
            <rFont val="Calibri"/>
            <family val="2"/>
          </rPr>
          <t xml:space="preserve">
</t>
        </r>
      </text>
    </comment>
    <comment ref="J9" authorId="0" shapeId="0">
      <text>
        <r>
          <rPr>
            <sz val="18"/>
            <color rgb="FF000000"/>
            <rFont val="Calibri"/>
            <family val="2"/>
          </rPr>
          <t xml:space="preserve">Calculated Field </t>
        </r>
        <r>
          <rPr>
            <sz val="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Do Not Edit</t>
        </r>
        <r>
          <rPr>
            <sz val="8"/>
            <color rgb="FF000000"/>
            <rFont val="Calibri"/>
            <family val="2"/>
          </rPr>
          <t xml:space="preserve">
</t>
        </r>
      </text>
    </comment>
    <comment ref="J10" authorId="0" shapeId="0">
      <text>
        <r>
          <rPr>
            <sz val="18"/>
            <color rgb="FF000000"/>
            <rFont val="Calibri"/>
            <family val="2"/>
          </rPr>
          <t xml:space="preserve">Calculated Field </t>
        </r>
        <r>
          <rPr>
            <sz val="8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Do Not Edit</t>
        </r>
        <r>
          <rPr>
            <sz val="8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<sst xmlns="http://schemas.openxmlformats.org/spreadsheetml/2006/main" count="58" uniqueCount="46">
  <si>
    <t>Loan Amortization Schedule</t>
  </si>
  <si>
    <t>Loan Amount:</t>
  </si>
  <si>
    <t>Annual Interest Rate:</t>
  </si>
  <si>
    <t>Start Date of Loan:</t>
  </si>
  <si>
    <t>Loan Length in Years</t>
  </si>
  <si>
    <t>Number of Payments per Year:</t>
  </si>
  <si>
    <t>Scheduled Number of Payments:</t>
  </si>
  <si>
    <t>Actual Number of Payments:</t>
  </si>
  <si>
    <t>Total Interest:</t>
  </si>
  <si>
    <t>Interest</t>
  </si>
  <si>
    <t>Scheduled Payment</t>
  </si>
  <si>
    <t>Total Payment</t>
  </si>
  <si>
    <t>Principal</t>
  </si>
  <si>
    <t>Cumulative Interest</t>
  </si>
  <si>
    <t>Payment 
Number</t>
  </si>
  <si>
    <t>Payment 
Date</t>
  </si>
  <si>
    <t>Beginning 
Balance</t>
  </si>
  <si>
    <t>Ending Balance</t>
  </si>
  <si>
    <t>Scheduled Monthly Payment:</t>
  </si>
  <si>
    <t>`</t>
  </si>
  <si>
    <t>Total Principal Plus Interest:</t>
  </si>
  <si>
    <t>Forbearance Plan</t>
  </si>
  <si>
    <t>COVID 19 Forbearance Plan:</t>
  </si>
  <si>
    <t>Total Forbearance Payments:</t>
  </si>
  <si>
    <t>INPUTS</t>
  </si>
  <si>
    <t>Calculations</t>
  </si>
  <si>
    <t>&lt;---</t>
  </si>
  <si>
    <t>Sale Of the House</t>
  </si>
  <si>
    <t>Forbarence</t>
  </si>
  <si>
    <t>Regular PMTs</t>
  </si>
  <si>
    <t>Fraud Amount</t>
  </si>
  <si>
    <t>EB COVID</t>
  </si>
  <si>
    <t>EB PMT</t>
  </si>
  <si>
    <t>Earnings</t>
  </si>
  <si>
    <t>Cash</t>
  </si>
  <si>
    <t>Tax Income</t>
  </si>
  <si>
    <t>Average</t>
  </si>
  <si>
    <t>The day of the sale</t>
  </si>
  <si>
    <t>Will have impact on the</t>
  </si>
  <si>
    <t>Actual Number</t>
  </si>
  <si>
    <t>Per My Ex-Wife Lawyer</t>
  </si>
  <si>
    <t>When and how did this get applied to the principal?</t>
  </si>
  <si>
    <t>PMTs</t>
  </si>
  <si>
    <t>Forbearance</t>
  </si>
  <si>
    <t>Bar1</t>
  </si>
  <si>
    <t>Bar2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</si>
</sst>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\-0000"/>
    <numFmt numFmtId="168" formatCode="_(* #,##0_);_(* \(#,##0\);_(* &quot;-&quot;??_);_(@_)"/>
    <numFmt numFmtId="170" formatCode="mm/dd/yy;@"/>
    <numFmt numFmtId="174" formatCode="_(&quot;$&quot;* #,##0_);_(&quot;$&quot;* \(#,##0\);_(&quot;$&quot;* &quot;-&quot;??_);_(@_)"/>
    <numFmt numFmtId="176" formatCode="yyyy"/>
    <numFmt numFmtId="178" formatCode="yyyy\-mm;@"/>
    <numFmt numFmtId="180" formatCode="0.0"/>
  </numFmts>
  <fonts count="23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432FF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sz val="8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4"/>
      <color rgb="FF0432FF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/>
    <xf numFmtId="0" fontId="7" fillId="2" borderId="0" xfId="0" applyFont="1" applyFill="1" applyBorder="1"/>
    <xf numFmtId="0" fontId="7" fillId="2" borderId="0" xfId="0" applyFont="1" applyFill="1" applyAlignment="1">
      <alignment horizontal="center" wrapText="1"/>
    </xf>
    <xf numFmtId="170" fontId="7" fillId="3" borderId="3" xfId="0" applyNumberFormat="1" applyFont="1" applyFill="1" applyBorder="1" applyAlignment="1">
      <alignment horizontal="center"/>
    </xf>
    <xf numFmtId="170" fontId="0" fillId="2" borderId="0" xfId="0" applyNumberFormat="1" applyFill="1" applyBorder="1"/>
    <xf numFmtId="170" fontId="0" fillId="2" borderId="0" xfId="0" applyNumberFormat="1" applyFill="1"/>
    <xf numFmtId="44" fontId="7" fillId="3" borderId="3" xfId="2" applyFont="1" applyFill="1" applyBorder="1"/>
    <xf numFmtId="44" fontId="2" fillId="2" borderId="0" xfId="2" applyFont="1" applyFill="1" applyBorder="1"/>
    <xf numFmtId="44" fontId="2" fillId="2" borderId="0" xfId="2" applyFont="1" applyFill="1"/>
    <xf numFmtId="49" fontId="5" fillId="3" borderId="3" xfId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0" fontId="0" fillId="2" borderId="3" xfId="0" applyNumberFormat="1" applyFill="1" applyBorder="1"/>
    <xf numFmtId="44" fontId="2" fillId="2" borderId="3" xfId="2" applyFont="1" applyFill="1" applyBorder="1"/>
    <xf numFmtId="0" fontId="9" fillId="2" borderId="0" xfId="0" applyFont="1" applyFill="1"/>
    <xf numFmtId="0" fontId="10" fillId="2" borderId="0" xfId="0" applyFont="1" applyFill="1" applyAlignment="1">
      <alignment horizontal="right"/>
    </xf>
    <xf numFmtId="0" fontId="1" fillId="2" borderId="0" xfId="3" applyFont="1" applyFill="1" applyAlignment="1" applyProtection="1">
      <alignment horizontal="left"/>
    </xf>
    <xf numFmtId="0" fontId="8" fillId="5" borderId="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7" fillId="5" borderId="8" xfId="0" applyFont="1" applyFill="1" applyBorder="1"/>
    <xf numFmtId="0" fontId="6" fillId="5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7" fillId="6" borderId="2" xfId="0" applyFont="1" applyFill="1" applyBorder="1"/>
    <xf numFmtId="10" fontId="11" fillId="3" borderId="2" xfId="4" applyNumberFormat="1" applyFont="1" applyFill="1" applyBorder="1" applyAlignment="1">
      <alignment horizontal="right"/>
    </xf>
    <xf numFmtId="168" fontId="11" fillId="3" borderId="2" xfId="1" applyNumberFormat="1" applyFont="1" applyFill="1" applyBorder="1" applyAlignment="1">
      <alignment horizontal="right"/>
    </xf>
    <xf numFmtId="170" fontId="11" fillId="3" borderId="2" xfId="0" applyNumberFormat="1" applyFont="1" applyFill="1" applyBorder="1" applyAlignment="1">
      <alignment horizontal="right"/>
    </xf>
    <xf numFmtId="0" fontId="6" fillId="4" borderId="12" xfId="0" applyFont="1" applyFill="1" applyBorder="1" applyAlignment="1">
      <alignment horizontal="center" wrapText="1"/>
    </xf>
    <xf numFmtId="164" fontId="6" fillId="4" borderId="12" xfId="0" applyNumberFormat="1" applyFont="1" applyFill="1" applyBorder="1" applyAlignment="1">
      <alignment horizontal="center" wrapText="1"/>
    </xf>
    <xf numFmtId="44" fontId="12" fillId="6" borderId="2" xfId="2" applyFont="1" applyFill="1" applyBorder="1" applyAlignment="1">
      <alignment horizontal="left"/>
    </xf>
    <xf numFmtId="168" fontId="12" fillId="6" borderId="2" xfId="1" applyNumberFormat="1" applyFont="1" applyFill="1" applyBorder="1" applyAlignment="1">
      <alignment horizontal="right"/>
    </xf>
    <xf numFmtId="44" fontId="12" fillId="6" borderId="2" xfId="2" applyFont="1" applyFill="1" applyBorder="1" applyAlignment="1">
      <alignment horizontal="right"/>
    </xf>
    <xf numFmtId="44" fontId="7" fillId="2" borderId="0" xfId="0" applyNumberFormat="1" applyFont="1" applyFill="1"/>
    <xf numFmtId="174" fontId="0" fillId="0" borderId="0" xfId="2" applyNumberFormat="1" applyFont="1"/>
    <xf numFmtId="170" fontId="0" fillId="0" borderId="0" xfId="0" applyNumberFormat="1"/>
    <xf numFmtId="44" fontId="0" fillId="0" borderId="0" xfId="0" applyNumberFormat="1"/>
    <xf numFmtId="9" fontId="0" fillId="0" borderId="0" xfId="4" applyFont="1"/>
    <xf numFmtId="176" fontId="0" fillId="0" borderId="0" xfId="0" applyNumberFormat="1"/>
    <xf numFmtId="44" fontId="0" fillId="0" borderId="16" xfId="0" applyNumberFormat="1" applyBorder="1"/>
    <xf numFmtId="44" fontId="0" fillId="0" borderId="17" xfId="0" applyNumberFormat="1" applyBorder="1"/>
    <xf numFmtId="44" fontId="0" fillId="0" borderId="18" xfId="0" applyNumberFormat="1" applyBorder="1"/>
    <xf numFmtId="0" fontId="0" fillId="0" borderId="19" xfId="0" applyBorder="1"/>
    <xf numFmtId="0" fontId="0" fillId="0" borderId="20" xfId="0" applyBorder="1"/>
    <xf numFmtId="174" fontId="17" fillId="0" borderId="20" xfId="0" applyNumberFormat="1" applyFont="1" applyBorder="1"/>
    <xf numFmtId="170" fontId="0" fillId="6" borderId="0" xfId="0" applyNumberFormat="1" applyFill="1"/>
    <xf numFmtId="174" fontId="11" fillId="3" borderId="2" xfId="2" applyNumberFormat="1" applyFont="1" applyFill="1" applyBorder="1" applyAlignment="1">
      <alignment horizontal="left"/>
    </xf>
    <xf numFmtId="44" fontId="7" fillId="3" borderId="3" xfId="2" applyNumberFormat="1" applyFont="1" applyFill="1" applyBorder="1"/>
    <xf numFmtId="0" fontId="8" fillId="5" borderId="7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44" fontId="11" fillId="0" borderId="2" xfId="2" applyFont="1" applyFill="1" applyBorder="1" applyAlignment="1">
      <alignment horizontal="right"/>
    </xf>
    <xf numFmtId="8" fontId="7" fillId="2" borderId="0" xfId="0" applyNumberFormat="1" applyFont="1" applyFill="1" applyBorder="1"/>
    <xf numFmtId="8" fontId="7" fillId="2" borderId="10" xfId="0" applyNumberFormat="1" applyFont="1" applyFill="1" applyBorder="1"/>
    <xf numFmtId="0" fontId="0" fillId="0" borderId="0" xfId="2" applyNumberFormat="1" applyFont="1" applyAlignment="1">
      <alignment horizontal="center"/>
    </xf>
    <xf numFmtId="178" fontId="0" fillId="0" borderId="0" xfId="0" applyNumberFormat="1"/>
    <xf numFmtId="174" fontId="0" fillId="0" borderId="0" xfId="0" applyNumberFormat="1"/>
    <xf numFmtId="44" fontId="7" fillId="2" borderId="0" xfId="0" applyNumberFormat="1" applyFont="1" applyFill="1" applyBorder="1"/>
    <xf numFmtId="0" fontId="4" fillId="0" borderId="0" xfId="0" applyFont="1" applyAlignment="1">
      <alignment horizontal="center"/>
    </xf>
    <xf numFmtId="180" fontId="0" fillId="0" borderId="0" xfId="0" applyNumberFormat="1"/>
    <xf numFmtId="0" fontId="0" fillId="0" borderId="0" xfId="0" applyBorder="1"/>
    <xf numFmtId="180" fontId="20" fillId="0" borderId="0" xfId="0" applyNumberFormat="1" applyFont="1" applyBorder="1"/>
    <xf numFmtId="0" fontId="0" fillId="0" borderId="0" xfId="0" applyAlignment="1">
      <alignment horizontal="right"/>
    </xf>
    <xf numFmtId="170" fontId="0" fillId="7" borderId="0" xfId="0" applyNumberFormat="1" applyFill="1" applyBorder="1"/>
    <xf numFmtId="174" fontId="0" fillId="7" borderId="0" xfId="2" applyNumberFormat="1" applyFont="1" applyFill="1" applyBorder="1"/>
    <xf numFmtId="0" fontId="21" fillId="0" borderId="0" xfId="0" applyFont="1" applyAlignment="1">
      <alignment horizontal="center"/>
    </xf>
    <xf numFmtId="168" fontId="0" fillId="0" borderId="0" xfId="1" applyNumberFormat="1" applyFont="1"/>
    <xf numFmtId="0" fontId="22" fillId="4" borderId="13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3"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</border>
    </dxf>
    <dxf>
      <font>
        <color theme="0" tint="-0.24994659260841701"/>
      </font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9300"/>
      <color rgb="FF0080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Mortgage</a:t>
            </a:r>
            <a:r>
              <a:rPr lang="en-US" baseline="0">
                <a:solidFill>
                  <a:schemeClr val="bg1"/>
                </a:solidFill>
              </a:rPr>
              <a:t> PMT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Interest!$B$1</c:f>
              <c:strCache>
                <c:ptCount val="1"/>
                <c:pt idx="0">
                  <c:v>Principal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numRef>
              <c:f>Interest!$A$2:$A$361</c:f>
              <c:numCache>
                <c:formatCode>mm/dd/yy;@</c:formatCode>
                <c:ptCount val="360"/>
                <c:pt idx="0" formatCode="yyyy">
                  <c:v>42781</c:v>
                </c:pt>
                <c:pt idx="1">
                  <c:v>42809</c:v>
                </c:pt>
                <c:pt idx="2">
                  <c:v>42840</c:v>
                </c:pt>
                <c:pt idx="3">
                  <c:v>42870</c:v>
                </c:pt>
                <c:pt idx="4">
                  <c:v>42901</c:v>
                </c:pt>
                <c:pt idx="5">
                  <c:v>42931</c:v>
                </c:pt>
                <c:pt idx="6">
                  <c:v>42962</c:v>
                </c:pt>
                <c:pt idx="7">
                  <c:v>42993</c:v>
                </c:pt>
                <c:pt idx="8">
                  <c:v>43023</c:v>
                </c:pt>
                <c:pt idx="9">
                  <c:v>43054</c:v>
                </c:pt>
                <c:pt idx="10">
                  <c:v>43084</c:v>
                </c:pt>
                <c:pt idx="11">
                  <c:v>43115</c:v>
                </c:pt>
                <c:pt idx="12">
                  <c:v>43146</c:v>
                </c:pt>
                <c:pt idx="13">
                  <c:v>43174</c:v>
                </c:pt>
                <c:pt idx="14">
                  <c:v>43205</c:v>
                </c:pt>
                <c:pt idx="15">
                  <c:v>43235</c:v>
                </c:pt>
                <c:pt idx="16">
                  <c:v>43266</c:v>
                </c:pt>
                <c:pt idx="17">
                  <c:v>43296</c:v>
                </c:pt>
                <c:pt idx="18">
                  <c:v>43327</c:v>
                </c:pt>
                <c:pt idx="19">
                  <c:v>43358</c:v>
                </c:pt>
                <c:pt idx="20">
                  <c:v>43388</c:v>
                </c:pt>
                <c:pt idx="21">
                  <c:v>43419</c:v>
                </c:pt>
                <c:pt idx="22">
                  <c:v>43449</c:v>
                </c:pt>
                <c:pt idx="23">
                  <c:v>43480</c:v>
                </c:pt>
                <c:pt idx="24">
                  <c:v>43511</c:v>
                </c:pt>
                <c:pt idx="25">
                  <c:v>43539</c:v>
                </c:pt>
                <c:pt idx="26">
                  <c:v>43570</c:v>
                </c:pt>
                <c:pt idx="27">
                  <c:v>43600</c:v>
                </c:pt>
                <c:pt idx="28">
                  <c:v>43631</c:v>
                </c:pt>
                <c:pt idx="29">
                  <c:v>43661</c:v>
                </c:pt>
                <c:pt idx="30">
                  <c:v>43692</c:v>
                </c:pt>
                <c:pt idx="31">
                  <c:v>43723</c:v>
                </c:pt>
                <c:pt idx="32">
                  <c:v>43753</c:v>
                </c:pt>
                <c:pt idx="33">
                  <c:v>43784</c:v>
                </c:pt>
                <c:pt idx="34">
                  <c:v>43814</c:v>
                </c:pt>
                <c:pt idx="35">
                  <c:v>43845</c:v>
                </c:pt>
                <c:pt idx="36">
                  <c:v>43876</c:v>
                </c:pt>
                <c:pt idx="37">
                  <c:v>43905</c:v>
                </c:pt>
                <c:pt idx="38">
                  <c:v>43936</c:v>
                </c:pt>
                <c:pt idx="39">
                  <c:v>43966</c:v>
                </c:pt>
                <c:pt idx="40">
                  <c:v>43997</c:v>
                </c:pt>
                <c:pt idx="41">
                  <c:v>44027</c:v>
                </c:pt>
                <c:pt idx="42">
                  <c:v>44058</c:v>
                </c:pt>
                <c:pt idx="43">
                  <c:v>44089</c:v>
                </c:pt>
                <c:pt idx="44">
                  <c:v>44119</c:v>
                </c:pt>
                <c:pt idx="45">
                  <c:v>44150</c:v>
                </c:pt>
                <c:pt idx="46">
                  <c:v>44180</c:v>
                </c:pt>
                <c:pt idx="47">
                  <c:v>44211</c:v>
                </c:pt>
                <c:pt idx="48">
                  <c:v>44242</c:v>
                </c:pt>
                <c:pt idx="49">
                  <c:v>44270</c:v>
                </c:pt>
                <c:pt idx="50">
                  <c:v>44301</c:v>
                </c:pt>
                <c:pt idx="51">
                  <c:v>44331</c:v>
                </c:pt>
                <c:pt idx="52">
                  <c:v>44362</c:v>
                </c:pt>
                <c:pt idx="53">
                  <c:v>44392</c:v>
                </c:pt>
                <c:pt idx="54">
                  <c:v>44423</c:v>
                </c:pt>
                <c:pt idx="55">
                  <c:v>44454</c:v>
                </c:pt>
                <c:pt idx="56">
                  <c:v>44484</c:v>
                </c:pt>
                <c:pt idx="57">
                  <c:v>44515</c:v>
                </c:pt>
                <c:pt idx="58">
                  <c:v>44545</c:v>
                </c:pt>
                <c:pt idx="59">
                  <c:v>44576</c:v>
                </c:pt>
                <c:pt idx="60">
                  <c:v>44607</c:v>
                </c:pt>
                <c:pt idx="61">
                  <c:v>44635</c:v>
                </c:pt>
                <c:pt idx="62">
                  <c:v>44666</c:v>
                </c:pt>
                <c:pt idx="63">
                  <c:v>44696</c:v>
                </c:pt>
                <c:pt idx="64">
                  <c:v>44727</c:v>
                </c:pt>
                <c:pt idx="65">
                  <c:v>44757</c:v>
                </c:pt>
                <c:pt idx="66">
                  <c:v>44788</c:v>
                </c:pt>
                <c:pt idx="67">
                  <c:v>44819</c:v>
                </c:pt>
                <c:pt idx="68">
                  <c:v>44849</c:v>
                </c:pt>
                <c:pt idx="69">
                  <c:v>44880</c:v>
                </c:pt>
                <c:pt idx="70">
                  <c:v>44910</c:v>
                </c:pt>
                <c:pt idx="71">
                  <c:v>44941</c:v>
                </c:pt>
                <c:pt idx="72">
                  <c:v>44972</c:v>
                </c:pt>
                <c:pt idx="73">
                  <c:v>45000</c:v>
                </c:pt>
                <c:pt idx="74">
                  <c:v>45031</c:v>
                </c:pt>
                <c:pt idx="75">
                  <c:v>45061</c:v>
                </c:pt>
                <c:pt idx="76">
                  <c:v>45092</c:v>
                </c:pt>
                <c:pt idx="77">
                  <c:v>45122</c:v>
                </c:pt>
                <c:pt idx="78">
                  <c:v>45153</c:v>
                </c:pt>
                <c:pt idx="79">
                  <c:v>45184</c:v>
                </c:pt>
                <c:pt idx="80">
                  <c:v>45214</c:v>
                </c:pt>
                <c:pt idx="81">
                  <c:v>45245</c:v>
                </c:pt>
                <c:pt idx="82">
                  <c:v>45275</c:v>
                </c:pt>
                <c:pt idx="83">
                  <c:v>45306</c:v>
                </c:pt>
                <c:pt idx="84">
                  <c:v>45337</c:v>
                </c:pt>
                <c:pt idx="85">
                  <c:v>45366</c:v>
                </c:pt>
                <c:pt idx="86">
                  <c:v>45397</c:v>
                </c:pt>
                <c:pt idx="87">
                  <c:v>45427</c:v>
                </c:pt>
                <c:pt idx="88">
                  <c:v>45458</c:v>
                </c:pt>
                <c:pt idx="89">
                  <c:v>45488</c:v>
                </c:pt>
                <c:pt idx="90">
                  <c:v>45519</c:v>
                </c:pt>
                <c:pt idx="91">
                  <c:v>45550</c:v>
                </c:pt>
                <c:pt idx="92">
                  <c:v>45580</c:v>
                </c:pt>
                <c:pt idx="93">
                  <c:v>45611</c:v>
                </c:pt>
                <c:pt idx="94">
                  <c:v>45641</c:v>
                </c:pt>
                <c:pt idx="95">
                  <c:v>45672</c:v>
                </c:pt>
                <c:pt idx="96">
                  <c:v>45703</c:v>
                </c:pt>
                <c:pt idx="97">
                  <c:v>45731</c:v>
                </c:pt>
                <c:pt idx="98">
                  <c:v>45762</c:v>
                </c:pt>
                <c:pt idx="99">
                  <c:v>45792</c:v>
                </c:pt>
                <c:pt idx="100">
                  <c:v>45823</c:v>
                </c:pt>
                <c:pt idx="101">
                  <c:v>45853</c:v>
                </c:pt>
                <c:pt idx="102">
                  <c:v>45884</c:v>
                </c:pt>
                <c:pt idx="103">
                  <c:v>45915</c:v>
                </c:pt>
                <c:pt idx="104">
                  <c:v>45945</c:v>
                </c:pt>
                <c:pt idx="105">
                  <c:v>45976</c:v>
                </c:pt>
                <c:pt idx="106">
                  <c:v>46006</c:v>
                </c:pt>
                <c:pt idx="107">
                  <c:v>46037</c:v>
                </c:pt>
                <c:pt idx="108">
                  <c:v>46068</c:v>
                </c:pt>
                <c:pt idx="109">
                  <c:v>46096</c:v>
                </c:pt>
                <c:pt idx="110">
                  <c:v>46127</c:v>
                </c:pt>
                <c:pt idx="111">
                  <c:v>46157</c:v>
                </c:pt>
                <c:pt idx="112">
                  <c:v>46188</c:v>
                </c:pt>
                <c:pt idx="113">
                  <c:v>46218</c:v>
                </c:pt>
                <c:pt idx="114">
                  <c:v>46249</c:v>
                </c:pt>
                <c:pt idx="115">
                  <c:v>46280</c:v>
                </c:pt>
                <c:pt idx="116">
                  <c:v>46310</c:v>
                </c:pt>
                <c:pt idx="117">
                  <c:v>46341</c:v>
                </c:pt>
                <c:pt idx="118">
                  <c:v>46371</c:v>
                </c:pt>
                <c:pt idx="119">
                  <c:v>46402</c:v>
                </c:pt>
                <c:pt idx="120">
                  <c:v>46433</c:v>
                </c:pt>
                <c:pt idx="121">
                  <c:v>46461</c:v>
                </c:pt>
                <c:pt idx="122">
                  <c:v>46492</c:v>
                </c:pt>
                <c:pt idx="123">
                  <c:v>46522</c:v>
                </c:pt>
                <c:pt idx="124">
                  <c:v>46553</c:v>
                </c:pt>
                <c:pt idx="125">
                  <c:v>46583</c:v>
                </c:pt>
                <c:pt idx="126">
                  <c:v>46614</c:v>
                </c:pt>
                <c:pt idx="127">
                  <c:v>46645</c:v>
                </c:pt>
                <c:pt idx="128">
                  <c:v>46675</c:v>
                </c:pt>
                <c:pt idx="129">
                  <c:v>46706</c:v>
                </c:pt>
                <c:pt idx="130">
                  <c:v>46736</c:v>
                </c:pt>
                <c:pt idx="131">
                  <c:v>46767</c:v>
                </c:pt>
                <c:pt idx="132">
                  <c:v>46798</c:v>
                </c:pt>
                <c:pt idx="133">
                  <c:v>46827</c:v>
                </c:pt>
                <c:pt idx="134">
                  <c:v>46858</c:v>
                </c:pt>
                <c:pt idx="135">
                  <c:v>46888</c:v>
                </c:pt>
                <c:pt idx="136">
                  <c:v>46919</c:v>
                </c:pt>
                <c:pt idx="137">
                  <c:v>46949</c:v>
                </c:pt>
                <c:pt idx="138">
                  <c:v>46980</c:v>
                </c:pt>
                <c:pt idx="139">
                  <c:v>47011</c:v>
                </c:pt>
                <c:pt idx="140">
                  <c:v>47041</c:v>
                </c:pt>
                <c:pt idx="141">
                  <c:v>47072</c:v>
                </c:pt>
                <c:pt idx="142">
                  <c:v>47102</c:v>
                </c:pt>
                <c:pt idx="143">
                  <c:v>47133</c:v>
                </c:pt>
                <c:pt idx="144">
                  <c:v>47164</c:v>
                </c:pt>
                <c:pt idx="145">
                  <c:v>47192</c:v>
                </c:pt>
                <c:pt idx="146">
                  <c:v>47223</c:v>
                </c:pt>
                <c:pt idx="147">
                  <c:v>47253</c:v>
                </c:pt>
                <c:pt idx="148">
                  <c:v>47284</c:v>
                </c:pt>
                <c:pt idx="149">
                  <c:v>47314</c:v>
                </c:pt>
                <c:pt idx="150">
                  <c:v>47345</c:v>
                </c:pt>
                <c:pt idx="151">
                  <c:v>47376</c:v>
                </c:pt>
                <c:pt idx="152">
                  <c:v>47406</c:v>
                </c:pt>
                <c:pt idx="153">
                  <c:v>47437</c:v>
                </c:pt>
                <c:pt idx="154">
                  <c:v>47467</c:v>
                </c:pt>
                <c:pt idx="155">
                  <c:v>47498</c:v>
                </c:pt>
                <c:pt idx="156">
                  <c:v>47529</c:v>
                </c:pt>
                <c:pt idx="157">
                  <c:v>47557</c:v>
                </c:pt>
                <c:pt idx="158">
                  <c:v>47588</c:v>
                </c:pt>
                <c:pt idx="159">
                  <c:v>47618</c:v>
                </c:pt>
                <c:pt idx="160">
                  <c:v>47649</c:v>
                </c:pt>
                <c:pt idx="161">
                  <c:v>47679</c:v>
                </c:pt>
                <c:pt idx="162">
                  <c:v>47710</c:v>
                </c:pt>
                <c:pt idx="163">
                  <c:v>47741</c:v>
                </c:pt>
                <c:pt idx="164">
                  <c:v>47771</c:v>
                </c:pt>
                <c:pt idx="165">
                  <c:v>47802</c:v>
                </c:pt>
                <c:pt idx="166">
                  <c:v>47832</c:v>
                </c:pt>
                <c:pt idx="167">
                  <c:v>47863</c:v>
                </c:pt>
                <c:pt idx="168">
                  <c:v>47894</c:v>
                </c:pt>
                <c:pt idx="169">
                  <c:v>47922</c:v>
                </c:pt>
                <c:pt idx="170">
                  <c:v>47953</c:v>
                </c:pt>
                <c:pt idx="171">
                  <c:v>47983</c:v>
                </c:pt>
                <c:pt idx="172">
                  <c:v>48014</c:v>
                </c:pt>
                <c:pt idx="173">
                  <c:v>48044</c:v>
                </c:pt>
                <c:pt idx="174">
                  <c:v>48075</c:v>
                </c:pt>
                <c:pt idx="175">
                  <c:v>48106</c:v>
                </c:pt>
                <c:pt idx="176">
                  <c:v>48136</c:v>
                </c:pt>
                <c:pt idx="177">
                  <c:v>48167</c:v>
                </c:pt>
                <c:pt idx="178">
                  <c:v>48197</c:v>
                </c:pt>
                <c:pt idx="179">
                  <c:v>48228</c:v>
                </c:pt>
                <c:pt idx="180">
                  <c:v>48259</c:v>
                </c:pt>
                <c:pt idx="181">
                  <c:v>48288</c:v>
                </c:pt>
                <c:pt idx="182">
                  <c:v>48319</c:v>
                </c:pt>
                <c:pt idx="183">
                  <c:v>48349</c:v>
                </c:pt>
                <c:pt idx="184">
                  <c:v>48380</c:v>
                </c:pt>
                <c:pt idx="185">
                  <c:v>48410</c:v>
                </c:pt>
                <c:pt idx="186">
                  <c:v>48441</c:v>
                </c:pt>
                <c:pt idx="187">
                  <c:v>48472</c:v>
                </c:pt>
                <c:pt idx="188">
                  <c:v>48502</c:v>
                </c:pt>
                <c:pt idx="189">
                  <c:v>48533</c:v>
                </c:pt>
                <c:pt idx="190">
                  <c:v>48563</c:v>
                </c:pt>
                <c:pt idx="191">
                  <c:v>48594</c:v>
                </c:pt>
                <c:pt idx="192">
                  <c:v>48625</c:v>
                </c:pt>
                <c:pt idx="193">
                  <c:v>48653</c:v>
                </c:pt>
                <c:pt idx="194">
                  <c:v>48684</c:v>
                </c:pt>
                <c:pt idx="195">
                  <c:v>48714</c:v>
                </c:pt>
                <c:pt idx="196">
                  <c:v>48745</c:v>
                </c:pt>
                <c:pt idx="197">
                  <c:v>48775</c:v>
                </c:pt>
                <c:pt idx="198">
                  <c:v>48806</c:v>
                </c:pt>
                <c:pt idx="199">
                  <c:v>48837</c:v>
                </c:pt>
                <c:pt idx="200">
                  <c:v>48867</c:v>
                </c:pt>
                <c:pt idx="201">
                  <c:v>48898</c:v>
                </c:pt>
                <c:pt idx="202">
                  <c:v>48928</c:v>
                </c:pt>
                <c:pt idx="203">
                  <c:v>48959</c:v>
                </c:pt>
                <c:pt idx="204">
                  <c:v>48990</c:v>
                </c:pt>
                <c:pt idx="205">
                  <c:v>49018</c:v>
                </c:pt>
                <c:pt idx="206">
                  <c:v>49049</c:v>
                </c:pt>
                <c:pt idx="207">
                  <c:v>49079</c:v>
                </c:pt>
                <c:pt idx="208">
                  <c:v>49110</c:v>
                </c:pt>
                <c:pt idx="209">
                  <c:v>49140</c:v>
                </c:pt>
                <c:pt idx="210">
                  <c:v>49171</c:v>
                </c:pt>
                <c:pt idx="211">
                  <c:v>49202</c:v>
                </c:pt>
                <c:pt idx="212">
                  <c:v>49232</c:v>
                </c:pt>
                <c:pt idx="213">
                  <c:v>49263</c:v>
                </c:pt>
                <c:pt idx="214">
                  <c:v>49293</c:v>
                </c:pt>
                <c:pt idx="215">
                  <c:v>49324</c:v>
                </c:pt>
                <c:pt idx="216">
                  <c:v>49355</c:v>
                </c:pt>
                <c:pt idx="217">
                  <c:v>49383</c:v>
                </c:pt>
                <c:pt idx="218">
                  <c:v>49414</c:v>
                </c:pt>
                <c:pt idx="219">
                  <c:v>49444</c:v>
                </c:pt>
                <c:pt idx="220">
                  <c:v>49475</c:v>
                </c:pt>
                <c:pt idx="221">
                  <c:v>49505</c:v>
                </c:pt>
                <c:pt idx="222">
                  <c:v>49536</c:v>
                </c:pt>
                <c:pt idx="223">
                  <c:v>49567</c:v>
                </c:pt>
                <c:pt idx="224">
                  <c:v>49597</c:v>
                </c:pt>
                <c:pt idx="225">
                  <c:v>49628</c:v>
                </c:pt>
                <c:pt idx="226">
                  <c:v>49658</c:v>
                </c:pt>
                <c:pt idx="227">
                  <c:v>49689</c:v>
                </c:pt>
                <c:pt idx="228">
                  <c:v>49720</c:v>
                </c:pt>
                <c:pt idx="229">
                  <c:v>49749</c:v>
                </c:pt>
                <c:pt idx="230">
                  <c:v>49780</c:v>
                </c:pt>
                <c:pt idx="231">
                  <c:v>49810</c:v>
                </c:pt>
                <c:pt idx="232">
                  <c:v>49841</c:v>
                </c:pt>
                <c:pt idx="233">
                  <c:v>49871</c:v>
                </c:pt>
                <c:pt idx="234">
                  <c:v>49902</c:v>
                </c:pt>
                <c:pt idx="235">
                  <c:v>49933</c:v>
                </c:pt>
                <c:pt idx="236">
                  <c:v>49963</c:v>
                </c:pt>
                <c:pt idx="237">
                  <c:v>49994</c:v>
                </c:pt>
                <c:pt idx="238">
                  <c:v>50024</c:v>
                </c:pt>
                <c:pt idx="239">
                  <c:v>50055</c:v>
                </c:pt>
                <c:pt idx="240">
                  <c:v>50086</c:v>
                </c:pt>
                <c:pt idx="241">
                  <c:v>50114</c:v>
                </c:pt>
                <c:pt idx="242">
                  <c:v>50145</c:v>
                </c:pt>
                <c:pt idx="243">
                  <c:v>50175</c:v>
                </c:pt>
                <c:pt idx="244">
                  <c:v>50206</c:v>
                </c:pt>
                <c:pt idx="245">
                  <c:v>50236</c:v>
                </c:pt>
                <c:pt idx="246">
                  <c:v>50267</c:v>
                </c:pt>
                <c:pt idx="247">
                  <c:v>50298</c:v>
                </c:pt>
                <c:pt idx="248">
                  <c:v>50328</c:v>
                </c:pt>
                <c:pt idx="249">
                  <c:v>50359</c:v>
                </c:pt>
                <c:pt idx="250">
                  <c:v>50389</c:v>
                </c:pt>
                <c:pt idx="251">
                  <c:v>50420</c:v>
                </c:pt>
                <c:pt idx="252">
                  <c:v>50451</c:v>
                </c:pt>
                <c:pt idx="253">
                  <c:v>50479</c:v>
                </c:pt>
                <c:pt idx="254">
                  <c:v>50510</c:v>
                </c:pt>
                <c:pt idx="255">
                  <c:v>50540</c:v>
                </c:pt>
                <c:pt idx="256">
                  <c:v>50571</c:v>
                </c:pt>
                <c:pt idx="257">
                  <c:v>50601</c:v>
                </c:pt>
                <c:pt idx="258">
                  <c:v>50632</c:v>
                </c:pt>
                <c:pt idx="259">
                  <c:v>50663</c:v>
                </c:pt>
                <c:pt idx="260">
                  <c:v>50693</c:v>
                </c:pt>
                <c:pt idx="261">
                  <c:v>50724</c:v>
                </c:pt>
                <c:pt idx="262">
                  <c:v>50754</c:v>
                </c:pt>
                <c:pt idx="263">
                  <c:v>50785</c:v>
                </c:pt>
                <c:pt idx="264">
                  <c:v>50816</c:v>
                </c:pt>
                <c:pt idx="265">
                  <c:v>50844</c:v>
                </c:pt>
                <c:pt idx="266">
                  <c:v>50875</c:v>
                </c:pt>
                <c:pt idx="267">
                  <c:v>50905</c:v>
                </c:pt>
                <c:pt idx="268">
                  <c:v>50936</c:v>
                </c:pt>
                <c:pt idx="269">
                  <c:v>50966</c:v>
                </c:pt>
                <c:pt idx="270">
                  <c:v>50997</c:v>
                </c:pt>
                <c:pt idx="271">
                  <c:v>51028</c:v>
                </c:pt>
                <c:pt idx="272">
                  <c:v>51058</c:v>
                </c:pt>
                <c:pt idx="273">
                  <c:v>51089</c:v>
                </c:pt>
                <c:pt idx="274">
                  <c:v>51119</c:v>
                </c:pt>
                <c:pt idx="275">
                  <c:v>51150</c:v>
                </c:pt>
                <c:pt idx="276">
                  <c:v>51181</c:v>
                </c:pt>
                <c:pt idx="277">
                  <c:v>51210</c:v>
                </c:pt>
                <c:pt idx="278">
                  <c:v>51241</c:v>
                </c:pt>
                <c:pt idx="279">
                  <c:v>51271</c:v>
                </c:pt>
                <c:pt idx="280">
                  <c:v>51302</c:v>
                </c:pt>
                <c:pt idx="281">
                  <c:v>51332</c:v>
                </c:pt>
                <c:pt idx="282">
                  <c:v>51363</c:v>
                </c:pt>
                <c:pt idx="283">
                  <c:v>51394</c:v>
                </c:pt>
                <c:pt idx="284">
                  <c:v>51424</c:v>
                </c:pt>
                <c:pt idx="285">
                  <c:v>51455</c:v>
                </c:pt>
                <c:pt idx="286">
                  <c:v>51485</c:v>
                </c:pt>
                <c:pt idx="287">
                  <c:v>51516</c:v>
                </c:pt>
                <c:pt idx="288">
                  <c:v>51547</c:v>
                </c:pt>
                <c:pt idx="289">
                  <c:v>51575</c:v>
                </c:pt>
                <c:pt idx="290">
                  <c:v>51606</c:v>
                </c:pt>
                <c:pt idx="291">
                  <c:v>51636</c:v>
                </c:pt>
                <c:pt idx="292">
                  <c:v>51667</c:v>
                </c:pt>
                <c:pt idx="293">
                  <c:v>51697</c:v>
                </c:pt>
                <c:pt idx="294">
                  <c:v>51728</c:v>
                </c:pt>
                <c:pt idx="295">
                  <c:v>51759</c:v>
                </c:pt>
                <c:pt idx="296">
                  <c:v>51789</c:v>
                </c:pt>
                <c:pt idx="297">
                  <c:v>51820</c:v>
                </c:pt>
                <c:pt idx="298">
                  <c:v>51850</c:v>
                </c:pt>
                <c:pt idx="299">
                  <c:v>51881</c:v>
                </c:pt>
                <c:pt idx="300">
                  <c:v>51912</c:v>
                </c:pt>
                <c:pt idx="301">
                  <c:v>51940</c:v>
                </c:pt>
                <c:pt idx="302">
                  <c:v>51971</c:v>
                </c:pt>
                <c:pt idx="303">
                  <c:v>52001</c:v>
                </c:pt>
                <c:pt idx="304">
                  <c:v>52032</c:v>
                </c:pt>
                <c:pt idx="305">
                  <c:v>52062</c:v>
                </c:pt>
                <c:pt idx="306">
                  <c:v>52093</c:v>
                </c:pt>
                <c:pt idx="307">
                  <c:v>52124</c:v>
                </c:pt>
                <c:pt idx="308">
                  <c:v>52154</c:v>
                </c:pt>
                <c:pt idx="309">
                  <c:v>52185</c:v>
                </c:pt>
                <c:pt idx="310">
                  <c:v>52215</c:v>
                </c:pt>
                <c:pt idx="311">
                  <c:v>52246</c:v>
                </c:pt>
                <c:pt idx="312">
                  <c:v>52277</c:v>
                </c:pt>
                <c:pt idx="313">
                  <c:v>52305</c:v>
                </c:pt>
                <c:pt idx="314">
                  <c:v>52336</c:v>
                </c:pt>
                <c:pt idx="315">
                  <c:v>52366</c:v>
                </c:pt>
                <c:pt idx="316">
                  <c:v>52397</c:v>
                </c:pt>
                <c:pt idx="317">
                  <c:v>52427</c:v>
                </c:pt>
                <c:pt idx="318">
                  <c:v>52458</c:v>
                </c:pt>
                <c:pt idx="319">
                  <c:v>52489</c:v>
                </c:pt>
                <c:pt idx="320">
                  <c:v>52519</c:v>
                </c:pt>
                <c:pt idx="321">
                  <c:v>52550</c:v>
                </c:pt>
                <c:pt idx="322">
                  <c:v>52580</c:v>
                </c:pt>
                <c:pt idx="323">
                  <c:v>52611</c:v>
                </c:pt>
                <c:pt idx="324">
                  <c:v>52642</c:v>
                </c:pt>
                <c:pt idx="325">
                  <c:v>52671</c:v>
                </c:pt>
                <c:pt idx="326">
                  <c:v>52702</c:v>
                </c:pt>
                <c:pt idx="327">
                  <c:v>52732</c:v>
                </c:pt>
                <c:pt idx="328">
                  <c:v>52763</c:v>
                </c:pt>
                <c:pt idx="329">
                  <c:v>52793</c:v>
                </c:pt>
                <c:pt idx="330">
                  <c:v>52824</c:v>
                </c:pt>
                <c:pt idx="331">
                  <c:v>52855</c:v>
                </c:pt>
                <c:pt idx="332">
                  <c:v>52885</c:v>
                </c:pt>
                <c:pt idx="333">
                  <c:v>52916</c:v>
                </c:pt>
                <c:pt idx="334">
                  <c:v>52946</c:v>
                </c:pt>
                <c:pt idx="335">
                  <c:v>52977</c:v>
                </c:pt>
                <c:pt idx="336">
                  <c:v>53008</c:v>
                </c:pt>
                <c:pt idx="337">
                  <c:v>53036</c:v>
                </c:pt>
                <c:pt idx="338">
                  <c:v>53067</c:v>
                </c:pt>
                <c:pt idx="339">
                  <c:v>53097</c:v>
                </c:pt>
                <c:pt idx="340">
                  <c:v>53128</c:v>
                </c:pt>
                <c:pt idx="341">
                  <c:v>53158</c:v>
                </c:pt>
                <c:pt idx="342">
                  <c:v>53189</c:v>
                </c:pt>
                <c:pt idx="343">
                  <c:v>53220</c:v>
                </c:pt>
                <c:pt idx="344">
                  <c:v>53250</c:v>
                </c:pt>
                <c:pt idx="345">
                  <c:v>53281</c:v>
                </c:pt>
                <c:pt idx="346">
                  <c:v>53311</c:v>
                </c:pt>
                <c:pt idx="347">
                  <c:v>53342</c:v>
                </c:pt>
                <c:pt idx="348">
                  <c:v>53373</c:v>
                </c:pt>
                <c:pt idx="349">
                  <c:v>53401</c:v>
                </c:pt>
                <c:pt idx="350">
                  <c:v>53432</c:v>
                </c:pt>
                <c:pt idx="351">
                  <c:v>53462</c:v>
                </c:pt>
                <c:pt idx="352">
                  <c:v>53493</c:v>
                </c:pt>
                <c:pt idx="353">
                  <c:v>53523</c:v>
                </c:pt>
                <c:pt idx="354">
                  <c:v>53554</c:v>
                </c:pt>
                <c:pt idx="355">
                  <c:v>53585</c:v>
                </c:pt>
                <c:pt idx="356">
                  <c:v>53615</c:v>
                </c:pt>
                <c:pt idx="357">
                  <c:v>53646</c:v>
                </c:pt>
                <c:pt idx="358">
                  <c:v>53676</c:v>
                </c:pt>
                <c:pt idx="359">
                  <c:v>53707</c:v>
                </c:pt>
              </c:numCache>
            </c:numRef>
          </c:cat>
          <c:val>
            <c:numRef>
              <c:f>Interest!$B$2:$B$361</c:f>
              <c:numCache>
                <c:formatCode>0%</c:formatCode>
                <c:ptCount val="360"/>
                <c:pt idx="0">
                  <c:v>0.28006109468068474</c:v>
                </c:pt>
                <c:pt idx="1">
                  <c:v>0.28105297772434551</c:v>
                </c:pt>
                <c:pt idx="2">
                  <c:v>0.28204837368711916</c:v>
                </c:pt>
                <c:pt idx="3">
                  <c:v>0.28304729501059445</c:v>
                </c:pt>
                <c:pt idx="4">
                  <c:v>0.28404975418042366</c:v>
                </c:pt>
                <c:pt idx="5">
                  <c:v>0.28505576372647934</c:v>
                </c:pt>
                <c:pt idx="6">
                  <c:v>0.2860653362230105</c:v>
                </c:pt>
                <c:pt idx="7">
                  <c:v>0.2870784842888004</c:v>
                </c:pt>
                <c:pt idx="8">
                  <c:v>0.28809522058732323</c:v>
                </c:pt>
                <c:pt idx="9">
                  <c:v>0.28911555782690329</c:v>
                </c:pt>
                <c:pt idx="10">
                  <c:v>0.29013950876087358</c:v>
                </c:pt>
                <c:pt idx="11">
                  <c:v>0.29116708618773496</c:v>
                </c:pt>
                <c:pt idx="12">
                  <c:v>0.29219830295131649</c:v>
                </c:pt>
                <c:pt idx="13">
                  <c:v>0.29323317194093579</c:v>
                </c:pt>
                <c:pt idx="14">
                  <c:v>0.29427170609155989</c:v>
                </c:pt>
                <c:pt idx="15">
                  <c:v>0.29531391838396748</c:v>
                </c:pt>
                <c:pt idx="16">
                  <c:v>0.29635982184491078</c:v>
                </c:pt>
                <c:pt idx="17">
                  <c:v>0.29740942954727811</c:v>
                </c:pt>
                <c:pt idx="18">
                  <c:v>0.29846275461025806</c:v>
                </c:pt>
                <c:pt idx="19">
                  <c:v>0.29951981019950269</c:v>
                </c:pt>
                <c:pt idx="20">
                  <c:v>0.3005806095272926</c:v>
                </c:pt>
                <c:pt idx="21">
                  <c:v>0.30164516585270179</c:v>
                </c:pt>
                <c:pt idx="22">
                  <c:v>0.30271349248176338</c:v>
                </c:pt>
                <c:pt idx="23">
                  <c:v>0.30378560276763633</c:v>
                </c:pt>
                <c:pt idx="24">
                  <c:v>0.30486151011077173</c:v>
                </c:pt>
                <c:pt idx="25">
                  <c:v>0.30594122795908069</c:v>
                </c:pt>
                <c:pt idx="26">
                  <c:v>0.30702476980810245</c:v>
                </c:pt>
                <c:pt idx="27">
                  <c:v>0.3081121492011728</c:v>
                </c:pt>
                <c:pt idx="28">
                  <c:v>0.30920337972959355</c:v>
                </c:pt>
                <c:pt idx="29">
                  <c:v>0.31029847503280267</c:v>
                </c:pt>
                <c:pt idx="30">
                  <c:v>0.31139744879854375</c:v>
                </c:pt>
                <c:pt idx="31">
                  <c:v>0.31250031476303858</c:v>
                </c:pt>
                <c:pt idx="32">
                  <c:v>0.31360708671115761</c:v>
                </c:pt>
                <c:pt idx="33">
                  <c:v>0.31471777847659305</c:v>
                </c:pt>
                <c:pt idx="34">
                  <c:v>0.31583240394203094</c:v>
                </c:pt>
                <c:pt idx="35">
                  <c:v>0.31695097703932562</c:v>
                </c:pt>
                <c:pt idx="36">
                  <c:v>0.3180735117496733</c:v>
                </c:pt>
                <c:pt idx="37">
                  <c:v>0.31920002210378662</c:v>
                </c:pt>
                <c:pt idx="38">
                  <c:v>0.32033052218207098</c:v>
                </c:pt>
                <c:pt idx="39">
                  <c:v>0.32146502611479916</c:v>
                </c:pt>
                <c:pt idx="40">
                  <c:v>0.32260354808228903</c:v>
                </c:pt>
                <c:pt idx="41">
                  <c:v>0.3237461023150805</c:v>
                </c:pt>
                <c:pt idx="42">
                  <c:v>0.32489270309411306</c:v>
                </c:pt>
                <c:pt idx="43">
                  <c:v>0.32604336475090473</c:v>
                </c:pt>
                <c:pt idx="44">
                  <c:v>0.32719810166773083</c:v>
                </c:pt>
                <c:pt idx="45">
                  <c:v>0.32835692827780405</c:v>
                </c:pt>
                <c:pt idx="46">
                  <c:v>0.32951985906545456</c:v>
                </c:pt>
                <c:pt idx="47">
                  <c:v>0.33068690856631139</c:v>
                </c:pt>
                <c:pt idx="48">
                  <c:v>0.33185809136748373</c:v>
                </c:pt>
                <c:pt idx="49">
                  <c:v>0.3330334221077435</c:v>
                </c:pt>
                <c:pt idx="50">
                  <c:v>0.33421291547770848</c:v>
                </c:pt>
                <c:pt idx="51">
                  <c:v>0.33539658622002533</c:v>
                </c:pt>
                <c:pt idx="52">
                  <c:v>0.3365844491295546</c:v>
                </c:pt>
                <c:pt idx="53">
                  <c:v>0.3377765190535551</c:v>
                </c:pt>
                <c:pt idx="54">
                  <c:v>0.3389728108918697</c:v>
                </c:pt>
                <c:pt idx="55">
                  <c:v>0.34017333959711166</c:v>
                </c:pt>
                <c:pt idx="56">
                  <c:v>0.34137812017485142</c:v>
                </c:pt>
                <c:pt idx="57">
                  <c:v>0.34258716768380404</c:v>
                </c:pt>
                <c:pt idx="58">
                  <c:v>0.34380049723601747</c:v>
                </c:pt>
                <c:pt idx="59">
                  <c:v>0.34501812399706167</c:v>
                </c:pt>
                <c:pt idx="60">
                  <c:v>0.34624006318621797</c:v>
                </c:pt>
                <c:pt idx="61">
                  <c:v>0.34746633007666916</c:v>
                </c:pt>
                <c:pt idx="62">
                  <c:v>0.34869693999569062</c:v>
                </c:pt>
                <c:pt idx="63">
                  <c:v>0.34993190832484211</c:v>
                </c:pt>
                <c:pt idx="64">
                  <c:v>0.35117125050015918</c:v>
                </c:pt>
                <c:pt idx="65">
                  <c:v>0.35241498201234722</c:v>
                </c:pt>
                <c:pt idx="66">
                  <c:v>0.35366311840697423</c:v>
                </c:pt>
                <c:pt idx="67">
                  <c:v>0.35491567528466561</c:v>
                </c:pt>
                <c:pt idx="68">
                  <c:v>0.35617266830129868</c:v>
                </c:pt>
                <c:pt idx="69">
                  <c:v>0.35743411316819917</c:v>
                </c:pt>
                <c:pt idx="70">
                  <c:v>0.35870002565233655</c:v>
                </c:pt>
                <c:pt idx="71">
                  <c:v>0.35997042157652187</c:v>
                </c:pt>
                <c:pt idx="72">
                  <c:v>0.36124531681960548</c:v>
                </c:pt>
                <c:pt idx="73">
                  <c:v>0.36252472731667484</c:v>
                </c:pt>
                <c:pt idx="74">
                  <c:v>0.36380866905925474</c:v>
                </c:pt>
                <c:pt idx="75">
                  <c:v>0.36509715809550625</c:v>
                </c:pt>
                <c:pt idx="76">
                  <c:v>0.36639021053042792</c:v>
                </c:pt>
                <c:pt idx="77">
                  <c:v>0.36768784252605657</c:v>
                </c:pt>
                <c:pt idx="78">
                  <c:v>0.36899007030166969</c:v>
                </c:pt>
                <c:pt idx="79">
                  <c:v>0.37029691013398808</c:v>
                </c:pt>
                <c:pt idx="80">
                  <c:v>0.37160837835737931</c:v>
                </c:pt>
                <c:pt idx="81">
                  <c:v>0.37292449136406164</c:v>
                </c:pt>
                <c:pt idx="82">
                  <c:v>0.37424526560430943</c:v>
                </c:pt>
                <c:pt idx="83">
                  <c:v>0.375570717586658</c:v>
                </c:pt>
                <c:pt idx="84">
                  <c:v>0.37690086387811078</c:v>
                </c:pt>
                <c:pt idx="85">
                  <c:v>0.37823572110434583</c:v>
                </c:pt>
                <c:pt idx="86">
                  <c:v>0.37957530594992372</c:v>
                </c:pt>
                <c:pt idx="87">
                  <c:v>0.38091963515849625</c:v>
                </c:pt>
                <c:pt idx="88">
                  <c:v>0.38226872553301594</c:v>
                </c:pt>
                <c:pt idx="89">
                  <c:v>0.38362259393594533</c:v>
                </c:pt>
                <c:pt idx="90">
                  <c:v>0.38498125728946847</c:v>
                </c:pt>
                <c:pt idx="91">
                  <c:v>0.38634473257570195</c:v>
                </c:pt>
                <c:pt idx="92">
                  <c:v>0.38771303683690767</c:v>
                </c:pt>
                <c:pt idx="93">
                  <c:v>0.38908618717570509</c:v>
                </c:pt>
                <c:pt idx="94">
                  <c:v>0.3904642007552856</c:v>
                </c:pt>
                <c:pt idx="95">
                  <c:v>0.3918470947996272</c:v>
                </c:pt>
                <c:pt idx="96">
                  <c:v>0.39323488659370925</c:v>
                </c:pt>
                <c:pt idx="97">
                  <c:v>0.39462759348372856</c:v>
                </c:pt>
                <c:pt idx="98">
                  <c:v>0.39602523287731672</c:v>
                </c:pt>
                <c:pt idx="99">
                  <c:v>0.39742782224375728</c:v>
                </c:pt>
                <c:pt idx="100">
                  <c:v>0.39883537911420397</c:v>
                </c:pt>
                <c:pt idx="101">
                  <c:v>0.40024792108190005</c:v>
                </c:pt>
                <c:pt idx="102">
                  <c:v>0.40166546580239848</c:v>
                </c:pt>
                <c:pt idx="103">
                  <c:v>0.40308803099378193</c:v>
                </c:pt>
                <c:pt idx="104">
                  <c:v>0.40451563443688493</c:v>
                </c:pt>
                <c:pt idx="105">
                  <c:v>0.40594829397551552</c:v>
                </c:pt>
                <c:pt idx="106">
                  <c:v>0.40738602751667879</c:v>
                </c:pt>
                <c:pt idx="107">
                  <c:v>0.40882885303080035</c:v>
                </c:pt>
                <c:pt idx="108">
                  <c:v>0.41027678855195115</c:v>
                </c:pt>
                <c:pt idx="109">
                  <c:v>0.41172985217807267</c:v>
                </c:pt>
                <c:pt idx="110">
                  <c:v>0.41318806207120329</c:v>
                </c:pt>
                <c:pt idx="111">
                  <c:v>0.41465143645770541</c:v>
                </c:pt>
                <c:pt idx="112">
                  <c:v>0.41611999362849322</c:v>
                </c:pt>
                <c:pt idx="113">
                  <c:v>0.41759375193926074</c:v>
                </c:pt>
                <c:pt idx="114">
                  <c:v>0.41907272981071225</c:v>
                </c:pt>
                <c:pt idx="115">
                  <c:v>0.42055694572879182</c:v>
                </c:pt>
                <c:pt idx="116">
                  <c:v>0.42204641824491462</c:v>
                </c:pt>
                <c:pt idx="117">
                  <c:v>0.42354116597619879</c:v>
                </c:pt>
                <c:pt idx="118">
                  <c:v>0.42504120760569786</c:v>
                </c:pt>
                <c:pt idx="119">
                  <c:v>0.42654656188263468</c:v>
                </c:pt>
                <c:pt idx="120">
                  <c:v>0.42805724762263569</c:v>
                </c:pt>
                <c:pt idx="121">
                  <c:v>0.42957328370796594</c:v>
                </c:pt>
                <c:pt idx="122">
                  <c:v>0.43109468908776494</c:v>
                </c:pt>
                <c:pt idx="123">
                  <c:v>0.43262148277828416</c:v>
                </c:pt>
                <c:pt idx="124">
                  <c:v>0.43415368386312381</c:v>
                </c:pt>
                <c:pt idx="125">
                  <c:v>0.43569131149347246</c:v>
                </c:pt>
                <c:pt idx="126">
                  <c:v>0.4372343848883451</c:v>
                </c:pt>
                <c:pt idx="127">
                  <c:v>0.43878292333482471</c:v>
                </c:pt>
                <c:pt idx="128">
                  <c:v>0.44033694618830221</c:v>
                </c:pt>
                <c:pt idx="129">
                  <c:v>0.44189647287271916</c:v>
                </c:pt>
                <c:pt idx="130">
                  <c:v>0.44346152288081003</c:v>
                </c:pt>
                <c:pt idx="131">
                  <c:v>0.4450321157743462</c:v>
                </c:pt>
                <c:pt idx="132">
                  <c:v>0.4466082711843804</c:v>
                </c:pt>
                <c:pt idx="133">
                  <c:v>0.44819000881149174</c:v>
                </c:pt>
                <c:pt idx="134">
                  <c:v>0.44977734842603234</c:v>
                </c:pt>
                <c:pt idx="135">
                  <c:v>0.45137030986837462</c:v>
                </c:pt>
                <c:pt idx="136">
                  <c:v>0.45296891304915843</c:v>
                </c:pt>
                <c:pt idx="137">
                  <c:v>0.45457317794954089</c:v>
                </c:pt>
                <c:pt idx="138">
                  <c:v>0.45618312462144545</c:v>
                </c:pt>
                <c:pt idx="139">
                  <c:v>0.45779877318781309</c:v>
                </c:pt>
                <c:pt idx="140">
                  <c:v>0.45942014384285329</c:v>
                </c:pt>
                <c:pt idx="141">
                  <c:v>0.46104725685229664</c:v>
                </c:pt>
                <c:pt idx="142">
                  <c:v>0.46268013255364865</c:v>
                </c:pt>
                <c:pt idx="143">
                  <c:v>0.46431879135644277</c:v>
                </c:pt>
                <c:pt idx="144">
                  <c:v>0.46596325374249681</c:v>
                </c:pt>
                <c:pt idx="145">
                  <c:v>0.46761354026616808</c:v>
                </c:pt>
                <c:pt idx="146">
                  <c:v>0.46926967155461086</c:v>
                </c:pt>
                <c:pt idx="147">
                  <c:v>0.47093166830803346</c:v>
                </c:pt>
                <c:pt idx="148">
                  <c:v>0.47259955129995768</c:v>
                </c:pt>
                <c:pt idx="149">
                  <c:v>0.4742733413774784</c:v>
                </c:pt>
                <c:pt idx="150">
                  <c:v>0.47595305946152366</c:v>
                </c:pt>
                <c:pt idx="151">
                  <c:v>0.47763872654711653</c:v>
                </c:pt>
                <c:pt idx="152">
                  <c:v>0.47933036370363746</c:v>
                </c:pt>
                <c:pt idx="153">
                  <c:v>0.4810279920750879</c:v>
                </c:pt>
                <c:pt idx="154">
                  <c:v>0.48273163288035381</c:v>
                </c:pt>
                <c:pt idx="155">
                  <c:v>0.48444130741347163</c:v>
                </c:pt>
                <c:pt idx="156">
                  <c:v>0.48615703704389435</c:v>
                </c:pt>
                <c:pt idx="157">
                  <c:v>0.48787884321675817</c:v>
                </c:pt>
                <c:pt idx="158">
                  <c:v>0.48960674745315103</c:v>
                </c:pt>
                <c:pt idx="159">
                  <c:v>0.49134077135038084</c:v>
                </c:pt>
                <c:pt idx="160">
                  <c:v>0.49308093658224683</c:v>
                </c:pt>
                <c:pt idx="161">
                  <c:v>0.49482726489930889</c:v>
                </c:pt>
                <c:pt idx="162">
                  <c:v>0.49657977812916071</c:v>
                </c:pt>
                <c:pt idx="163">
                  <c:v>0.49833849817670145</c:v>
                </c:pt>
                <c:pt idx="164">
                  <c:v>0.50010344702441056</c:v>
                </c:pt>
                <c:pt idx="165">
                  <c:v>0.50187464673262205</c:v>
                </c:pt>
                <c:pt idx="166">
                  <c:v>0.50365211943980004</c:v>
                </c:pt>
                <c:pt idx="167">
                  <c:v>0.50543588736281586</c:v>
                </c:pt>
                <c:pt idx="168">
                  <c:v>0.50722597279722592</c:v>
                </c:pt>
                <c:pt idx="169">
                  <c:v>0.50902239811754946</c:v>
                </c:pt>
                <c:pt idx="170">
                  <c:v>0.5108251857775491</c:v>
                </c:pt>
                <c:pt idx="171">
                  <c:v>0.5126343583105113</c:v>
                </c:pt>
                <c:pt idx="172">
                  <c:v>0.51444993832952757</c:v>
                </c:pt>
                <c:pt idx="173">
                  <c:v>0.51627194852777802</c:v>
                </c:pt>
                <c:pt idx="174">
                  <c:v>0.51810041167881393</c:v>
                </c:pt>
                <c:pt idx="175">
                  <c:v>0.51993535063684304</c:v>
                </c:pt>
                <c:pt idx="176">
                  <c:v>0.52177678833701513</c:v>
                </c:pt>
                <c:pt idx="177">
                  <c:v>0.52362474779570878</c:v>
                </c:pt>
                <c:pt idx="178">
                  <c:v>0.52547925211081858</c:v>
                </c:pt>
                <c:pt idx="179">
                  <c:v>0.52734032446204437</c:v>
                </c:pt>
                <c:pt idx="180">
                  <c:v>0.52920798811118097</c:v>
                </c:pt>
                <c:pt idx="181">
                  <c:v>0.53108226640240797</c:v>
                </c:pt>
                <c:pt idx="182">
                  <c:v>0.53296318276258314</c:v>
                </c:pt>
                <c:pt idx="183">
                  <c:v>0.53485076070153392</c:v>
                </c:pt>
                <c:pt idx="184">
                  <c:v>0.5367450238123519</c:v>
                </c:pt>
                <c:pt idx="185">
                  <c:v>0.53864599577168726</c:v>
                </c:pt>
                <c:pt idx="186">
                  <c:v>0.54055370034004535</c:v>
                </c:pt>
                <c:pt idx="187">
                  <c:v>0.54246816136208298</c:v>
                </c:pt>
                <c:pt idx="188">
                  <c:v>0.54438940276690717</c:v>
                </c:pt>
                <c:pt idx="189">
                  <c:v>0.54631744856837317</c:v>
                </c:pt>
                <c:pt idx="190">
                  <c:v>0.54825232286538628</c:v>
                </c:pt>
                <c:pt idx="191">
                  <c:v>0.55019404984220099</c:v>
                </c:pt>
                <c:pt idx="192">
                  <c:v>0.55214265376872551</c:v>
                </c:pt>
                <c:pt idx="193">
                  <c:v>0.55409815900082315</c:v>
                </c:pt>
                <c:pt idx="194">
                  <c:v>0.55606058998061769</c:v>
                </c:pt>
                <c:pt idx="195">
                  <c:v>0.5580299712367992</c:v>
                </c:pt>
                <c:pt idx="196">
                  <c:v>0.56000632738492939</c:v>
                </c:pt>
                <c:pt idx="197">
                  <c:v>0.56198968312775099</c:v>
                </c:pt>
                <c:pt idx="198">
                  <c:v>0.56398006325549521</c:v>
                </c:pt>
                <c:pt idx="199">
                  <c:v>0.56597749264619179</c:v>
                </c:pt>
                <c:pt idx="200">
                  <c:v>0.56798199626598045</c:v>
                </c:pt>
                <c:pt idx="201">
                  <c:v>0.56999359916942238</c:v>
                </c:pt>
                <c:pt idx="202">
                  <c:v>0.57201232649981415</c:v>
                </c:pt>
                <c:pt idx="203">
                  <c:v>0.57403820348950096</c:v>
                </c:pt>
                <c:pt idx="204">
                  <c:v>0.57607125546019289</c:v>
                </c:pt>
                <c:pt idx="205">
                  <c:v>0.57811150782328113</c:v>
                </c:pt>
                <c:pt idx="206">
                  <c:v>0.58015898608015526</c:v>
                </c:pt>
                <c:pt idx="207">
                  <c:v>0.58221371582252257</c:v>
                </c:pt>
                <c:pt idx="208">
                  <c:v>0.58427572273272732</c:v>
                </c:pt>
                <c:pt idx="209">
                  <c:v>0.58634503258407233</c:v>
                </c:pt>
                <c:pt idx="210">
                  <c:v>0.58842167124114098</c:v>
                </c:pt>
                <c:pt idx="211">
                  <c:v>0.59050566466011989</c:v>
                </c:pt>
                <c:pt idx="212">
                  <c:v>0.59259703888912452</c:v>
                </c:pt>
                <c:pt idx="213">
                  <c:v>0.59469582006852362</c:v>
                </c:pt>
                <c:pt idx="214">
                  <c:v>0.59680203443126623</c:v>
                </c:pt>
                <c:pt idx="215">
                  <c:v>0.59891570830321028</c:v>
                </c:pt>
                <c:pt idx="216">
                  <c:v>0.60103686810345081</c:v>
                </c:pt>
                <c:pt idx="217">
                  <c:v>0.60316554034465064</c:v>
                </c:pt>
                <c:pt idx="218">
                  <c:v>0.6053017516333713</c:v>
                </c:pt>
                <c:pt idx="219">
                  <c:v>0.60744552867040613</c:v>
                </c:pt>
                <c:pt idx="220">
                  <c:v>0.60959689825111374</c:v>
                </c:pt>
                <c:pt idx="221">
                  <c:v>0.61175588726575314</c:v>
                </c:pt>
                <c:pt idx="222">
                  <c:v>0.61392252269981928</c:v>
                </c:pt>
                <c:pt idx="223">
                  <c:v>0.61609683163438123</c:v>
                </c:pt>
                <c:pt idx="224">
                  <c:v>0.61827884124641963</c:v>
                </c:pt>
                <c:pt idx="225">
                  <c:v>0.6204685788091675</c:v>
                </c:pt>
                <c:pt idx="226">
                  <c:v>0.62266607169244992</c:v>
                </c:pt>
                <c:pt idx="227">
                  <c:v>0.6248713473630273</c:v>
                </c:pt>
                <c:pt idx="228">
                  <c:v>0.62708443338493802</c:v>
                </c:pt>
                <c:pt idx="229">
                  <c:v>0.62930535741984295</c:v>
                </c:pt>
                <c:pt idx="230">
                  <c:v>0.63153414722737167</c:v>
                </c:pt>
                <c:pt idx="231">
                  <c:v>0.63377083066546869</c:v>
                </c:pt>
                <c:pt idx="232">
                  <c:v>0.63601543569074215</c:v>
                </c:pt>
                <c:pt idx="233">
                  <c:v>0.63826799035881354</c:v>
                </c:pt>
                <c:pt idx="234">
                  <c:v>0.64052852282466766</c:v>
                </c:pt>
                <c:pt idx="235">
                  <c:v>0.64279706134300496</c:v>
                </c:pt>
                <c:pt idx="236">
                  <c:v>0.64507363426859488</c:v>
                </c:pt>
                <c:pt idx="237">
                  <c:v>0.64735827005662949</c:v>
                </c:pt>
                <c:pt idx="238">
                  <c:v>0.64965099726307995</c:v>
                </c:pt>
                <c:pt idx="239">
                  <c:v>0.65195184454505339</c:v>
                </c:pt>
                <c:pt idx="240">
                  <c:v>0.65426084066115042</c:v>
                </c:pt>
                <c:pt idx="241">
                  <c:v>0.6565780144718254</c:v>
                </c:pt>
                <c:pt idx="242">
                  <c:v>0.65890339493974648</c:v>
                </c:pt>
                <c:pt idx="243">
                  <c:v>0.66123701113015809</c:v>
                </c:pt>
                <c:pt idx="244">
                  <c:v>0.663578892211244</c:v>
                </c:pt>
                <c:pt idx="245">
                  <c:v>0.6659290674544921</c:v>
                </c:pt>
                <c:pt idx="246">
                  <c:v>0.66828756623506014</c:v>
                </c:pt>
                <c:pt idx="247">
                  <c:v>0.67065441803214276</c:v>
                </c:pt>
                <c:pt idx="248">
                  <c:v>0.67302965242933988</c:v>
                </c:pt>
                <c:pt idx="249">
                  <c:v>0.67541329911502712</c:v>
                </c:pt>
                <c:pt idx="250">
                  <c:v>0.67780538788272615</c:v>
                </c:pt>
                <c:pt idx="251">
                  <c:v>0.68020594863147754</c:v>
                </c:pt>
                <c:pt idx="252">
                  <c:v>0.68261501136621383</c:v>
                </c:pt>
                <c:pt idx="253">
                  <c:v>0.685032606198136</c:v>
                </c:pt>
                <c:pt idx="254">
                  <c:v>0.68745876334508771</c:v>
                </c:pt>
                <c:pt idx="255">
                  <c:v>0.68989351313193492</c:v>
                </c:pt>
                <c:pt idx="256">
                  <c:v>0.6923368859909439</c:v>
                </c:pt>
                <c:pt idx="257">
                  <c:v>0.69478891246216168</c:v>
                </c:pt>
                <c:pt idx="258">
                  <c:v>0.69724962319379857</c:v>
                </c:pt>
                <c:pt idx="259">
                  <c:v>0.69971904894260994</c:v>
                </c:pt>
                <c:pt idx="260">
                  <c:v>0.7021972205742818</c:v>
                </c:pt>
                <c:pt idx="261">
                  <c:v>0.70468416906381559</c:v>
                </c:pt>
                <c:pt idx="262">
                  <c:v>0.70717992549591668</c:v>
                </c:pt>
                <c:pt idx="263">
                  <c:v>0.70968452106538138</c:v>
                </c:pt>
                <c:pt idx="264">
                  <c:v>0.71219798707748794</c:v>
                </c:pt>
                <c:pt idx="265">
                  <c:v>0.71472035494838748</c:v>
                </c:pt>
                <c:pt idx="266">
                  <c:v>0.71725165620549625</c:v>
                </c:pt>
                <c:pt idx="267">
                  <c:v>0.7197919224878907</c:v>
                </c:pt>
                <c:pt idx="268">
                  <c:v>0.7223411855467019</c:v>
                </c:pt>
                <c:pt idx="269">
                  <c:v>0.72489947724551318</c:v>
                </c:pt>
                <c:pt idx="270">
                  <c:v>0.72746682956075781</c:v>
                </c:pt>
                <c:pt idx="271">
                  <c:v>0.73004327458211882</c:v>
                </c:pt>
                <c:pt idx="272">
                  <c:v>0.73262884451293042</c:v>
                </c:pt>
                <c:pt idx="273">
                  <c:v>0.73522357167058039</c:v>
                </c:pt>
                <c:pt idx="274">
                  <c:v>0.73782748848691371</c:v>
                </c:pt>
                <c:pt idx="275">
                  <c:v>0.74044062750863826</c:v>
                </c:pt>
                <c:pt idx="276">
                  <c:v>0.74306302139773128</c:v>
                </c:pt>
                <c:pt idx="277">
                  <c:v>0.74569470293184825</c:v>
                </c:pt>
                <c:pt idx="278">
                  <c:v>0.7483357050047319</c:v>
                </c:pt>
                <c:pt idx="279">
                  <c:v>0.75098606062662365</c:v>
                </c:pt>
                <c:pt idx="280">
                  <c:v>0.75364580292467631</c:v>
                </c:pt>
                <c:pt idx="281">
                  <c:v>0.75631496514336782</c:v>
                </c:pt>
                <c:pt idx="282">
                  <c:v>0.75899358064491729</c:v>
                </c:pt>
                <c:pt idx="283">
                  <c:v>0.7616816829097014</c:v>
                </c:pt>
                <c:pt idx="284">
                  <c:v>0.76437930553667321</c:v>
                </c:pt>
                <c:pt idx="285">
                  <c:v>0.76708648224378218</c:v>
                </c:pt>
                <c:pt idx="286">
                  <c:v>0.76980324686839552</c:v>
                </c:pt>
                <c:pt idx="287">
                  <c:v>0.77252963336772118</c:v>
                </c:pt>
                <c:pt idx="288">
                  <c:v>0.77526567581923178</c:v>
                </c:pt>
                <c:pt idx="289">
                  <c:v>0.77801140842109162</c:v>
                </c:pt>
                <c:pt idx="290">
                  <c:v>0.78076686549258301</c:v>
                </c:pt>
                <c:pt idx="291">
                  <c:v>0.7835320814745359</c:v>
                </c:pt>
                <c:pt idx="292">
                  <c:v>0.78630709092975815</c:v>
                </c:pt>
                <c:pt idx="293">
                  <c:v>0.78909192854346766</c:v>
                </c:pt>
                <c:pt idx="294">
                  <c:v>0.79188662912372587</c:v>
                </c:pt>
                <c:pt idx="295">
                  <c:v>0.79469122760187239</c:v>
                </c:pt>
                <c:pt idx="296">
                  <c:v>0.79750575903296239</c:v>
                </c:pt>
                <c:pt idx="297">
                  <c:v>0.80033025859620421</c:v>
                </c:pt>
                <c:pt idx="298">
                  <c:v>0.80316476159539896</c:v>
                </c:pt>
                <c:pt idx="299">
                  <c:v>0.80600930345938271</c:v>
                </c:pt>
                <c:pt idx="300">
                  <c:v>0.80886391974246807</c:v>
                </c:pt>
                <c:pt idx="301">
                  <c:v>0.81172864612488926</c:v>
                </c:pt>
                <c:pt idx="302">
                  <c:v>0.8146035184132483</c:v>
                </c:pt>
                <c:pt idx="303">
                  <c:v>0.81748857254096174</c:v>
                </c:pt>
                <c:pt idx="304">
                  <c:v>0.82038384456871105</c:v>
                </c:pt>
                <c:pt idx="305">
                  <c:v>0.82328937068489194</c:v>
                </c:pt>
                <c:pt idx="306">
                  <c:v>0.82620518720606761</c:v>
                </c:pt>
                <c:pt idx="307">
                  <c:v>0.8291313305774225</c:v>
                </c:pt>
                <c:pt idx="308">
                  <c:v>0.83206783737321754</c:v>
                </c:pt>
                <c:pt idx="309">
                  <c:v>0.83501474429724765</c:v>
                </c:pt>
                <c:pt idx="310">
                  <c:v>0.83797208818330038</c:v>
                </c:pt>
                <c:pt idx="311">
                  <c:v>0.8409399059956163</c:v>
                </c:pt>
                <c:pt idx="312">
                  <c:v>0.84391823482935069</c:v>
                </c:pt>
                <c:pt idx="313">
                  <c:v>0.84690711191103807</c:v>
                </c:pt>
                <c:pt idx="314">
                  <c:v>0.84990657459905627</c:v>
                </c:pt>
                <c:pt idx="315">
                  <c:v>0.85291666038409453</c:v>
                </c:pt>
                <c:pt idx="316">
                  <c:v>0.85593740688962161</c:v>
                </c:pt>
                <c:pt idx="317">
                  <c:v>0.85896885187235561</c:v>
                </c:pt>
                <c:pt idx="318">
                  <c:v>0.86201103322273687</c:v>
                </c:pt>
                <c:pt idx="319">
                  <c:v>0.86506398896540082</c:v>
                </c:pt>
                <c:pt idx="320">
                  <c:v>0.86812775725965319</c:v>
                </c:pt>
                <c:pt idx="321">
                  <c:v>0.87120237639994791</c:v>
                </c:pt>
                <c:pt idx="322">
                  <c:v>0.87428788481636432</c:v>
                </c:pt>
                <c:pt idx="323">
                  <c:v>0.87738432107508901</c:v>
                </c:pt>
                <c:pt idx="324">
                  <c:v>0.88049172387889663</c:v>
                </c:pt>
                <c:pt idx="325">
                  <c:v>0.88361013206763439</c:v>
                </c:pt>
                <c:pt idx="326">
                  <c:v>0.88673958461870717</c:v>
                </c:pt>
                <c:pt idx="327">
                  <c:v>0.88988012064756505</c:v>
                </c:pt>
                <c:pt idx="328">
                  <c:v>0.89303177940819189</c:v>
                </c:pt>
                <c:pt idx="329">
                  <c:v>0.89619460029359588</c:v>
                </c:pt>
                <c:pt idx="330">
                  <c:v>0.89936862283630248</c:v>
                </c:pt>
                <c:pt idx="331">
                  <c:v>0.90255388670884762</c:v>
                </c:pt>
                <c:pt idx="332">
                  <c:v>0.90575043172427483</c:v>
                </c:pt>
                <c:pt idx="333">
                  <c:v>0.90895829783663162</c:v>
                </c:pt>
                <c:pt idx="334">
                  <c:v>0.91217752514146966</c:v>
                </c:pt>
                <c:pt idx="335">
                  <c:v>0.91540815387634566</c:v>
                </c:pt>
                <c:pt idx="336">
                  <c:v>0.91865022442132449</c:v>
                </c:pt>
                <c:pt idx="337">
                  <c:v>0.92190377729948325</c:v>
                </c:pt>
                <c:pt idx="338">
                  <c:v>0.92516885317741893</c:v>
                </c:pt>
                <c:pt idx="339">
                  <c:v>0.92844549286575573</c:v>
                </c:pt>
                <c:pt idx="340">
                  <c:v>0.93173373731965525</c:v>
                </c:pt>
                <c:pt idx="341">
                  <c:v>0.93503362763932907</c:v>
                </c:pt>
                <c:pt idx="342">
                  <c:v>0.93834520507055164</c:v>
                </c:pt>
                <c:pt idx="343">
                  <c:v>0.94166851100517646</c:v>
                </c:pt>
                <c:pt idx="344">
                  <c:v>0.9450035869816531</c:v>
                </c:pt>
                <c:pt idx="345">
                  <c:v>0.94835047468554645</c:v>
                </c:pt>
                <c:pt idx="346">
                  <c:v>0.95170921595005786</c:v>
                </c:pt>
                <c:pt idx="347">
                  <c:v>0.95507985275654761</c:v>
                </c:pt>
                <c:pt idx="348">
                  <c:v>0.95846242723506037</c:v>
                </c:pt>
                <c:pt idx="349">
                  <c:v>0.96185698166485134</c:v>
                </c:pt>
                <c:pt idx="350">
                  <c:v>0.9652635584749143</c:v>
                </c:pt>
                <c:pt idx="351">
                  <c:v>0.9686822002445129</c:v>
                </c:pt>
                <c:pt idx="352">
                  <c:v>0.9721129497037122</c:v>
                </c:pt>
                <c:pt idx="353">
                  <c:v>0.97555584973391285</c:v>
                </c:pt>
                <c:pt idx="354">
                  <c:v>0.97901094336838712</c:v>
                </c:pt>
                <c:pt idx="355">
                  <c:v>0.98247827379281671</c:v>
                </c:pt>
                <c:pt idx="356">
                  <c:v>0.98595788434583298</c:v>
                </c:pt>
                <c:pt idx="357">
                  <c:v>0.98944981851955793</c:v>
                </c:pt>
                <c:pt idx="358">
                  <c:v>0.99295411996014793</c:v>
                </c:pt>
                <c:pt idx="359">
                  <c:v>0.99645833333333322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4-7244-A1FD-41AA671495F0}"/>
            </c:ext>
          </c:extLst>
        </c:ser>
        <c:ser>
          <c:idx val="1"/>
          <c:order val="1"/>
          <c:tx>
            <c:strRef>
              <c:f>Interest!$C$1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Interest!$A$2:$A$361</c:f>
              <c:numCache>
                <c:formatCode>mm/dd/yy;@</c:formatCode>
                <c:ptCount val="360"/>
                <c:pt idx="0" formatCode="yyyy">
                  <c:v>42781</c:v>
                </c:pt>
                <c:pt idx="1">
                  <c:v>42809</c:v>
                </c:pt>
                <c:pt idx="2">
                  <c:v>42840</c:v>
                </c:pt>
                <c:pt idx="3">
                  <c:v>42870</c:v>
                </c:pt>
                <c:pt idx="4">
                  <c:v>42901</c:v>
                </c:pt>
                <c:pt idx="5">
                  <c:v>42931</c:v>
                </c:pt>
                <c:pt idx="6">
                  <c:v>42962</c:v>
                </c:pt>
                <c:pt idx="7">
                  <c:v>42993</c:v>
                </c:pt>
                <c:pt idx="8">
                  <c:v>43023</c:v>
                </c:pt>
                <c:pt idx="9">
                  <c:v>43054</c:v>
                </c:pt>
                <c:pt idx="10">
                  <c:v>43084</c:v>
                </c:pt>
                <c:pt idx="11">
                  <c:v>43115</c:v>
                </c:pt>
                <c:pt idx="12">
                  <c:v>43146</c:v>
                </c:pt>
                <c:pt idx="13">
                  <c:v>43174</c:v>
                </c:pt>
                <c:pt idx="14">
                  <c:v>43205</c:v>
                </c:pt>
                <c:pt idx="15">
                  <c:v>43235</c:v>
                </c:pt>
                <c:pt idx="16">
                  <c:v>43266</c:v>
                </c:pt>
                <c:pt idx="17">
                  <c:v>43296</c:v>
                </c:pt>
                <c:pt idx="18">
                  <c:v>43327</c:v>
                </c:pt>
                <c:pt idx="19">
                  <c:v>43358</c:v>
                </c:pt>
                <c:pt idx="20">
                  <c:v>43388</c:v>
                </c:pt>
                <c:pt idx="21">
                  <c:v>43419</c:v>
                </c:pt>
                <c:pt idx="22">
                  <c:v>43449</c:v>
                </c:pt>
                <c:pt idx="23">
                  <c:v>43480</c:v>
                </c:pt>
                <c:pt idx="24">
                  <c:v>43511</c:v>
                </c:pt>
                <c:pt idx="25">
                  <c:v>43539</c:v>
                </c:pt>
                <c:pt idx="26">
                  <c:v>43570</c:v>
                </c:pt>
                <c:pt idx="27">
                  <c:v>43600</c:v>
                </c:pt>
                <c:pt idx="28">
                  <c:v>43631</c:v>
                </c:pt>
                <c:pt idx="29">
                  <c:v>43661</c:v>
                </c:pt>
                <c:pt idx="30">
                  <c:v>43692</c:v>
                </c:pt>
                <c:pt idx="31">
                  <c:v>43723</c:v>
                </c:pt>
                <c:pt idx="32">
                  <c:v>43753</c:v>
                </c:pt>
                <c:pt idx="33">
                  <c:v>43784</c:v>
                </c:pt>
                <c:pt idx="34">
                  <c:v>43814</c:v>
                </c:pt>
                <c:pt idx="35">
                  <c:v>43845</c:v>
                </c:pt>
                <c:pt idx="36">
                  <c:v>43876</c:v>
                </c:pt>
                <c:pt idx="37">
                  <c:v>43905</c:v>
                </c:pt>
                <c:pt idx="38">
                  <c:v>43936</c:v>
                </c:pt>
                <c:pt idx="39">
                  <c:v>43966</c:v>
                </c:pt>
                <c:pt idx="40">
                  <c:v>43997</c:v>
                </c:pt>
                <c:pt idx="41">
                  <c:v>44027</c:v>
                </c:pt>
                <c:pt idx="42">
                  <c:v>44058</c:v>
                </c:pt>
                <c:pt idx="43">
                  <c:v>44089</c:v>
                </c:pt>
                <c:pt idx="44">
                  <c:v>44119</c:v>
                </c:pt>
                <c:pt idx="45">
                  <c:v>44150</c:v>
                </c:pt>
                <c:pt idx="46">
                  <c:v>44180</c:v>
                </c:pt>
                <c:pt idx="47">
                  <c:v>44211</c:v>
                </c:pt>
                <c:pt idx="48">
                  <c:v>44242</c:v>
                </c:pt>
                <c:pt idx="49">
                  <c:v>44270</c:v>
                </c:pt>
                <c:pt idx="50">
                  <c:v>44301</c:v>
                </c:pt>
                <c:pt idx="51">
                  <c:v>44331</c:v>
                </c:pt>
                <c:pt idx="52">
                  <c:v>44362</c:v>
                </c:pt>
                <c:pt idx="53">
                  <c:v>44392</c:v>
                </c:pt>
                <c:pt idx="54">
                  <c:v>44423</c:v>
                </c:pt>
                <c:pt idx="55">
                  <c:v>44454</c:v>
                </c:pt>
                <c:pt idx="56">
                  <c:v>44484</c:v>
                </c:pt>
                <c:pt idx="57">
                  <c:v>44515</c:v>
                </c:pt>
                <c:pt idx="58">
                  <c:v>44545</c:v>
                </c:pt>
                <c:pt idx="59">
                  <c:v>44576</c:v>
                </c:pt>
                <c:pt idx="60">
                  <c:v>44607</c:v>
                </c:pt>
                <c:pt idx="61">
                  <c:v>44635</c:v>
                </c:pt>
                <c:pt idx="62">
                  <c:v>44666</c:v>
                </c:pt>
                <c:pt idx="63">
                  <c:v>44696</c:v>
                </c:pt>
                <c:pt idx="64">
                  <c:v>44727</c:v>
                </c:pt>
                <c:pt idx="65">
                  <c:v>44757</c:v>
                </c:pt>
                <c:pt idx="66">
                  <c:v>44788</c:v>
                </c:pt>
                <c:pt idx="67">
                  <c:v>44819</c:v>
                </c:pt>
                <c:pt idx="68">
                  <c:v>44849</c:v>
                </c:pt>
                <c:pt idx="69">
                  <c:v>44880</c:v>
                </c:pt>
                <c:pt idx="70">
                  <c:v>44910</c:v>
                </c:pt>
                <c:pt idx="71">
                  <c:v>44941</c:v>
                </c:pt>
                <c:pt idx="72">
                  <c:v>44972</c:v>
                </c:pt>
                <c:pt idx="73">
                  <c:v>45000</c:v>
                </c:pt>
                <c:pt idx="74">
                  <c:v>45031</c:v>
                </c:pt>
                <c:pt idx="75">
                  <c:v>45061</c:v>
                </c:pt>
                <c:pt idx="76">
                  <c:v>45092</c:v>
                </c:pt>
                <c:pt idx="77">
                  <c:v>45122</c:v>
                </c:pt>
                <c:pt idx="78">
                  <c:v>45153</c:v>
                </c:pt>
                <c:pt idx="79">
                  <c:v>45184</c:v>
                </c:pt>
                <c:pt idx="80">
                  <c:v>45214</c:v>
                </c:pt>
                <c:pt idx="81">
                  <c:v>45245</c:v>
                </c:pt>
                <c:pt idx="82">
                  <c:v>45275</c:v>
                </c:pt>
                <c:pt idx="83">
                  <c:v>45306</c:v>
                </c:pt>
                <c:pt idx="84">
                  <c:v>45337</c:v>
                </c:pt>
                <c:pt idx="85">
                  <c:v>45366</c:v>
                </c:pt>
                <c:pt idx="86">
                  <c:v>45397</c:v>
                </c:pt>
                <c:pt idx="87">
                  <c:v>45427</c:v>
                </c:pt>
                <c:pt idx="88">
                  <c:v>45458</c:v>
                </c:pt>
                <c:pt idx="89">
                  <c:v>45488</c:v>
                </c:pt>
                <c:pt idx="90">
                  <c:v>45519</c:v>
                </c:pt>
                <c:pt idx="91">
                  <c:v>45550</c:v>
                </c:pt>
                <c:pt idx="92">
                  <c:v>45580</c:v>
                </c:pt>
                <c:pt idx="93">
                  <c:v>45611</c:v>
                </c:pt>
                <c:pt idx="94">
                  <c:v>45641</c:v>
                </c:pt>
                <c:pt idx="95">
                  <c:v>45672</c:v>
                </c:pt>
                <c:pt idx="96">
                  <c:v>45703</c:v>
                </c:pt>
                <c:pt idx="97">
                  <c:v>45731</c:v>
                </c:pt>
                <c:pt idx="98">
                  <c:v>45762</c:v>
                </c:pt>
                <c:pt idx="99">
                  <c:v>45792</c:v>
                </c:pt>
                <c:pt idx="100">
                  <c:v>45823</c:v>
                </c:pt>
                <c:pt idx="101">
                  <c:v>45853</c:v>
                </c:pt>
                <c:pt idx="102">
                  <c:v>45884</c:v>
                </c:pt>
                <c:pt idx="103">
                  <c:v>45915</c:v>
                </c:pt>
                <c:pt idx="104">
                  <c:v>45945</c:v>
                </c:pt>
                <c:pt idx="105">
                  <c:v>45976</c:v>
                </c:pt>
                <c:pt idx="106">
                  <c:v>46006</c:v>
                </c:pt>
                <c:pt idx="107">
                  <c:v>46037</c:v>
                </c:pt>
                <c:pt idx="108">
                  <c:v>46068</c:v>
                </c:pt>
                <c:pt idx="109">
                  <c:v>46096</c:v>
                </c:pt>
                <c:pt idx="110">
                  <c:v>46127</c:v>
                </c:pt>
                <c:pt idx="111">
                  <c:v>46157</c:v>
                </c:pt>
                <c:pt idx="112">
                  <c:v>46188</c:v>
                </c:pt>
                <c:pt idx="113">
                  <c:v>46218</c:v>
                </c:pt>
                <c:pt idx="114">
                  <c:v>46249</c:v>
                </c:pt>
                <c:pt idx="115">
                  <c:v>46280</c:v>
                </c:pt>
                <c:pt idx="116">
                  <c:v>46310</c:v>
                </c:pt>
                <c:pt idx="117">
                  <c:v>46341</c:v>
                </c:pt>
                <c:pt idx="118">
                  <c:v>46371</c:v>
                </c:pt>
                <c:pt idx="119">
                  <c:v>46402</c:v>
                </c:pt>
                <c:pt idx="120">
                  <c:v>46433</c:v>
                </c:pt>
                <c:pt idx="121">
                  <c:v>46461</c:v>
                </c:pt>
                <c:pt idx="122">
                  <c:v>46492</c:v>
                </c:pt>
                <c:pt idx="123">
                  <c:v>46522</c:v>
                </c:pt>
                <c:pt idx="124">
                  <c:v>46553</c:v>
                </c:pt>
                <c:pt idx="125">
                  <c:v>46583</c:v>
                </c:pt>
                <c:pt idx="126">
                  <c:v>46614</c:v>
                </c:pt>
                <c:pt idx="127">
                  <c:v>46645</c:v>
                </c:pt>
                <c:pt idx="128">
                  <c:v>46675</c:v>
                </c:pt>
                <c:pt idx="129">
                  <c:v>46706</c:v>
                </c:pt>
                <c:pt idx="130">
                  <c:v>46736</c:v>
                </c:pt>
                <c:pt idx="131">
                  <c:v>46767</c:v>
                </c:pt>
                <c:pt idx="132">
                  <c:v>46798</c:v>
                </c:pt>
                <c:pt idx="133">
                  <c:v>46827</c:v>
                </c:pt>
                <c:pt idx="134">
                  <c:v>46858</c:v>
                </c:pt>
                <c:pt idx="135">
                  <c:v>46888</c:v>
                </c:pt>
                <c:pt idx="136">
                  <c:v>46919</c:v>
                </c:pt>
                <c:pt idx="137">
                  <c:v>46949</c:v>
                </c:pt>
                <c:pt idx="138">
                  <c:v>46980</c:v>
                </c:pt>
                <c:pt idx="139">
                  <c:v>47011</c:v>
                </c:pt>
                <c:pt idx="140">
                  <c:v>47041</c:v>
                </c:pt>
                <c:pt idx="141">
                  <c:v>47072</c:v>
                </c:pt>
                <c:pt idx="142">
                  <c:v>47102</c:v>
                </c:pt>
                <c:pt idx="143">
                  <c:v>47133</c:v>
                </c:pt>
                <c:pt idx="144">
                  <c:v>47164</c:v>
                </c:pt>
                <c:pt idx="145">
                  <c:v>47192</c:v>
                </c:pt>
                <c:pt idx="146">
                  <c:v>47223</c:v>
                </c:pt>
                <c:pt idx="147">
                  <c:v>47253</c:v>
                </c:pt>
                <c:pt idx="148">
                  <c:v>47284</c:v>
                </c:pt>
                <c:pt idx="149">
                  <c:v>47314</c:v>
                </c:pt>
                <c:pt idx="150">
                  <c:v>47345</c:v>
                </c:pt>
                <c:pt idx="151">
                  <c:v>47376</c:v>
                </c:pt>
                <c:pt idx="152">
                  <c:v>47406</c:v>
                </c:pt>
                <c:pt idx="153">
                  <c:v>47437</c:v>
                </c:pt>
                <c:pt idx="154">
                  <c:v>47467</c:v>
                </c:pt>
                <c:pt idx="155">
                  <c:v>47498</c:v>
                </c:pt>
                <c:pt idx="156">
                  <c:v>47529</c:v>
                </c:pt>
                <c:pt idx="157">
                  <c:v>47557</c:v>
                </c:pt>
                <c:pt idx="158">
                  <c:v>47588</c:v>
                </c:pt>
                <c:pt idx="159">
                  <c:v>47618</c:v>
                </c:pt>
                <c:pt idx="160">
                  <c:v>47649</c:v>
                </c:pt>
                <c:pt idx="161">
                  <c:v>47679</c:v>
                </c:pt>
                <c:pt idx="162">
                  <c:v>47710</c:v>
                </c:pt>
                <c:pt idx="163">
                  <c:v>47741</c:v>
                </c:pt>
                <c:pt idx="164">
                  <c:v>47771</c:v>
                </c:pt>
                <c:pt idx="165">
                  <c:v>47802</c:v>
                </c:pt>
                <c:pt idx="166">
                  <c:v>47832</c:v>
                </c:pt>
                <c:pt idx="167">
                  <c:v>47863</c:v>
                </c:pt>
                <c:pt idx="168">
                  <c:v>47894</c:v>
                </c:pt>
                <c:pt idx="169">
                  <c:v>47922</c:v>
                </c:pt>
                <c:pt idx="170">
                  <c:v>47953</c:v>
                </c:pt>
                <c:pt idx="171">
                  <c:v>47983</c:v>
                </c:pt>
                <c:pt idx="172">
                  <c:v>48014</c:v>
                </c:pt>
                <c:pt idx="173">
                  <c:v>48044</c:v>
                </c:pt>
                <c:pt idx="174">
                  <c:v>48075</c:v>
                </c:pt>
                <c:pt idx="175">
                  <c:v>48106</c:v>
                </c:pt>
                <c:pt idx="176">
                  <c:v>48136</c:v>
                </c:pt>
                <c:pt idx="177">
                  <c:v>48167</c:v>
                </c:pt>
                <c:pt idx="178">
                  <c:v>48197</c:v>
                </c:pt>
                <c:pt idx="179">
                  <c:v>48228</c:v>
                </c:pt>
                <c:pt idx="180">
                  <c:v>48259</c:v>
                </c:pt>
                <c:pt idx="181">
                  <c:v>48288</c:v>
                </c:pt>
                <c:pt idx="182">
                  <c:v>48319</c:v>
                </c:pt>
                <c:pt idx="183">
                  <c:v>48349</c:v>
                </c:pt>
                <c:pt idx="184">
                  <c:v>48380</c:v>
                </c:pt>
                <c:pt idx="185">
                  <c:v>48410</c:v>
                </c:pt>
                <c:pt idx="186">
                  <c:v>48441</c:v>
                </c:pt>
                <c:pt idx="187">
                  <c:v>48472</c:v>
                </c:pt>
                <c:pt idx="188">
                  <c:v>48502</c:v>
                </c:pt>
                <c:pt idx="189">
                  <c:v>48533</c:v>
                </c:pt>
                <c:pt idx="190">
                  <c:v>48563</c:v>
                </c:pt>
                <c:pt idx="191">
                  <c:v>48594</c:v>
                </c:pt>
                <c:pt idx="192">
                  <c:v>48625</c:v>
                </c:pt>
                <c:pt idx="193">
                  <c:v>48653</c:v>
                </c:pt>
                <c:pt idx="194">
                  <c:v>48684</c:v>
                </c:pt>
                <c:pt idx="195">
                  <c:v>48714</c:v>
                </c:pt>
                <c:pt idx="196">
                  <c:v>48745</c:v>
                </c:pt>
                <c:pt idx="197">
                  <c:v>48775</c:v>
                </c:pt>
                <c:pt idx="198">
                  <c:v>48806</c:v>
                </c:pt>
                <c:pt idx="199">
                  <c:v>48837</c:v>
                </c:pt>
                <c:pt idx="200">
                  <c:v>48867</c:v>
                </c:pt>
                <c:pt idx="201">
                  <c:v>48898</c:v>
                </c:pt>
                <c:pt idx="202">
                  <c:v>48928</c:v>
                </c:pt>
                <c:pt idx="203">
                  <c:v>48959</c:v>
                </c:pt>
                <c:pt idx="204">
                  <c:v>48990</c:v>
                </c:pt>
                <c:pt idx="205">
                  <c:v>49018</c:v>
                </c:pt>
                <c:pt idx="206">
                  <c:v>49049</c:v>
                </c:pt>
                <c:pt idx="207">
                  <c:v>49079</c:v>
                </c:pt>
                <c:pt idx="208">
                  <c:v>49110</c:v>
                </c:pt>
                <c:pt idx="209">
                  <c:v>49140</c:v>
                </c:pt>
                <c:pt idx="210">
                  <c:v>49171</c:v>
                </c:pt>
                <c:pt idx="211">
                  <c:v>49202</c:v>
                </c:pt>
                <c:pt idx="212">
                  <c:v>49232</c:v>
                </c:pt>
                <c:pt idx="213">
                  <c:v>49263</c:v>
                </c:pt>
                <c:pt idx="214">
                  <c:v>49293</c:v>
                </c:pt>
                <c:pt idx="215">
                  <c:v>49324</c:v>
                </c:pt>
                <c:pt idx="216">
                  <c:v>49355</c:v>
                </c:pt>
                <c:pt idx="217">
                  <c:v>49383</c:v>
                </c:pt>
                <c:pt idx="218">
                  <c:v>49414</c:v>
                </c:pt>
                <c:pt idx="219">
                  <c:v>49444</c:v>
                </c:pt>
                <c:pt idx="220">
                  <c:v>49475</c:v>
                </c:pt>
                <c:pt idx="221">
                  <c:v>49505</c:v>
                </c:pt>
                <c:pt idx="222">
                  <c:v>49536</c:v>
                </c:pt>
                <c:pt idx="223">
                  <c:v>49567</c:v>
                </c:pt>
                <c:pt idx="224">
                  <c:v>49597</c:v>
                </c:pt>
                <c:pt idx="225">
                  <c:v>49628</c:v>
                </c:pt>
                <c:pt idx="226">
                  <c:v>49658</c:v>
                </c:pt>
                <c:pt idx="227">
                  <c:v>49689</c:v>
                </c:pt>
                <c:pt idx="228">
                  <c:v>49720</c:v>
                </c:pt>
                <c:pt idx="229">
                  <c:v>49749</c:v>
                </c:pt>
                <c:pt idx="230">
                  <c:v>49780</c:v>
                </c:pt>
                <c:pt idx="231">
                  <c:v>49810</c:v>
                </c:pt>
                <c:pt idx="232">
                  <c:v>49841</c:v>
                </c:pt>
                <c:pt idx="233">
                  <c:v>49871</c:v>
                </c:pt>
                <c:pt idx="234">
                  <c:v>49902</c:v>
                </c:pt>
                <c:pt idx="235">
                  <c:v>49933</c:v>
                </c:pt>
                <c:pt idx="236">
                  <c:v>49963</c:v>
                </c:pt>
                <c:pt idx="237">
                  <c:v>49994</c:v>
                </c:pt>
                <c:pt idx="238">
                  <c:v>50024</c:v>
                </c:pt>
                <c:pt idx="239">
                  <c:v>50055</c:v>
                </c:pt>
                <c:pt idx="240">
                  <c:v>50086</c:v>
                </c:pt>
                <c:pt idx="241">
                  <c:v>50114</c:v>
                </c:pt>
                <c:pt idx="242">
                  <c:v>50145</c:v>
                </c:pt>
                <c:pt idx="243">
                  <c:v>50175</c:v>
                </c:pt>
                <c:pt idx="244">
                  <c:v>50206</c:v>
                </c:pt>
                <c:pt idx="245">
                  <c:v>50236</c:v>
                </c:pt>
                <c:pt idx="246">
                  <c:v>50267</c:v>
                </c:pt>
                <c:pt idx="247">
                  <c:v>50298</c:v>
                </c:pt>
                <c:pt idx="248">
                  <c:v>50328</c:v>
                </c:pt>
                <c:pt idx="249">
                  <c:v>50359</c:v>
                </c:pt>
                <c:pt idx="250">
                  <c:v>50389</c:v>
                </c:pt>
                <c:pt idx="251">
                  <c:v>50420</c:v>
                </c:pt>
                <c:pt idx="252">
                  <c:v>50451</c:v>
                </c:pt>
                <c:pt idx="253">
                  <c:v>50479</c:v>
                </c:pt>
                <c:pt idx="254">
                  <c:v>50510</c:v>
                </c:pt>
                <c:pt idx="255">
                  <c:v>50540</c:v>
                </c:pt>
                <c:pt idx="256">
                  <c:v>50571</c:v>
                </c:pt>
                <c:pt idx="257">
                  <c:v>50601</c:v>
                </c:pt>
                <c:pt idx="258">
                  <c:v>50632</c:v>
                </c:pt>
                <c:pt idx="259">
                  <c:v>50663</c:v>
                </c:pt>
                <c:pt idx="260">
                  <c:v>50693</c:v>
                </c:pt>
                <c:pt idx="261">
                  <c:v>50724</c:v>
                </c:pt>
                <c:pt idx="262">
                  <c:v>50754</c:v>
                </c:pt>
                <c:pt idx="263">
                  <c:v>50785</c:v>
                </c:pt>
                <c:pt idx="264">
                  <c:v>50816</c:v>
                </c:pt>
                <c:pt idx="265">
                  <c:v>50844</c:v>
                </c:pt>
                <c:pt idx="266">
                  <c:v>50875</c:v>
                </c:pt>
                <c:pt idx="267">
                  <c:v>50905</c:v>
                </c:pt>
                <c:pt idx="268">
                  <c:v>50936</c:v>
                </c:pt>
                <c:pt idx="269">
                  <c:v>50966</c:v>
                </c:pt>
                <c:pt idx="270">
                  <c:v>50997</c:v>
                </c:pt>
                <c:pt idx="271">
                  <c:v>51028</c:v>
                </c:pt>
                <c:pt idx="272">
                  <c:v>51058</c:v>
                </c:pt>
                <c:pt idx="273">
                  <c:v>51089</c:v>
                </c:pt>
                <c:pt idx="274">
                  <c:v>51119</c:v>
                </c:pt>
                <c:pt idx="275">
                  <c:v>51150</c:v>
                </c:pt>
                <c:pt idx="276">
                  <c:v>51181</c:v>
                </c:pt>
                <c:pt idx="277">
                  <c:v>51210</c:v>
                </c:pt>
                <c:pt idx="278">
                  <c:v>51241</c:v>
                </c:pt>
                <c:pt idx="279">
                  <c:v>51271</c:v>
                </c:pt>
                <c:pt idx="280">
                  <c:v>51302</c:v>
                </c:pt>
                <c:pt idx="281">
                  <c:v>51332</c:v>
                </c:pt>
                <c:pt idx="282">
                  <c:v>51363</c:v>
                </c:pt>
                <c:pt idx="283">
                  <c:v>51394</c:v>
                </c:pt>
                <c:pt idx="284">
                  <c:v>51424</c:v>
                </c:pt>
                <c:pt idx="285">
                  <c:v>51455</c:v>
                </c:pt>
                <c:pt idx="286">
                  <c:v>51485</c:v>
                </c:pt>
                <c:pt idx="287">
                  <c:v>51516</c:v>
                </c:pt>
                <c:pt idx="288">
                  <c:v>51547</c:v>
                </c:pt>
                <c:pt idx="289">
                  <c:v>51575</c:v>
                </c:pt>
                <c:pt idx="290">
                  <c:v>51606</c:v>
                </c:pt>
                <c:pt idx="291">
                  <c:v>51636</c:v>
                </c:pt>
                <c:pt idx="292">
                  <c:v>51667</c:v>
                </c:pt>
                <c:pt idx="293">
                  <c:v>51697</c:v>
                </c:pt>
                <c:pt idx="294">
                  <c:v>51728</c:v>
                </c:pt>
                <c:pt idx="295">
                  <c:v>51759</c:v>
                </c:pt>
                <c:pt idx="296">
                  <c:v>51789</c:v>
                </c:pt>
                <c:pt idx="297">
                  <c:v>51820</c:v>
                </c:pt>
                <c:pt idx="298">
                  <c:v>51850</c:v>
                </c:pt>
                <c:pt idx="299">
                  <c:v>51881</c:v>
                </c:pt>
                <c:pt idx="300">
                  <c:v>51912</c:v>
                </c:pt>
                <c:pt idx="301">
                  <c:v>51940</c:v>
                </c:pt>
                <c:pt idx="302">
                  <c:v>51971</c:v>
                </c:pt>
                <c:pt idx="303">
                  <c:v>52001</c:v>
                </c:pt>
                <c:pt idx="304">
                  <c:v>52032</c:v>
                </c:pt>
                <c:pt idx="305">
                  <c:v>52062</c:v>
                </c:pt>
                <c:pt idx="306">
                  <c:v>52093</c:v>
                </c:pt>
                <c:pt idx="307">
                  <c:v>52124</c:v>
                </c:pt>
                <c:pt idx="308">
                  <c:v>52154</c:v>
                </c:pt>
                <c:pt idx="309">
                  <c:v>52185</c:v>
                </c:pt>
                <c:pt idx="310">
                  <c:v>52215</c:v>
                </c:pt>
                <c:pt idx="311">
                  <c:v>52246</c:v>
                </c:pt>
                <c:pt idx="312">
                  <c:v>52277</c:v>
                </c:pt>
                <c:pt idx="313">
                  <c:v>52305</c:v>
                </c:pt>
                <c:pt idx="314">
                  <c:v>52336</c:v>
                </c:pt>
                <c:pt idx="315">
                  <c:v>52366</c:v>
                </c:pt>
                <c:pt idx="316">
                  <c:v>52397</c:v>
                </c:pt>
                <c:pt idx="317">
                  <c:v>52427</c:v>
                </c:pt>
                <c:pt idx="318">
                  <c:v>52458</c:v>
                </c:pt>
                <c:pt idx="319">
                  <c:v>52489</c:v>
                </c:pt>
                <c:pt idx="320">
                  <c:v>52519</c:v>
                </c:pt>
                <c:pt idx="321">
                  <c:v>52550</c:v>
                </c:pt>
                <c:pt idx="322">
                  <c:v>52580</c:v>
                </c:pt>
                <c:pt idx="323">
                  <c:v>52611</c:v>
                </c:pt>
                <c:pt idx="324">
                  <c:v>52642</c:v>
                </c:pt>
                <c:pt idx="325">
                  <c:v>52671</c:v>
                </c:pt>
                <c:pt idx="326">
                  <c:v>52702</c:v>
                </c:pt>
                <c:pt idx="327">
                  <c:v>52732</c:v>
                </c:pt>
                <c:pt idx="328">
                  <c:v>52763</c:v>
                </c:pt>
                <c:pt idx="329">
                  <c:v>52793</c:v>
                </c:pt>
                <c:pt idx="330">
                  <c:v>52824</c:v>
                </c:pt>
                <c:pt idx="331">
                  <c:v>52855</c:v>
                </c:pt>
                <c:pt idx="332">
                  <c:v>52885</c:v>
                </c:pt>
                <c:pt idx="333">
                  <c:v>52916</c:v>
                </c:pt>
                <c:pt idx="334">
                  <c:v>52946</c:v>
                </c:pt>
                <c:pt idx="335">
                  <c:v>52977</c:v>
                </c:pt>
                <c:pt idx="336">
                  <c:v>53008</c:v>
                </c:pt>
                <c:pt idx="337">
                  <c:v>53036</c:v>
                </c:pt>
                <c:pt idx="338">
                  <c:v>53067</c:v>
                </c:pt>
                <c:pt idx="339">
                  <c:v>53097</c:v>
                </c:pt>
                <c:pt idx="340">
                  <c:v>53128</c:v>
                </c:pt>
                <c:pt idx="341">
                  <c:v>53158</c:v>
                </c:pt>
                <c:pt idx="342">
                  <c:v>53189</c:v>
                </c:pt>
                <c:pt idx="343">
                  <c:v>53220</c:v>
                </c:pt>
                <c:pt idx="344">
                  <c:v>53250</c:v>
                </c:pt>
                <c:pt idx="345">
                  <c:v>53281</c:v>
                </c:pt>
                <c:pt idx="346">
                  <c:v>53311</c:v>
                </c:pt>
                <c:pt idx="347">
                  <c:v>53342</c:v>
                </c:pt>
                <c:pt idx="348">
                  <c:v>53373</c:v>
                </c:pt>
                <c:pt idx="349">
                  <c:v>53401</c:v>
                </c:pt>
                <c:pt idx="350">
                  <c:v>53432</c:v>
                </c:pt>
                <c:pt idx="351">
                  <c:v>53462</c:v>
                </c:pt>
                <c:pt idx="352">
                  <c:v>53493</c:v>
                </c:pt>
                <c:pt idx="353">
                  <c:v>53523</c:v>
                </c:pt>
                <c:pt idx="354">
                  <c:v>53554</c:v>
                </c:pt>
                <c:pt idx="355">
                  <c:v>53585</c:v>
                </c:pt>
                <c:pt idx="356">
                  <c:v>53615</c:v>
                </c:pt>
                <c:pt idx="357">
                  <c:v>53646</c:v>
                </c:pt>
                <c:pt idx="358">
                  <c:v>53676</c:v>
                </c:pt>
                <c:pt idx="359">
                  <c:v>53707</c:v>
                </c:pt>
              </c:numCache>
            </c:numRef>
          </c:cat>
          <c:val>
            <c:numRef>
              <c:f>Interest!$C$2:$C$361</c:f>
              <c:numCache>
                <c:formatCode>0%</c:formatCode>
                <c:ptCount val="360"/>
                <c:pt idx="0">
                  <c:v>0.71993890531931526</c:v>
                </c:pt>
                <c:pt idx="1">
                  <c:v>0.71894702227565455</c:v>
                </c:pt>
                <c:pt idx="2">
                  <c:v>0.7179516263128809</c:v>
                </c:pt>
                <c:pt idx="3">
                  <c:v>0.71695270498940555</c:v>
                </c:pt>
                <c:pt idx="4">
                  <c:v>0.71595024581957634</c:v>
                </c:pt>
                <c:pt idx="5">
                  <c:v>0.71494423627352066</c:v>
                </c:pt>
                <c:pt idx="6">
                  <c:v>0.71393466377698944</c:v>
                </c:pt>
                <c:pt idx="7">
                  <c:v>0.71292151571119966</c:v>
                </c:pt>
                <c:pt idx="8">
                  <c:v>0.71190477941267682</c:v>
                </c:pt>
                <c:pt idx="9">
                  <c:v>0.71088444217309676</c:v>
                </c:pt>
                <c:pt idx="10">
                  <c:v>0.70986049123912642</c:v>
                </c:pt>
                <c:pt idx="11">
                  <c:v>0.70883291381226499</c:v>
                </c:pt>
                <c:pt idx="12">
                  <c:v>0.70780169704868356</c:v>
                </c:pt>
                <c:pt idx="13">
                  <c:v>0.70676682805906421</c:v>
                </c:pt>
                <c:pt idx="14">
                  <c:v>0.70572829390844016</c:v>
                </c:pt>
                <c:pt idx="15">
                  <c:v>0.70468608161603252</c:v>
                </c:pt>
                <c:pt idx="16">
                  <c:v>0.70364017815508928</c:v>
                </c:pt>
                <c:pt idx="17">
                  <c:v>0.70259057045272189</c:v>
                </c:pt>
                <c:pt idx="18">
                  <c:v>0.70153724538974194</c:v>
                </c:pt>
                <c:pt idx="19">
                  <c:v>0.70048018980049731</c:v>
                </c:pt>
                <c:pt idx="20">
                  <c:v>0.6994193904727074</c:v>
                </c:pt>
                <c:pt idx="21">
                  <c:v>0.69835483414729826</c:v>
                </c:pt>
                <c:pt idx="22">
                  <c:v>0.69728650751823662</c:v>
                </c:pt>
                <c:pt idx="23">
                  <c:v>0.69621439723236367</c:v>
                </c:pt>
                <c:pt idx="24">
                  <c:v>0.69513848988922833</c:v>
                </c:pt>
                <c:pt idx="25">
                  <c:v>0.69405877204091926</c:v>
                </c:pt>
                <c:pt idx="26">
                  <c:v>0.69297523019189755</c:v>
                </c:pt>
                <c:pt idx="27">
                  <c:v>0.6918878507988272</c:v>
                </c:pt>
                <c:pt idx="28">
                  <c:v>0.69079662027040645</c:v>
                </c:pt>
                <c:pt idx="29">
                  <c:v>0.68970152496719739</c:v>
                </c:pt>
                <c:pt idx="30">
                  <c:v>0.68860255120145619</c:v>
                </c:pt>
                <c:pt idx="31">
                  <c:v>0.68749968523696148</c:v>
                </c:pt>
                <c:pt idx="32">
                  <c:v>0.68639291328884233</c:v>
                </c:pt>
                <c:pt idx="33">
                  <c:v>0.68528222152340701</c:v>
                </c:pt>
                <c:pt idx="34">
                  <c:v>0.68416759605796906</c:v>
                </c:pt>
                <c:pt idx="35">
                  <c:v>0.68304902296067438</c:v>
                </c:pt>
                <c:pt idx="36">
                  <c:v>0.68192648825032676</c:v>
                </c:pt>
                <c:pt idx="37">
                  <c:v>0.68079997789621338</c:v>
                </c:pt>
                <c:pt idx="38">
                  <c:v>0.67966947781792908</c:v>
                </c:pt>
                <c:pt idx="39">
                  <c:v>0.6785349738852009</c:v>
                </c:pt>
                <c:pt idx="40">
                  <c:v>0.67739645191771092</c:v>
                </c:pt>
                <c:pt idx="41">
                  <c:v>0.6762538976849195</c:v>
                </c:pt>
                <c:pt idx="42">
                  <c:v>0.675107296905887</c:v>
                </c:pt>
                <c:pt idx="43">
                  <c:v>0.67395663524909522</c:v>
                </c:pt>
                <c:pt idx="44">
                  <c:v>0.67280189833226922</c:v>
                </c:pt>
                <c:pt idx="45">
                  <c:v>0.67164307172219595</c:v>
                </c:pt>
                <c:pt idx="46">
                  <c:v>0.67048014093454544</c:v>
                </c:pt>
                <c:pt idx="47">
                  <c:v>0.66931309143368867</c:v>
                </c:pt>
                <c:pt idx="48">
                  <c:v>0.66814190863251632</c:v>
                </c:pt>
                <c:pt idx="49">
                  <c:v>0.66696657789225644</c:v>
                </c:pt>
                <c:pt idx="50">
                  <c:v>0.66578708452229152</c:v>
                </c:pt>
                <c:pt idx="51">
                  <c:v>0.66460341377997467</c:v>
                </c:pt>
                <c:pt idx="52">
                  <c:v>0.66341555087044546</c:v>
                </c:pt>
                <c:pt idx="53">
                  <c:v>0.6622234809464449</c:v>
                </c:pt>
                <c:pt idx="54">
                  <c:v>0.6610271891081303</c:v>
                </c:pt>
                <c:pt idx="55">
                  <c:v>0.65982666040288829</c:v>
                </c:pt>
                <c:pt idx="56">
                  <c:v>0.65862187982514853</c:v>
                </c:pt>
                <c:pt idx="57">
                  <c:v>0.65741283231619596</c:v>
                </c:pt>
                <c:pt idx="58">
                  <c:v>0.65619950276398253</c:v>
                </c:pt>
                <c:pt idx="59">
                  <c:v>0.65498187600293833</c:v>
                </c:pt>
                <c:pt idx="60">
                  <c:v>0.65375993681378208</c:v>
                </c:pt>
                <c:pt idx="61">
                  <c:v>0.65253366992333084</c:v>
                </c:pt>
                <c:pt idx="62">
                  <c:v>0.65130306000430938</c:v>
                </c:pt>
                <c:pt idx="63">
                  <c:v>0.65006809167515789</c:v>
                </c:pt>
                <c:pt idx="64">
                  <c:v>0.64882874949984082</c:v>
                </c:pt>
                <c:pt idx="65">
                  <c:v>0.64758501798765278</c:v>
                </c:pt>
                <c:pt idx="66">
                  <c:v>0.64633688159302571</c:v>
                </c:pt>
                <c:pt idx="67">
                  <c:v>0.64508432471533439</c:v>
                </c:pt>
                <c:pt idx="68">
                  <c:v>0.64382733169870132</c:v>
                </c:pt>
                <c:pt idx="69">
                  <c:v>0.64256588683180083</c:v>
                </c:pt>
                <c:pt idx="70">
                  <c:v>0.6412999743476635</c:v>
                </c:pt>
                <c:pt idx="71">
                  <c:v>0.64002957842347807</c:v>
                </c:pt>
                <c:pt idx="72">
                  <c:v>0.63875468318039452</c:v>
                </c:pt>
                <c:pt idx="73">
                  <c:v>0.63747527268332516</c:v>
                </c:pt>
                <c:pt idx="74">
                  <c:v>0.6361913309407452</c:v>
                </c:pt>
                <c:pt idx="75">
                  <c:v>0.63490284190449375</c:v>
                </c:pt>
                <c:pt idx="76">
                  <c:v>0.63360978946957203</c:v>
                </c:pt>
                <c:pt idx="77">
                  <c:v>0.63231215747394343</c:v>
                </c:pt>
                <c:pt idx="78">
                  <c:v>0.63100992969833036</c:v>
                </c:pt>
                <c:pt idx="79">
                  <c:v>0.62970308986601187</c:v>
                </c:pt>
                <c:pt idx="80">
                  <c:v>0.62839162164262063</c:v>
                </c:pt>
                <c:pt idx="81">
                  <c:v>0.62707550863593842</c:v>
                </c:pt>
                <c:pt idx="82">
                  <c:v>0.62575473439569063</c:v>
                </c:pt>
                <c:pt idx="83">
                  <c:v>0.62442928241334195</c:v>
                </c:pt>
                <c:pt idx="84">
                  <c:v>0.62309913612188927</c:v>
                </c:pt>
                <c:pt idx="85">
                  <c:v>0.62176427889565422</c:v>
                </c:pt>
                <c:pt idx="86">
                  <c:v>0.62042469405007628</c:v>
                </c:pt>
                <c:pt idx="87">
                  <c:v>0.61908036484150375</c:v>
                </c:pt>
                <c:pt idx="88">
                  <c:v>0.61773127446698406</c:v>
                </c:pt>
                <c:pt idx="89">
                  <c:v>0.61637740606405467</c:v>
                </c:pt>
                <c:pt idx="90">
                  <c:v>0.61501874271053147</c:v>
                </c:pt>
                <c:pt idx="91">
                  <c:v>0.61365526742429799</c:v>
                </c:pt>
                <c:pt idx="92">
                  <c:v>0.61228696316309239</c:v>
                </c:pt>
                <c:pt idx="93">
                  <c:v>0.61091381282429491</c:v>
                </c:pt>
                <c:pt idx="94">
                  <c:v>0.60953579924471435</c:v>
                </c:pt>
                <c:pt idx="95">
                  <c:v>0.6081529052003728</c:v>
                </c:pt>
                <c:pt idx="96">
                  <c:v>0.6067651134062908</c:v>
                </c:pt>
                <c:pt idx="97">
                  <c:v>0.60537240651627144</c:v>
                </c:pt>
                <c:pt idx="98">
                  <c:v>0.60397476712268328</c:v>
                </c:pt>
                <c:pt idx="99">
                  <c:v>0.60257217775624272</c:v>
                </c:pt>
                <c:pt idx="100">
                  <c:v>0.60116462088579603</c:v>
                </c:pt>
                <c:pt idx="101">
                  <c:v>0.5997520789180999</c:v>
                </c:pt>
                <c:pt idx="102">
                  <c:v>0.59833453419760152</c:v>
                </c:pt>
                <c:pt idx="103">
                  <c:v>0.59691196900621812</c:v>
                </c:pt>
                <c:pt idx="104">
                  <c:v>0.59548436556311501</c:v>
                </c:pt>
                <c:pt idx="105">
                  <c:v>0.59405170602448454</c:v>
                </c:pt>
                <c:pt idx="106">
                  <c:v>0.59261397248332115</c:v>
                </c:pt>
                <c:pt idx="107">
                  <c:v>0.5911711469691997</c:v>
                </c:pt>
                <c:pt idx="108">
                  <c:v>0.58972321144804885</c:v>
                </c:pt>
                <c:pt idx="109">
                  <c:v>0.58827014782192733</c:v>
                </c:pt>
                <c:pt idx="110">
                  <c:v>0.58681193792879671</c:v>
                </c:pt>
                <c:pt idx="111">
                  <c:v>0.58534856354229459</c:v>
                </c:pt>
                <c:pt idx="112">
                  <c:v>0.58388000637150683</c:v>
                </c:pt>
                <c:pt idx="113">
                  <c:v>0.58240624806073926</c:v>
                </c:pt>
                <c:pt idx="114">
                  <c:v>0.5809272701892878</c:v>
                </c:pt>
                <c:pt idx="115">
                  <c:v>0.57944305427120812</c:v>
                </c:pt>
                <c:pt idx="116">
                  <c:v>0.57795358175508538</c:v>
                </c:pt>
                <c:pt idx="117">
                  <c:v>0.57645883402380127</c:v>
                </c:pt>
                <c:pt idx="118">
                  <c:v>0.57495879239430214</c:v>
                </c:pt>
                <c:pt idx="119">
                  <c:v>0.57345343811736527</c:v>
                </c:pt>
                <c:pt idx="120">
                  <c:v>0.57194275237736436</c:v>
                </c:pt>
                <c:pt idx="121">
                  <c:v>0.57042671629203412</c:v>
                </c:pt>
                <c:pt idx="122">
                  <c:v>0.56890531091223506</c:v>
                </c:pt>
                <c:pt idx="123">
                  <c:v>0.56737851722171584</c:v>
                </c:pt>
                <c:pt idx="124">
                  <c:v>0.56584631613687619</c:v>
                </c:pt>
                <c:pt idx="125">
                  <c:v>0.5643086885065276</c:v>
                </c:pt>
                <c:pt idx="126">
                  <c:v>0.5627656151116549</c:v>
                </c:pt>
                <c:pt idx="127">
                  <c:v>0.56121707666517529</c:v>
                </c:pt>
                <c:pt idx="128">
                  <c:v>0.55966305381169779</c:v>
                </c:pt>
                <c:pt idx="129">
                  <c:v>0.55810352712728084</c:v>
                </c:pt>
                <c:pt idx="130">
                  <c:v>0.55653847711918991</c:v>
                </c:pt>
                <c:pt idx="131">
                  <c:v>0.5549678842256538</c:v>
                </c:pt>
                <c:pt idx="132">
                  <c:v>0.5533917288156196</c:v>
                </c:pt>
                <c:pt idx="133">
                  <c:v>0.55180999118850826</c:v>
                </c:pt>
                <c:pt idx="134">
                  <c:v>0.55022265157396766</c:v>
                </c:pt>
                <c:pt idx="135">
                  <c:v>0.54862969013162544</c:v>
                </c:pt>
                <c:pt idx="136">
                  <c:v>0.54703108695084157</c:v>
                </c:pt>
                <c:pt idx="137">
                  <c:v>0.54542682205045911</c:v>
                </c:pt>
                <c:pt idx="138">
                  <c:v>0.54381687537855461</c:v>
                </c:pt>
                <c:pt idx="139">
                  <c:v>0.54220122681218696</c:v>
                </c:pt>
                <c:pt idx="140">
                  <c:v>0.54057985615714665</c:v>
                </c:pt>
                <c:pt idx="141">
                  <c:v>0.53895274314770336</c:v>
                </c:pt>
                <c:pt idx="142">
                  <c:v>0.53731986744635141</c:v>
                </c:pt>
                <c:pt idx="143">
                  <c:v>0.53568120864355728</c:v>
                </c:pt>
                <c:pt idx="144">
                  <c:v>0.53403674625750319</c:v>
                </c:pt>
                <c:pt idx="145">
                  <c:v>0.53238645973383192</c:v>
                </c:pt>
                <c:pt idx="146">
                  <c:v>0.53073032844538914</c:v>
                </c:pt>
                <c:pt idx="147">
                  <c:v>0.52906833169196654</c:v>
                </c:pt>
                <c:pt idx="148">
                  <c:v>0.52740044870004232</c:v>
                </c:pt>
                <c:pt idx="149">
                  <c:v>0.52572665862252166</c:v>
                </c:pt>
                <c:pt idx="150">
                  <c:v>0.52404694053847634</c:v>
                </c:pt>
                <c:pt idx="151">
                  <c:v>0.52236127345288352</c:v>
                </c:pt>
                <c:pt idx="152">
                  <c:v>0.52066963629636254</c:v>
                </c:pt>
                <c:pt idx="153">
                  <c:v>0.51897200792491216</c:v>
                </c:pt>
                <c:pt idx="154">
                  <c:v>0.51726836711964619</c:v>
                </c:pt>
                <c:pt idx="155">
                  <c:v>0.51555869258652831</c:v>
                </c:pt>
                <c:pt idx="156">
                  <c:v>0.51384296295610565</c:v>
                </c:pt>
                <c:pt idx="157">
                  <c:v>0.51212115678324177</c:v>
                </c:pt>
                <c:pt idx="158">
                  <c:v>0.51039325254684897</c:v>
                </c:pt>
                <c:pt idx="159">
                  <c:v>0.5086592286496191</c:v>
                </c:pt>
                <c:pt idx="160">
                  <c:v>0.50691906341775317</c:v>
                </c:pt>
                <c:pt idx="161">
                  <c:v>0.50517273510069116</c:v>
                </c:pt>
                <c:pt idx="162">
                  <c:v>0.50342022187083935</c:v>
                </c:pt>
                <c:pt idx="163">
                  <c:v>0.50166150182329849</c:v>
                </c:pt>
                <c:pt idx="164">
                  <c:v>0.49989655297558944</c:v>
                </c:pt>
                <c:pt idx="165">
                  <c:v>0.49812535326737795</c:v>
                </c:pt>
                <c:pt idx="166">
                  <c:v>0.49634788056020002</c:v>
                </c:pt>
                <c:pt idx="167">
                  <c:v>0.49456411263718408</c:v>
                </c:pt>
                <c:pt idx="168">
                  <c:v>0.49277402720277402</c:v>
                </c:pt>
                <c:pt idx="169">
                  <c:v>0.49097760188245054</c:v>
                </c:pt>
                <c:pt idx="170">
                  <c:v>0.48917481422245096</c:v>
                </c:pt>
                <c:pt idx="171">
                  <c:v>0.4873656416894887</c:v>
                </c:pt>
                <c:pt idx="172">
                  <c:v>0.48555006167047238</c:v>
                </c:pt>
                <c:pt idx="173">
                  <c:v>0.48372805147222192</c:v>
                </c:pt>
                <c:pt idx="174">
                  <c:v>0.48189958832118607</c:v>
                </c:pt>
                <c:pt idx="175">
                  <c:v>0.48006464936315696</c:v>
                </c:pt>
                <c:pt idx="176">
                  <c:v>0.47822321166298482</c:v>
                </c:pt>
                <c:pt idx="177">
                  <c:v>0.47637525220429128</c:v>
                </c:pt>
                <c:pt idx="178">
                  <c:v>0.47452074788918142</c:v>
                </c:pt>
                <c:pt idx="179">
                  <c:v>0.47265967553795563</c:v>
                </c:pt>
                <c:pt idx="180">
                  <c:v>0.47079201188881914</c:v>
                </c:pt>
                <c:pt idx="181">
                  <c:v>0.46891773359759203</c:v>
                </c:pt>
                <c:pt idx="182">
                  <c:v>0.46703681723741686</c:v>
                </c:pt>
                <c:pt idx="183">
                  <c:v>0.46514923929846608</c:v>
                </c:pt>
                <c:pt idx="184">
                  <c:v>0.46325497618764816</c:v>
                </c:pt>
                <c:pt idx="185">
                  <c:v>0.46135400422831269</c:v>
                </c:pt>
                <c:pt idx="186">
                  <c:v>0.45944629965995465</c:v>
                </c:pt>
                <c:pt idx="187">
                  <c:v>0.45753183863791697</c:v>
                </c:pt>
                <c:pt idx="188">
                  <c:v>0.45561059723309294</c:v>
                </c:pt>
                <c:pt idx="189">
                  <c:v>0.45368255143162678</c:v>
                </c:pt>
                <c:pt idx="190">
                  <c:v>0.45174767713461378</c:v>
                </c:pt>
                <c:pt idx="191">
                  <c:v>0.4498059501577989</c:v>
                </c:pt>
                <c:pt idx="192">
                  <c:v>0.44785734623127443</c:v>
                </c:pt>
                <c:pt idx="193">
                  <c:v>0.44590184099917685</c:v>
                </c:pt>
                <c:pt idx="194">
                  <c:v>0.44393941001938225</c:v>
                </c:pt>
                <c:pt idx="195">
                  <c:v>0.44197002876320085</c:v>
                </c:pt>
                <c:pt idx="196">
                  <c:v>0.43999367261507055</c:v>
                </c:pt>
                <c:pt idx="197">
                  <c:v>0.43801031687224895</c:v>
                </c:pt>
                <c:pt idx="198">
                  <c:v>0.43601993674450479</c:v>
                </c:pt>
                <c:pt idx="199">
                  <c:v>0.43402250735380821</c:v>
                </c:pt>
                <c:pt idx="200">
                  <c:v>0.43201800373401955</c:v>
                </c:pt>
                <c:pt idx="201">
                  <c:v>0.43000640083057756</c:v>
                </c:pt>
                <c:pt idx="202">
                  <c:v>0.42798767350018591</c:v>
                </c:pt>
                <c:pt idx="203">
                  <c:v>0.42596179651049904</c:v>
                </c:pt>
                <c:pt idx="204">
                  <c:v>0.42392874453980706</c:v>
                </c:pt>
                <c:pt idx="205">
                  <c:v>0.42188849217671887</c:v>
                </c:pt>
                <c:pt idx="206">
                  <c:v>0.41984101391984474</c:v>
                </c:pt>
                <c:pt idx="207">
                  <c:v>0.41778628417747748</c:v>
                </c:pt>
                <c:pt idx="208">
                  <c:v>0.41572427726727273</c:v>
                </c:pt>
                <c:pt idx="209">
                  <c:v>0.41365496741592767</c:v>
                </c:pt>
                <c:pt idx="210">
                  <c:v>0.41157832875885908</c:v>
                </c:pt>
                <c:pt idx="211">
                  <c:v>0.40949433533988006</c:v>
                </c:pt>
                <c:pt idx="212">
                  <c:v>0.40740296111087543</c:v>
                </c:pt>
                <c:pt idx="213">
                  <c:v>0.40530417993147644</c:v>
                </c:pt>
                <c:pt idx="214">
                  <c:v>0.40319796556873377</c:v>
                </c:pt>
                <c:pt idx="215">
                  <c:v>0.40108429169678972</c:v>
                </c:pt>
                <c:pt idx="216">
                  <c:v>0.39896313189654919</c:v>
                </c:pt>
                <c:pt idx="217">
                  <c:v>0.39683445965534941</c:v>
                </c:pt>
                <c:pt idx="218">
                  <c:v>0.39469824836662881</c:v>
                </c:pt>
                <c:pt idx="219">
                  <c:v>0.39255447132959392</c:v>
                </c:pt>
                <c:pt idx="220">
                  <c:v>0.39040310174888621</c:v>
                </c:pt>
                <c:pt idx="221">
                  <c:v>0.38824411273424686</c:v>
                </c:pt>
                <c:pt idx="222">
                  <c:v>0.38607747730018066</c:v>
                </c:pt>
                <c:pt idx="223">
                  <c:v>0.38390316836561883</c:v>
                </c:pt>
                <c:pt idx="224">
                  <c:v>0.38172115875358031</c:v>
                </c:pt>
                <c:pt idx="225">
                  <c:v>0.37953142119083261</c:v>
                </c:pt>
                <c:pt idx="226">
                  <c:v>0.37733392830755008</c:v>
                </c:pt>
                <c:pt idx="227">
                  <c:v>0.3751286526369727</c:v>
                </c:pt>
                <c:pt idx="228">
                  <c:v>0.37291556661506198</c:v>
                </c:pt>
                <c:pt idx="229">
                  <c:v>0.37069464258015694</c:v>
                </c:pt>
                <c:pt idx="230">
                  <c:v>0.36846585277262833</c:v>
                </c:pt>
                <c:pt idx="231">
                  <c:v>0.36622916933453137</c:v>
                </c:pt>
                <c:pt idx="232">
                  <c:v>0.36398456430925785</c:v>
                </c:pt>
                <c:pt idx="233">
                  <c:v>0.36173200964118646</c:v>
                </c:pt>
                <c:pt idx="234">
                  <c:v>0.35947147717533234</c:v>
                </c:pt>
                <c:pt idx="235">
                  <c:v>0.35720293865699498</c:v>
                </c:pt>
                <c:pt idx="236">
                  <c:v>0.35492636573140512</c:v>
                </c:pt>
                <c:pt idx="237">
                  <c:v>0.35264172994337056</c:v>
                </c:pt>
                <c:pt idx="238">
                  <c:v>0.35034900273691999</c:v>
                </c:pt>
                <c:pt idx="239">
                  <c:v>0.34804815545494661</c:v>
                </c:pt>
                <c:pt idx="240">
                  <c:v>0.34573915933884952</c:v>
                </c:pt>
                <c:pt idx="241">
                  <c:v>0.34342198552817466</c:v>
                </c:pt>
                <c:pt idx="242">
                  <c:v>0.34109660506025358</c:v>
                </c:pt>
                <c:pt idx="243">
                  <c:v>0.33876298886984196</c:v>
                </c:pt>
                <c:pt idx="244">
                  <c:v>0.336421107788756</c:v>
                </c:pt>
                <c:pt idx="245">
                  <c:v>0.33407093254550785</c:v>
                </c:pt>
                <c:pt idx="246">
                  <c:v>0.33171243376493986</c:v>
                </c:pt>
                <c:pt idx="247">
                  <c:v>0.32934558196785735</c:v>
                </c:pt>
                <c:pt idx="248">
                  <c:v>0.32697034757066018</c:v>
                </c:pt>
                <c:pt idx="249">
                  <c:v>0.32458670088497293</c:v>
                </c:pt>
                <c:pt idx="250">
                  <c:v>0.32219461211727385</c:v>
                </c:pt>
                <c:pt idx="251">
                  <c:v>0.31979405136852251</c:v>
                </c:pt>
                <c:pt idx="252">
                  <c:v>0.31738498863378606</c:v>
                </c:pt>
                <c:pt idx="253">
                  <c:v>0.31496739380186406</c:v>
                </c:pt>
                <c:pt idx="254">
                  <c:v>0.31254123665491229</c:v>
                </c:pt>
                <c:pt idx="255">
                  <c:v>0.31010648686806513</c:v>
                </c:pt>
                <c:pt idx="256">
                  <c:v>0.30766311400905616</c:v>
                </c:pt>
                <c:pt idx="257">
                  <c:v>0.30521108753783821</c:v>
                </c:pt>
                <c:pt idx="258">
                  <c:v>0.30275037680620143</c:v>
                </c:pt>
                <c:pt idx="259">
                  <c:v>0.30028095105739006</c:v>
                </c:pt>
                <c:pt idx="260">
                  <c:v>0.29780277942571826</c:v>
                </c:pt>
                <c:pt idx="261">
                  <c:v>0.2953158309361843</c:v>
                </c:pt>
                <c:pt idx="262">
                  <c:v>0.29282007450408326</c:v>
                </c:pt>
                <c:pt idx="263">
                  <c:v>0.29031547893461856</c:v>
                </c:pt>
                <c:pt idx="264">
                  <c:v>0.28780201292251201</c:v>
                </c:pt>
                <c:pt idx="265">
                  <c:v>0.28527964505161257</c:v>
                </c:pt>
                <c:pt idx="266">
                  <c:v>0.2827483437945037</c:v>
                </c:pt>
                <c:pt idx="267">
                  <c:v>0.2802080775121093</c:v>
                </c:pt>
                <c:pt idx="268">
                  <c:v>0.27765881445329804</c:v>
                </c:pt>
                <c:pt idx="269">
                  <c:v>0.27510052275448671</c:v>
                </c:pt>
                <c:pt idx="270">
                  <c:v>0.27253317043924224</c:v>
                </c:pt>
                <c:pt idx="271">
                  <c:v>0.26995672541788124</c:v>
                </c:pt>
                <c:pt idx="272">
                  <c:v>0.26737115548706952</c:v>
                </c:pt>
                <c:pt idx="273">
                  <c:v>0.26477642832941961</c:v>
                </c:pt>
                <c:pt idx="274">
                  <c:v>0.26217251151308629</c:v>
                </c:pt>
                <c:pt idx="275">
                  <c:v>0.2595593724913618</c:v>
                </c:pt>
                <c:pt idx="276">
                  <c:v>0.25693697860226872</c:v>
                </c:pt>
                <c:pt idx="277">
                  <c:v>0.25430529706815169</c:v>
                </c:pt>
                <c:pt idx="278">
                  <c:v>0.2516642949952681</c:v>
                </c:pt>
                <c:pt idx="279">
                  <c:v>0.24901393937337638</c:v>
                </c:pt>
                <c:pt idx="280">
                  <c:v>0.24635419707532372</c:v>
                </c:pt>
                <c:pt idx="281">
                  <c:v>0.24368503485663218</c:v>
                </c:pt>
                <c:pt idx="282">
                  <c:v>0.24100641935508274</c:v>
                </c:pt>
                <c:pt idx="283">
                  <c:v>0.23831831709029869</c:v>
                </c:pt>
                <c:pt idx="284">
                  <c:v>0.23562069446332681</c:v>
                </c:pt>
                <c:pt idx="285">
                  <c:v>0.2329135177562178</c:v>
                </c:pt>
                <c:pt idx="286">
                  <c:v>0.2301967531316044</c:v>
                </c:pt>
                <c:pt idx="287">
                  <c:v>0.22747036663227885</c:v>
                </c:pt>
                <c:pt idx="288">
                  <c:v>0.22473432418076814</c:v>
                </c:pt>
                <c:pt idx="289">
                  <c:v>0.22198859157890838</c:v>
                </c:pt>
                <c:pt idx="290">
                  <c:v>0.21923313450741699</c:v>
                </c:pt>
                <c:pt idx="291">
                  <c:v>0.21646791852546413</c:v>
                </c:pt>
                <c:pt idx="292">
                  <c:v>0.2136929090702418</c:v>
                </c:pt>
                <c:pt idx="293">
                  <c:v>0.21090807145653226</c:v>
                </c:pt>
                <c:pt idx="294">
                  <c:v>0.20811337087627416</c:v>
                </c:pt>
                <c:pt idx="295">
                  <c:v>0.20530877239812759</c:v>
                </c:pt>
                <c:pt idx="296">
                  <c:v>0.20249424096703764</c:v>
                </c:pt>
                <c:pt idx="297">
                  <c:v>0.1996697414037959</c:v>
                </c:pt>
                <c:pt idx="298">
                  <c:v>0.19683523840460099</c:v>
                </c:pt>
                <c:pt idx="299">
                  <c:v>0.19399069654061729</c:v>
                </c:pt>
                <c:pt idx="300">
                  <c:v>0.19113608025753198</c:v>
                </c:pt>
                <c:pt idx="301">
                  <c:v>0.18827135387511071</c:v>
                </c:pt>
                <c:pt idx="302">
                  <c:v>0.18539648158675173</c:v>
                </c:pt>
                <c:pt idx="303">
                  <c:v>0.18251142745903814</c:v>
                </c:pt>
                <c:pt idx="304">
                  <c:v>0.17961615543128892</c:v>
                </c:pt>
                <c:pt idx="305">
                  <c:v>0.17671062931510809</c:v>
                </c:pt>
                <c:pt idx="306">
                  <c:v>0.17379481279393241</c:v>
                </c:pt>
                <c:pt idx="307">
                  <c:v>0.17086866942257756</c:v>
                </c:pt>
                <c:pt idx="308">
                  <c:v>0.16793216262678254</c:v>
                </c:pt>
                <c:pt idx="309">
                  <c:v>0.16498525570275235</c:v>
                </c:pt>
                <c:pt idx="310">
                  <c:v>0.16202791181669962</c:v>
                </c:pt>
                <c:pt idx="311">
                  <c:v>0.15906009400438376</c:v>
                </c:pt>
                <c:pt idx="312">
                  <c:v>0.15608176517064928</c:v>
                </c:pt>
                <c:pt idx="313">
                  <c:v>0.15309288808896199</c:v>
                </c:pt>
                <c:pt idx="314">
                  <c:v>0.15009342540094375</c:v>
                </c:pt>
                <c:pt idx="315">
                  <c:v>0.14708333961590542</c:v>
                </c:pt>
                <c:pt idx="316">
                  <c:v>0.14406259311037842</c:v>
                </c:pt>
                <c:pt idx="317">
                  <c:v>0.14103114812764433</c:v>
                </c:pt>
                <c:pt idx="318">
                  <c:v>0.13798896677726308</c:v>
                </c:pt>
                <c:pt idx="319">
                  <c:v>0.13493601103459923</c:v>
                </c:pt>
                <c:pt idx="320">
                  <c:v>0.13187224274034678</c:v>
                </c:pt>
                <c:pt idx="321">
                  <c:v>0.12879762360005217</c:v>
                </c:pt>
                <c:pt idx="322">
                  <c:v>0.12571211518363568</c:v>
                </c:pt>
                <c:pt idx="323">
                  <c:v>0.12261567892491106</c:v>
                </c:pt>
                <c:pt idx="324">
                  <c:v>0.11950827612110344</c:v>
                </c:pt>
                <c:pt idx="325">
                  <c:v>0.11638986793236566</c:v>
                </c:pt>
                <c:pt idx="326">
                  <c:v>0.11326041538129279</c:v>
                </c:pt>
                <c:pt idx="327">
                  <c:v>0.11011987935243488</c:v>
                </c:pt>
                <c:pt idx="328">
                  <c:v>0.10696822059180808</c:v>
                </c:pt>
                <c:pt idx="329">
                  <c:v>0.10380539970640407</c:v>
                </c:pt>
                <c:pt idx="330">
                  <c:v>0.10063137716369759</c:v>
                </c:pt>
                <c:pt idx="331">
                  <c:v>9.7446113291152353E-2</c:v>
                </c:pt>
                <c:pt idx="332">
                  <c:v>9.4249568275725185E-2</c:v>
                </c:pt>
                <c:pt idx="333">
                  <c:v>9.1041702163368377E-2</c:v>
                </c:pt>
                <c:pt idx="334">
                  <c:v>8.78224748585303E-2</c:v>
                </c:pt>
                <c:pt idx="335">
                  <c:v>8.4591846123654266E-2</c:v>
                </c:pt>
                <c:pt idx="336">
                  <c:v>8.1349775578675537E-2</c:v>
                </c:pt>
                <c:pt idx="337">
                  <c:v>7.8096222700516679E-2</c:v>
                </c:pt>
                <c:pt idx="338">
                  <c:v>7.4831146822581004E-2</c:v>
                </c:pt>
                <c:pt idx="339">
                  <c:v>7.15545071342443E-2</c:v>
                </c:pt>
                <c:pt idx="340">
                  <c:v>6.8266262680344761E-2</c:v>
                </c:pt>
                <c:pt idx="341">
                  <c:v>6.4966372360670974E-2</c:v>
                </c:pt>
                <c:pt idx="342">
                  <c:v>6.1654794929448357E-2</c:v>
                </c:pt>
                <c:pt idx="343">
                  <c:v>5.8331488994823481E-2</c:v>
                </c:pt>
                <c:pt idx="344">
                  <c:v>5.4996413018346825E-2</c:v>
                </c:pt>
                <c:pt idx="345">
                  <c:v>5.1649525314453472E-2</c:v>
                </c:pt>
                <c:pt idx="346">
                  <c:v>4.8290784049942158E-2</c:v>
                </c:pt>
                <c:pt idx="347">
                  <c:v>4.4920147243452363E-2</c:v>
                </c:pt>
                <c:pt idx="348">
                  <c:v>4.15375727649396E-2</c:v>
                </c:pt>
                <c:pt idx="349">
                  <c:v>3.8143018335148771E-2</c:v>
                </c:pt>
                <c:pt idx="350">
                  <c:v>3.4736441525085746E-2</c:v>
                </c:pt>
                <c:pt idx="351">
                  <c:v>3.131779975548709E-2</c:v>
                </c:pt>
                <c:pt idx="352">
                  <c:v>2.7887050296287772E-2</c:v>
                </c:pt>
                <c:pt idx="353">
                  <c:v>2.4444150266087122E-2</c:v>
                </c:pt>
                <c:pt idx="354">
                  <c:v>2.0989056631612848E-2</c:v>
                </c:pt>
                <c:pt idx="355">
                  <c:v>1.752172620718314E-2</c:v>
                </c:pt>
                <c:pt idx="356">
                  <c:v>1.4042115654166914E-2</c:v>
                </c:pt>
                <c:pt idx="357">
                  <c:v>1.0550181480442089E-2</c:v>
                </c:pt>
                <c:pt idx="358">
                  <c:v>7.0458800398519881E-3</c:v>
                </c:pt>
                <c:pt idx="359">
                  <c:v>3.5416666666666669E-3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4-7244-A1FD-41AA6714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17330416"/>
        <c:axId val="1417066368"/>
      </c:barChart>
      <c:dateAx>
        <c:axId val="1417330416"/>
        <c:scaling>
          <c:orientation val="minMax"/>
        </c:scaling>
        <c:delete val="0"/>
        <c:axPos val="l"/>
        <c:numFmt formatCode="yyyy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bg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66368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4170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254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30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Principal!$B$1</c:f>
              <c:strCache>
                <c:ptCount val="1"/>
                <c:pt idx="0">
                  <c:v>EB COVID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Principal!$A$2:$A$53</c:f>
              <c:numCache>
                <c:formatCode>mm/dd/yy;@</c:formatCode>
                <c:ptCount val="52"/>
                <c:pt idx="0" formatCode="yyyy\-mm;@">
                  <c:v>42781</c:v>
                </c:pt>
                <c:pt idx="1">
                  <c:v>42809</c:v>
                </c:pt>
                <c:pt idx="2">
                  <c:v>42840</c:v>
                </c:pt>
                <c:pt idx="3">
                  <c:v>42870</c:v>
                </c:pt>
                <c:pt idx="4">
                  <c:v>42901</c:v>
                </c:pt>
                <c:pt idx="5">
                  <c:v>42931</c:v>
                </c:pt>
                <c:pt idx="6">
                  <c:v>42962</c:v>
                </c:pt>
                <c:pt idx="7">
                  <c:v>42993</c:v>
                </c:pt>
                <c:pt idx="8">
                  <c:v>43023</c:v>
                </c:pt>
                <c:pt idx="9">
                  <c:v>43054</c:v>
                </c:pt>
                <c:pt idx="10">
                  <c:v>43084</c:v>
                </c:pt>
                <c:pt idx="11">
                  <c:v>43115</c:v>
                </c:pt>
                <c:pt idx="12">
                  <c:v>43146</c:v>
                </c:pt>
                <c:pt idx="13">
                  <c:v>43174</c:v>
                </c:pt>
                <c:pt idx="14">
                  <c:v>43205</c:v>
                </c:pt>
                <c:pt idx="15">
                  <c:v>43235</c:v>
                </c:pt>
                <c:pt idx="16">
                  <c:v>43266</c:v>
                </c:pt>
                <c:pt idx="17">
                  <c:v>43296</c:v>
                </c:pt>
                <c:pt idx="18">
                  <c:v>43327</c:v>
                </c:pt>
                <c:pt idx="19">
                  <c:v>43358</c:v>
                </c:pt>
                <c:pt idx="20">
                  <c:v>43388</c:v>
                </c:pt>
                <c:pt idx="21">
                  <c:v>43419</c:v>
                </c:pt>
                <c:pt idx="22">
                  <c:v>43449</c:v>
                </c:pt>
                <c:pt idx="23">
                  <c:v>43480</c:v>
                </c:pt>
                <c:pt idx="24">
                  <c:v>43511</c:v>
                </c:pt>
                <c:pt idx="25">
                  <c:v>43539</c:v>
                </c:pt>
                <c:pt idx="26">
                  <c:v>43570</c:v>
                </c:pt>
                <c:pt idx="27">
                  <c:v>43600</c:v>
                </c:pt>
                <c:pt idx="28">
                  <c:v>43631</c:v>
                </c:pt>
                <c:pt idx="29">
                  <c:v>43661</c:v>
                </c:pt>
                <c:pt idx="30">
                  <c:v>43692</c:v>
                </c:pt>
                <c:pt idx="31">
                  <c:v>43723</c:v>
                </c:pt>
                <c:pt idx="32">
                  <c:v>43753</c:v>
                </c:pt>
                <c:pt idx="33">
                  <c:v>43784</c:v>
                </c:pt>
                <c:pt idx="34">
                  <c:v>43814</c:v>
                </c:pt>
                <c:pt idx="35">
                  <c:v>43845</c:v>
                </c:pt>
                <c:pt idx="36">
                  <c:v>43876</c:v>
                </c:pt>
                <c:pt idx="37">
                  <c:v>43905</c:v>
                </c:pt>
                <c:pt idx="38">
                  <c:v>43936</c:v>
                </c:pt>
                <c:pt idx="39">
                  <c:v>43966</c:v>
                </c:pt>
                <c:pt idx="40">
                  <c:v>43997</c:v>
                </c:pt>
                <c:pt idx="41">
                  <c:v>44027</c:v>
                </c:pt>
                <c:pt idx="42">
                  <c:v>44058</c:v>
                </c:pt>
                <c:pt idx="43">
                  <c:v>44089</c:v>
                </c:pt>
                <c:pt idx="44">
                  <c:v>44119</c:v>
                </c:pt>
                <c:pt idx="45">
                  <c:v>44150</c:v>
                </c:pt>
                <c:pt idx="46">
                  <c:v>44180</c:v>
                </c:pt>
                <c:pt idx="47">
                  <c:v>44211</c:v>
                </c:pt>
                <c:pt idx="48">
                  <c:v>44242</c:v>
                </c:pt>
                <c:pt idx="49">
                  <c:v>44270</c:v>
                </c:pt>
                <c:pt idx="50">
                  <c:v>44301</c:v>
                </c:pt>
                <c:pt idx="51">
                  <c:v>44331</c:v>
                </c:pt>
              </c:numCache>
            </c:numRef>
          </c:cat>
          <c:val>
            <c:numRef>
              <c:f>Principal!$B$2:$B$53</c:f>
              <c:numCache>
                <c:formatCode>_("$"* #,##0_);_("$"* \(#,##0\);_("$"* "-"??_);_(@_)</c:formatCode>
                <c:ptCount val="52"/>
                <c:pt idx="0">
                  <c:v>874793.10655414371</c:v>
                </c:pt>
                <c:pt idx="1">
                  <c:v>873581.93869400001</c:v>
                </c:pt>
                <c:pt idx="2">
                  <c:v>872366.48128101835</c:v>
                </c:pt>
                <c:pt idx="3">
                  <c:v>871146.71912303229</c:v>
                </c:pt>
                <c:pt idx="4">
                  <c:v>869922.6369740701</c:v>
                </c:pt>
                <c:pt idx="5">
                  <c:v>868694.21953416371</c:v>
                </c:pt>
                <c:pt idx="6">
                  <c:v>867461.45144915755</c:v>
                </c:pt>
                <c:pt idx="7">
                  <c:v>866224.31731051707</c:v>
                </c:pt>
                <c:pt idx="8">
                  <c:v>864982.80165513558</c:v>
                </c:pt>
                <c:pt idx="9">
                  <c:v>863736.88896514126</c:v>
                </c:pt>
                <c:pt idx="10">
                  <c:v>862486.56366770319</c:v>
                </c:pt>
                <c:pt idx="11">
                  <c:v>861231.81013483671</c:v>
                </c:pt>
                <c:pt idx="12">
                  <c:v>859972.61268320796</c:v>
                </c:pt>
                <c:pt idx="13">
                  <c:v>858708.95557393809</c:v>
                </c:pt>
                <c:pt idx="14">
                  <c:v>857440.82301240612</c:v>
                </c:pt>
                <c:pt idx="15">
                  <c:v>856168.19914805214</c:v>
                </c:pt>
                <c:pt idx="16">
                  <c:v>854891.06807417853</c:v>
                </c:pt>
                <c:pt idx="17">
                  <c:v>853609.41382775165</c:v>
                </c:pt>
                <c:pt idx="18">
                  <c:v>852323.220389202</c:v>
                </c:pt>
                <c:pt idx="19">
                  <c:v>851032.47168222419</c:v>
                </c:pt>
                <c:pt idx="20">
                  <c:v>849737.1515735758</c:v>
                </c:pt>
                <c:pt idx="21">
                  <c:v>848437.24387287593</c:v>
                </c:pt>
                <c:pt idx="22">
                  <c:v>847132.73233240272</c:v>
                </c:pt>
                <c:pt idx="23">
                  <c:v>845823.60064689035</c:v>
                </c:pt>
                <c:pt idx="24">
                  <c:v>844509.83245332516</c:v>
                </c:pt>
                <c:pt idx="25">
                  <c:v>843191.41133074113</c:v>
                </c:pt>
                <c:pt idx="26">
                  <c:v>841868.32080001454</c:v>
                </c:pt>
                <c:pt idx="27">
                  <c:v>840540.54432365834</c:v>
                </c:pt>
                <c:pt idx="28">
                  <c:v>839208.06530561496</c:v>
                </c:pt>
                <c:pt idx="29">
                  <c:v>837870.86709104944</c:v>
                </c:pt>
                <c:pt idx="30">
                  <c:v>836528.93296614068</c:v>
                </c:pt>
                <c:pt idx="31">
                  <c:v>835182.24615787284</c:v>
                </c:pt>
                <c:pt idx="32">
                  <c:v>833830.78983382566</c:v>
                </c:pt>
                <c:pt idx="33">
                  <c:v>832474.54710196424</c:v>
                </c:pt>
                <c:pt idx="34">
                  <c:v>831113.50101042737</c:v>
                </c:pt>
                <c:pt idx="35">
                  <c:v>829747.63454731635</c:v>
                </c:pt>
                <c:pt idx="36">
                  <c:v>828376.93064048188</c:v>
                </c:pt>
                <c:pt idx="37">
                  <c:v>827001.3721573106</c:v>
                </c:pt>
                <c:pt idx="38">
                  <c:v>825620.94190451142</c:v>
                </c:pt>
                <c:pt idx="39">
                  <c:v>829930.33535036771</c:v>
                </c:pt>
                <c:pt idx="40">
                  <c:v>834239.72879622399</c:v>
                </c:pt>
                <c:pt idx="41">
                  <c:v>838549.12224208028</c:v>
                </c:pt>
                <c:pt idx="42">
                  <c:v>842858.51568793657</c:v>
                </c:pt>
                <c:pt idx="43">
                  <c:v>847167.90913379285</c:v>
                </c:pt>
                <c:pt idx="44">
                  <c:v>851477.30257964914</c:v>
                </c:pt>
                <c:pt idx="45">
                  <c:v>855786.69602550543</c:v>
                </c:pt>
                <c:pt idx="46">
                  <c:v>860096.08947136172</c:v>
                </c:pt>
                <c:pt idx="47">
                  <c:v>864405.482917218</c:v>
                </c:pt>
                <c:pt idx="48">
                  <c:v>868714.87636307429</c:v>
                </c:pt>
                <c:pt idx="49">
                  <c:v>873024.26980893058</c:v>
                </c:pt>
                <c:pt idx="50">
                  <c:v>877333.66325478686</c:v>
                </c:pt>
                <c:pt idx="51">
                  <c:v>881643.05670064315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4-B74A-A2E1-F0EB0C9F1714}"/>
            </c:ext>
          </c:extLst>
        </c:ser>
        <c:ser>
          <c:idx val="1"/>
          <c:order val="1"/>
          <c:tx>
            <c:strRef>
              <c:f>Principal!$C$1</c:f>
              <c:strCache>
                <c:ptCount val="1"/>
                <c:pt idx="0">
                  <c:v>EB PMT</c:v>
                </c:pt>
              </c:strCache>
            </c:strRef>
          </c:tx>
          <c:spPr>
            <a:ln w="635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cat>
            <c:numRef>
              <c:f>Principal!$A$2:$A$53</c:f>
              <c:numCache>
                <c:formatCode>mm/dd/yy;@</c:formatCode>
                <c:ptCount val="52"/>
                <c:pt idx="0" formatCode="yyyy\-mm;@">
                  <c:v>42781</c:v>
                </c:pt>
                <c:pt idx="1">
                  <c:v>42809</c:v>
                </c:pt>
                <c:pt idx="2">
                  <c:v>42840</c:v>
                </c:pt>
                <c:pt idx="3">
                  <c:v>42870</c:v>
                </c:pt>
                <c:pt idx="4">
                  <c:v>42901</c:v>
                </c:pt>
                <c:pt idx="5">
                  <c:v>42931</c:v>
                </c:pt>
                <c:pt idx="6">
                  <c:v>42962</c:v>
                </c:pt>
                <c:pt idx="7">
                  <c:v>42993</c:v>
                </c:pt>
                <c:pt idx="8">
                  <c:v>43023</c:v>
                </c:pt>
                <c:pt idx="9">
                  <c:v>43054</c:v>
                </c:pt>
                <c:pt idx="10">
                  <c:v>43084</c:v>
                </c:pt>
                <c:pt idx="11">
                  <c:v>43115</c:v>
                </c:pt>
                <c:pt idx="12">
                  <c:v>43146</c:v>
                </c:pt>
                <c:pt idx="13">
                  <c:v>43174</c:v>
                </c:pt>
                <c:pt idx="14">
                  <c:v>43205</c:v>
                </c:pt>
                <c:pt idx="15">
                  <c:v>43235</c:v>
                </c:pt>
                <c:pt idx="16">
                  <c:v>43266</c:v>
                </c:pt>
                <c:pt idx="17">
                  <c:v>43296</c:v>
                </c:pt>
                <c:pt idx="18">
                  <c:v>43327</c:v>
                </c:pt>
                <c:pt idx="19">
                  <c:v>43358</c:v>
                </c:pt>
                <c:pt idx="20">
                  <c:v>43388</c:v>
                </c:pt>
                <c:pt idx="21">
                  <c:v>43419</c:v>
                </c:pt>
                <c:pt idx="22">
                  <c:v>43449</c:v>
                </c:pt>
                <c:pt idx="23">
                  <c:v>43480</c:v>
                </c:pt>
                <c:pt idx="24">
                  <c:v>43511</c:v>
                </c:pt>
                <c:pt idx="25">
                  <c:v>43539</c:v>
                </c:pt>
                <c:pt idx="26">
                  <c:v>43570</c:v>
                </c:pt>
                <c:pt idx="27">
                  <c:v>43600</c:v>
                </c:pt>
                <c:pt idx="28">
                  <c:v>43631</c:v>
                </c:pt>
                <c:pt idx="29">
                  <c:v>43661</c:v>
                </c:pt>
                <c:pt idx="30">
                  <c:v>43692</c:v>
                </c:pt>
                <c:pt idx="31">
                  <c:v>43723</c:v>
                </c:pt>
                <c:pt idx="32">
                  <c:v>43753</c:v>
                </c:pt>
                <c:pt idx="33">
                  <c:v>43784</c:v>
                </c:pt>
                <c:pt idx="34">
                  <c:v>43814</c:v>
                </c:pt>
                <c:pt idx="35">
                  <c:v>43845</c:v>
                </c:pt>
                <c:pt idx="36">
                  <c:v>43876</c:v>
                </c:pt>
                <c:pt idx="37">
                  <c:v>43905</c:v>
                </c:pt>
                <c:pt idx="38">
                  <c:v>43936</c:v>
                </c:pt>
                <c:pt idx="39">
                  <c:v>43966</c:v>
                </c:pt>
                <c:pt idx="40">
                  <c:v>43997</c:v>
                </c:pt>
                <c:pt idx="41">
                  <c:v>44027</c:v>
                </c:pt>
                <c:pt idx="42">
                  <c:v>44058</c:v>
                </c:pt>
                <c:pt idx="43">
                  <c:v>44089</c:v>
                </c:pt>
                <c:pt idx="44">
                  <c:v>44119</c:v>
                </c:pt>
                <c:pt idx="45">
                  <c:v>44150</c:v>
                </c:pt>
                <c:pt idx="46">
                  <c:v>44180</c:v>
                </c:pt>
                <c:pt idx="47">
                  <c:v>44211</c:v>
                </c:pt>
                <c:pt idx="48">
                  <c:v>44242</c:v>
                </c:pt>
                <c:pt idx="49">
                  <c:v>44270</c:v>
                </c:pt>
                <c:pt idx="50">
                  <c:v>44301</c:v>
                </c:pt>
                <c:pt idx="51">
                  <c:v>44331</c:v>
                </c:pt>
              </c:numCache>
            </c:numRef>
          </c:cat>
          <c:val>
            <c:numRef>
              <c:f>Principal!$C$2:$C$53</c:f>
              <c:numCache>
                <c:formatCode>_("$"* #,##0_);_("$"* \(#,##0\);_("$"* "-"??_);_(@_)</c:formatCode>
                <c:ptCount val="52"/>
                <c:pt idx="0">
                  <c:v>874793.10655414371</c:v>
                </c:pt>
                <c:pt idx="1">
                  <c:v>873581.93869400001</c:v>
                </c:pt>
                <c:pt idx="2">
                  <c:v>872366.48128101835</c:v>
                </c:pt>
                <c:pt idx="3">
                  <c:v>871146.71912303229</c:v>
                </c:pt>
                <c:pt idx="4">
                  <c:v>869922.6369740701</c:v>
                </c:pt>
                <c:pt idx="5">
                  <c:v>868694.21953416371</c:v>
                </c:pt>
                <c:pt idx="6">
                  <c:v>867461.45144915755</c:v>
                </c:pt>
                <c:pt idx="7">
                  <c:v>866224.31731051707</c:v>
                </c:pt>
                <c:pt idx="8">
                  <c:v>864982.80165513558</c:v>
                </c:pt>
                <c:pt idx="9">
                  <c:v>863736.88896514126</c:v>
                </c:pt>
                <c:pt idx="10">
                  <c:v>862486.56366770319</c:v>
                </c:pt>
                <c:pt idx="11">
                  <c:v>861231.81013483671</c:v>
                </c:pt>
                <c:pt idx="12">
                  <c:v>859972.61268320796</c:v>
                </c:pt>
                <c:pt idx="13">
                  <c:v>858708.95557393809</c:v>
                </c:pt>
                <c:pt idx="14">
                  <c:v>857440.82301240612</c:v>
                </c:pt>
                <c:pt idx="15">
                  <c:v>856168.19914805214</c:v>
                </c:pt>
                <c:pt idx="16">
                  <c:v>854891.06807417853</c:v>
                </c:pt>
                <c:pt idx="17">
                  <c:v>853609.41382775165</c:v>
                </c:pt>
                <c:pt idx="18">
                  <c:v>852323.220389202</c:v>
                </c:pt>
                <c:pt idx="19">
                  <c:v>851032.47168222419</c:v>
                </c:pt>
                <c:pt idx="20">
                  <c:v>849737.1515735758</c:v>
                </c:pt>
                <c:pt idx="21">
                  <c:v>848437.24387287593</c:v>
                </c:pt>
                <c:pt idx="22">
                  <c:v>847132.73233240272</c:v>
                </c:pt>
                <c:pt idx="23">
                  <c:v>845823.60064689035</c:v>
                </c:pt>
                <c:pt idx="24">
                  <c:v>844509.83245332516</c:v>
                </c:pt>
                <c:pt idx="25">
                  <c:v>843191.41133074113</c:v>
                </c:pt>
                <c:pt idx="26">
                  <c:v>841868.32080001454</c:v>
                </c:pt>
                <c:pt idx="27">
                  <c:v>840540.54432365834</c:v>
                </c:pt>
                <c:pt idx="28">
                  <c:v>839208.06530561496</c:v>
                </c:pt>
                <c:pt idx="29">
                  <c:v>837870.86709104944</c:v>
                </c:pt>
                <c:pt idx="30">
                  <c:v>836528.93296614068</c:v>
                </c:pt>
                <c:pt idx="31">
                  <c:v>835182.24615787284</c:v>
                </c:pt>
                <c:pt idx="32">
                  <c:v>833830.78983382566</c:v>
                </c:pt>
                <c:pt idx="33">
                  <c:v>832474.54710196424</c:v>
                </c:pt>
                <c:pt idx="34">
                  <c:v>831113.50101042737</c:v>
                </c:pt>
                <c:pt idx="35">
                  <c:v>829747.63454731635</c:v>
                </c:pt>
                <c:pt idx="36">
                  <c:v>828376.93064048188</c:v>
                </c:pt>
                <c:pt idx="37">
                  <c:v>827001.3721573106</c:v>
                </c:pt>
                <c:pt idx="38">
                  <c:v>825620.94190451142</c:v>
                </c:pt>
                <c:pt idx="39">
                  <c:v>824235.62262790033</c:v>
                </c:pt>
                <c:pt idx="40">
                  <c:v>822845.39701218449</c:v>
                </c:pt>
                <c:pt idx="41">
                  <c:v>821450.24768074637</c:v>
                </c:pt>
                <c:pt idx="42">
                  <c:v>820050.15719542606</c:v>
                </c:pt>
                <c:pt idx="43">
                  <c:v>818645.10805630358</c:v>
                </c:pt>
                <c:pt idx="44">
                  <c:v>817235.08270148002</c:v>
                </c:pt>
                <c:pt idx="45">
                  <c:v>815820.06350685819</c:v>
                </c:pt>
                <c:pt idx="46">
                  <c:v>814400.03278592206</c:v>
                </c:pt>
                <c:pt idx="47">
                  <c:v>812974.97278951597</c:v>
                </c:pt>
                <c:pt idx="48">
                  <c:v>811544.86570562259</c:v>
                </c:pt>
                <c:pt idx="49">
                  <c:v>810109.69365914038</c:v>
                </c:pt>
                <c:pt idx="50">
                  <c:v>808669.43871166022</c:v>
                </c:pt>
                <c:pt idx="51">
                  <c:v>807224.08286124107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4-B74A-A2E1-F0EB0C9F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45791"/>
        <c:axId val="1388450783"/>
      </c:lineChart>
      <c:dateAx>
        <c:axId val="1388345791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783"/>
        <c:crosses val="autoZero"/>
        <c:auto val="1"/>
        <c:lblOffset val="100"/>
        <c:baseTimeUnit val="months"/>
      </c:dateAx>
      <c:valAx>
        <c:axId val="1388450783"/>
        <c:scaling>
          <c:orientation val="minMax"/>
          <c:min val="80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4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2019 Income</c:v>
          </c:tx>
          <c:spPr>
            <a:ln w="635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Distress!$A$13:$A$60</c:f>
              <c:numCache>
                <c:formatCode>mm/dd/yy;@</c:formatCode>
                <c:ptCount val="48"/>
                <c:pt idx="0" formatCode="yyyy\-mm;@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  <c:pt idx="7">
                  <c:v>43327</c:v>
                </c:pt>
                <c:pt idx="8">
                  <c:v>43358</c:v>
                </c:pt>
                <c:pt idx="9">
                  <c:v>43388</c:v>
                </c:pt>
                <c:pt idx="10">
                  <c:v>43419</c:v>
                </c:pt>
                <c:pt idx="11">
                  <c:v>43449</c:v>
                </c:pt>
                <c:pt idx="12" formatCode="yyyy\-mm;@">
                  <c:v>43480</c:v>
                </c:pt>
                <c:pt idx="13">
                  <c:v>43511</c:v>
                </c:pt>
                <c:pt idx="14">
                  <c:v>43539</c:v>
                </c:pt>
                <c:pt idx="15">
                  <c:v>43570</c:v>
                </c:pt>
                <c:pt idx="16">
                  <c:v>43600</c:v>
                </c:pt>
                <c:pt idx="17">
                  <c:v>43631</c:v>
                </c:pt>
                <c:pt idx="18">
                  <c:v>43661</c:v>
                </c:pt>
                <c:pt idx="19">
                  <c:v>43692</c:v>
                </c:pt>
                <c:pt idx="20">
                  <c:v>43723</c:v>
                </c:pt>
                <c:pt idx="21">
                  <c:v>43753</c:v>
                </c:pt>
                <c:pt idx="22">
                  <c:v>43784</c:v>
                </c:pt>
                <c:pt idx="23">
                  <c:v>43814</c:v>
                </c:pt>
                <c:pt idx="24">
                  <c:v>43845</c:v>
                </c:pt>
                <c:pt idx="25">
                  <c:v>43876</c:v>
                </c:pt>
                <c:pt idx="26">
                  <c:v>43905</c:v>
                </c:pt>
                <c:pt idx="27">
                  <c:v>43936</c:v>
                </c:pt>
                <c:pt idx="28">
                  <c:v>43966</c:v>
                </c:pt>
                <c:pt idx="29">
                  <c:v>43997</c:v>
                </c:pt>
                <c:pt idx="30">
                  <c:v>44027</c:v>
                </c:pt>
                <c:pt idx="31">
                  <c:v>44058</c:v>
                </c:pt>
                <c:pt idx="32">
                  <c:v>44089</c:v>
                </c:pt>
                <c:pt idx="33">
                  <c:v>44119</c:v>
                </c:pt>
                <c:pt idx="34">
                  <c:v>44150</c:v>
                </c:pt>
                <c:pt idx="35">
                  <c:v>44180</c:v>
                </c:pt>
                <c:pt idx="36">
                  <c:v>44211</c:v>
                </c:pt>
                <c:pt idx="37">
                  <c:v>44242</c:v>
                </c:pt>
                <c:pt idx="38">
                  <c:v>44270</c:v>
                </c:pt>
                <c:pt idx="39">
                  <c:v>44301</c:v>
                </c:pt>
                <c:pt idx="40">
                  <c:v>44331</c:v>
                </c:pt>
                <c:pt idx="41">
                  <c:v>44362</c:v>
                </c:pt>
                <c:pt idx="42">
                  <c:v>44392</c:v>
                </c:pt>
                <c:pt idx="43">
                  <c:v>44423</c:v>
                </c:pt>
                <c:pt idx="44">
                  <c:v>44454</c:v>
                </c:pt>
                <c:pt idx="45">
                  <c:v>44484</c:v>
                </c:pt>
                <c:pt idx="46">
                  <c:v>44515</c:v>
                </c:pt>
                <c:pt idx="47">
                  <c:v>44545</c:v>
                </c:pt>
              </c:numCache>
            </c:numRef>
          </c:cat>
          <c:val>
            <c:numRef>
              <c:f>Distress!$D$13:$D$60</c:f>
              <c:numCache>
                <c:formatCode>_("$"* #,##0_);_("$"* \(#,##0\);_("$"* "-"??_);_(@_)</c:formatCode>
                <c:ptCount val="48"/>
                <c:pt idx="12">
                  <c:v>160466</c:v>
                </c:pt>
                <c:pt idx="13">
                  <c:v>160466</c:v>
                </c:pt>
                <c:pt idx="14">
                  <c:v>160466</c:v>
                </c:pt>
                <c:pt idx="15">
                  <c:v>160466</c:v>
                </c:pt>
                <c:pt idx="16">
                  <c:v>160466</c:v>
                </c:pt>
                <c:pt idx="17">
                  <c:v>160466</c:v>
                </c:pt>
                <c:pt idx="18">
                  <c:v>160466</c:v>
                </c:pt>
                <c:pt idx="19">
                  <c:v>160466</c:v>
                </c:pt>
                <c:pt idx="20">
                  <c:v>160466</c:v>
                </c:pt>
                <c:pt idx="21">
                  <c:v>160466</c:v>
                </c:pt>
                <c:pt idx="22">
                  <c:v>160466</c:v>
                </c:pt>
                <c:pt idx="23">
                  <c:v>160466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9-EB4A-82E5-C1DBB72127C4}"/>
            </c:ext>
          </c:extLst>
        </c:ser>
        <c:ser>
          <c:idx val="1"/>
          <c:order val="1"/>
          <c:tx>
            <c:v>Fraud</c:v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Distress!$A$13:$A$60</c:f>
              <c:numCache>
                <c:formatCode>mm/dd/yy;@</c:formatCode>
                <c:ptCount val="48"/>
                <c:pt idx="0" formatCode="yyyy\-mm;@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  <c:pt idx="7">
                  <c:v>43327</c:v>
                </c:pt>
                <c:pt idx="8">
                  <c:v>43358</c:v>
                </c:pt>
                <c:pt idx="9">
                  <c:v>43388</c:v>
                </c:pt>
                <c:pt idx="10">
                  <c:v>43419</c:v>
                </c:pt>
                <c:pt idx="11">
                  <c:v>43449</c:v>
                </c:pt>
                <c:pt idx="12" formatCode="yyyy\-mm;@">
                  <c:v>43480</c:v>
                </c:pt>
                <c:pt idx="13">
                  <c:v>43511</c:v>
                </c:pt>
                <c:pt idx="14">
                  <c:v>43539</c:v>
                </c:pt>
                <c:pt idx="15">
                  <c:v>43570</c:v>
                </c:pt>
                <c:pt idx="16">
                  <c:v>43600</c:v>
                </c:pt>
                <c:pt idx="17">
                  <c:v>43631</c:v>
                </c:pt>
                <c:pt idx="18">
                  <c:v>43661</c:v>
                </c:pt>
                <c:pt idx="19">
                  <c:v>43692</c:v>
                </c:pt>
                <c:pt idx="20">
                  <c:v>43723</c:v>
                </c:pt>
                <c:pt idx="21">
                  <c:v>43753</c:v>
                </c:pt>
                <c:pt idx="22">
                  <c:v>43784</c:v>
                </c:pt>
                <c:pt idx="23">
                  <c:v>43814</c:v>
                </c:pt>
                <c:pt idx="24">
                  <c:v>43845</c:v>
                </c:pt>
                <c:pt idx="25">
                  <c:v>43876</c:v>
                </c:pt>
                <c:pt idx="26">
                  <c:v>43905</c:v>
                </c:pt>
                <c:pt idx="27">
                  <c:v>43936</c:v>
                </c:pt>
                <c:pt idx="28">
                  <c:v>43966</c:v>
                </c:pt>
                <c:pt idx="29">
                  <c:v>43997</c:v>
                </c:pt>
                <c:pt idx="30">
                  <c:v>44027</c:v>
                </c:pt>
                <c:pt idx="31">
                  <c:v>44058</c:v>
                </c:pt>
                <c:pt idx="32">
                  <c:v>44089</c:v>
                </c:pt>
                <c:pt idx="33">
                  <c:v>44119</c:v>
                </c:pt>
                <c:pt idx="34">
                  <c:v>44150</c:v>
                </c:pt>
                <c:pt idx="35">
                  <c:v>44180</c:v>
                </c:pt>
                <c:pt idx="36">
                  <c:v>44211</c:v>
                </c:pt>
                <c:pt idx="37">
                  <c:v>44242</c:v>
                </c:pt>
                <c:pt idx="38">
                  <c:v>44270</c:v>
                </c:pt>
                <c:pt idx="39">
                  <c:v>44301</c:v>
                </c:pt>
                <c:pt idx="40">
                  <c:v>44331</c:v>
                </c:pt>
                <c:pt idx="41">
                  <c:v>44362</c:v>
                </c:pt>
                <c:pt idx="42">
                  <c:v>44392</c:v>
                </c:pt>
                <c:pt idx="43">
                  <c:v>44423</c:v>
                </c:pt>
                <c:pt idx="44">
                  <c:v>44454</c:v>
                </c:pt>
                <c:pt idx="45">
                  <c:v>44484</c:v>
                </c:pt>
                <c:pt idx="46">
                  <c:v>44515</c:v>
                </c:pt>
                <c:pt idx="47">
                  <c:v>44545</c:v>
                </c:pt>
              </c:numCache>
            </c:numRef>
          </c:cat>
          <c:val>
            <c:numRef>
              <c:f>Distress!$G$13:$G$60</c:f>
              <c:numCache>
                <c:formatCode>General</c:formatCode>
                <c:ptCount val="48"/>
                <c:pt idx="27" formatCode="_(&quot;$&quot;* #,##0_);_(&quot;$&quot;* \(#,##0\);_(&quot;$&quot;* &quot;-&quot;??_);_(@_)">
                  <c:v>97489.342328952465</c:v>
                </c:pt>
                <c:pt idx="28" formatCode="_(&quot;$&quot;* #,##0_);_(&quot;$&quot;* \(#,##0\);_(&quot;$&quot;* &quot;-&quot;??_);_(@_)">
                  <c:v>97489.342328952465</c:v>
                </c:pt>
                <c:pt idx="29" formatCode="_(&quot;$&quot;* #,##0_);_(&quot;$&quot;* \(#,##0\);_(&quot;$&quot;* &quot;-&quot;??_);_(@_)">
                  <c:v>97489.342328952465</c:v>
                </c:pt>
                <c:pt idx="30" formatCode="_(&quot;$&quot;* #,##0_);_(&quot;$&quot;* \(#,##0\);_(&quot;$&quot;* &quot;-&quot;??_);_(@_)">
                  <c:v>97489.342328952465</c:v>
                </c:pt>
                <c:pt idx="31" formatCode="_(&quot;$&quot;* #,##0_);_(&quot;$&quot;* \(#,##0\);_(&quot;$&quot;* &quot;-&quot;??_);_(@_)">
                  <c:v>97489.342328952465</c:v>
                </c:pt>
                <c:pt idx="32" formatCode="_(&quot;$&quot;* #,##0_);_(&quot;$&quot;* \(#,##0\);_(&quot;$&quot;* &quot;-&quot;??_);_(@_)">
                  <c:v>97489.342328952465</c:v>
                </c:pt>
                <c:pt idx="33" formatCode="_(&quot;$&quot;* #,##0_);_(&quot;$&quot;* \(#,##0\);_(&quot;$&quot;* &quot;-&quot;??_);_(@_)">
                  <c:v>97489.342328952465</c:v>
                </c:pt>
                <c:pt idx="34" formatCode="_(&quot;$&quot;* #,##0_);_(&quot;$&quot;* \(#,##0\);_(&quot;$&quot;* &quot;-&quot;??_);_(@_)">
                  <c:v>97489.342328952465</c:v>
                </c:pt>
                <c:pt idx="35" formatCode="_(&quot;$&quot;* #,##0_);_(&quot;$&quot;* \(#,##0\);_(&quot;$&quot;* &quot;-&quot;??_);_(@_)">
                  <c:v>97489.342328952465</c:v>
                </c:pt>
                <c:pt idx="36" formatCode="_(&quot;$&quot;* #,##0_);_(&quot;$&quot;* \(#,##0\);_(&quot;$&quot;* &quot;-&quot;??_);_(@_)">
                  <c:v>97489.342328952465</c:v>
                </c:pt>
                <c:pt idx="37" formatCode="_(&quot;$&quot;* #,##0_);_(&quot;$&quot;* \(#,##0\);_(&quot;$&quot;* &quot;-&quot;??_);_(@_)">
                  <c:v>97489.342328952465</c:v>
                </c:pt>
                <c:pt idx="38" formatCode="_(&quot;$&quot;* #,##0_);_(&quot;$&quot;* \(#,##0\);_(&quot;$&quot;* &quot;-&quot;??_);_(@_)">
                  <c:v>97489.342328952465</c:v>
                </c:pt>
                <c:pt idx="39" formatCode="_(&quot;$&quot;* #,##0_);_(&quot;$&quot;* \(#,##0\);_(&quot;$&quot;* &quot;-&quot;??_);_(@_)">
                  <c:v>97489.342328952465</c:v>
                </c:pt>
                <c:pt idx="40" formatCode="_(&quot;$&quot;* #,##0_);_(&quot;$&quot;* \(#,##0\);_(&quot;$&quot;* &quot;-&quot;??_);_(@_)">
                  <c:v>97489.342328952465</c:v>
                </c:pt>
                <c:pt idx="41" formatCode="_(&quot;$&quot;* #,##0_);_(&quot;$&quot;* \(#,##0\);_(&quot;$&quot;* &quot;-&quot;??_);_(@_)">
                  <c:v>97489.342328952465</c:v>
                </c:pt>
                <c:pt idx="42" formatCode="_(&quot;$&quot;* #,##0_);_(&quot;$&quot;* \(#,##0\);_(&quot;$&quot;* &quot;-&quot;??_);_(@_)">
                  <c:v>97489.342328952465</c:v>
                </c:pt>
                <c:pt idx="43" formatCode="_(&quot;$&quot;* #,##0_);_(&quot;$&quot;* \(#,##0\);_(&quot;$&quot;* &quot;-&quot;??_);_(@_)">
                  <c:v>97489.342328952465</c:v>
                </c:pt>
                <c:pt idx="44" formatCode="_(&quot;$&quot;* #,##0_);_(&quot;$&quot;* \(#,##0\);_(&quot;$&quot;* &quot;-&quot;??_);_(@_)">
                  <c:v>97489.342328952465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9-EB4A-82E5-C1DBB72127C4}"/>
            </c:ext>
          </c:extLst>
        </c:ser>
        <c:ser>
          <c:idx val="2"/>
          <c:order val="2"/>
          <c:tx>
            <c:v>2020 Income</c:v>
          </c:tx>
          <c:spPr>
            <a:ln w="635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Distress!$A$13:$A$60</c:f>
              <c:numCache>
                <c:formatCode>mm/dd/yy;@</c:formatCode>
                <c:ptCount val="48"/>
                <c:pt idx="0" formatCode="yyyy\-mm;@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  <c:pt idx="7">
                  <c:v>43327</c:v>
                </c:pt>
                <c:pt idx="8">
                  <c:v>43358</c:v>
                </c:pt>
                <c:pt idx="9">
                  <c:v>43388</c:v>
                </c:pt>
                <c:pt idx="10">
                  <c:v>43419</c:v>
                </c:pt>
                <c:pt idx="11">
                  <c:v>43449</c:v>
                </c:pt>
                <c:pt idx="12" formatCode="yyyy\-mm;@">
                  <c:v>43480</c:v>
                </c:pt>
                <c:pt idx="13">
                  <c:v>43511</c:v>
                </c:pt>
                <c:pt idx="14">
                  <c:v>43539</c:v>
                </c:pt>
                <c:pt idx="15">
                  <c:v>43570</c:v>
                </c:pt>
                <c:pt idx="16">
                  <c:v>43600</c:v>
                </c:pt>
                <c:pt idx="17">
                  <c:v>43631</c:v>
                </c:pt>
                <c:pt idx="18">
                  <c:v>43661</c:v>
                </c:pt>
                <c:pt idx="19">
                  <c:v>43692</c:v>
                </c:pt>
                <c:pt idx="20">
                  <c:v>43723</c:v>
                </c:pt>
                <c:pt idx="21">
                  <c:v>43753</c:v>
                </c:pt>
                <c:pt idx="22">
                  <c:v>43784</c:v>
                </c:pt>
                <c:pt idx="23">
                  <c:v>43814</c:v>
                </c:pt>
                <c:pt idx="24">
                  <c:v>43845</c:v>
                </c:pt>
                <c:pt idx="25">
                  <c:v>43876</c:v>
                </c:pt>
                <c:pt idx="26">
                  <c:v>43905</c:v>
                </c:pt>
                <c:pt idx="27">
                  <c:v>43936</c:v>
                </c:pt>
                <c:pt idx="28">
                  <c:v>43966</c:v>
                </c:pt>
                <c:pt idx="29">
                  <c:v>43997</c:v>
                </c:pt>
                <c:pt idx="30">
                  <c:v>44027</c:v>
                </c:pt>
                <c:pt idx="31">
                  <c:v>44058</c:v>
                </c:pt>
                <c:pt idx="32">
                  <c:v>44089</c:v>
                </c:pt>
                <c:pt idx="33">
                  <c:v>44119</c:v>
                </c:pt>
                <c:pt idx="34">
                  <c:v>44150</c:v>
                </c:pt>
                <c:pt idx="35">
                  <c:v>44180</c:v>
                </c:pt>
                <c:pt idx="36">
                  <c:v>44211</c:v>
                </c:pt>
                <c:pt idx="37">
                  <c:v>44242</c:v>
                </c:pt>
                <c:pt idx="38">
                  <c:v>44270</c:v>
                </c:pt>
                <c:pt idx="39">
                  <c:v>44301</c:v>
                </c:pt>
                <c:pt idx="40">
                  <c:v>44331</c:v>
                </c:pt>
                <c:pt idx="41">
                  <c:v>44362</c:v>
                </c:pt>
                <c:pt idx="42">
                  <c:v>44392</c:v>
                </c:pt>
                <c:pt idx="43">
                  <c:v>44423</c:v>
                </c:pt>
                <c:pt idx="44">
                  <c:v>44454</c:v>
                </c:pt>
                <c:pt idx="45">
                  <c:v>44484</c:v>
                </c:pt>
                <c:pt idx="46">
                  <c:v>44515</c:v>
                </c:pt>
                <c:pt idx="47">
                  <c:v>44545</c:v>
                </c:pt>
              </c:numCache>
            </c:numRef>
          </c:cat>
          <c:val>
            <c:numRef>
              <c:f>Distress!$E$13:$E$60</c:f>
              <c:numCache>
                <c:formatCode>General</c:formatCode>
                <c:ptCount val="48"/>
                <c:pt idx="24" formatCode="_(&quot;$&quot;* #,##0_);_(&quot;$&quot;* \(#,##0\);_(&quot;$&quot;* &quot;-&quot;??_);_(@_)">
                  <c:v>189724</c:v>
                </c:pt>
                <c:pt idx="25" formatCode="_(&quot;$&quot;* #,##0_);_(&quot;$&quot;* \(#,##0\);_(&quot;$&quot;* &quot;-&quot;??_);_(@_)">
                  <c:v>189724</c:v>
                </c:pt>
                <c:pt idx="26" formatCode="_(&quot;$&quot;* #,##0_);_(&quot;$&quot;* \(#,##0\);_(&quot;$&quot;* &quot;-&quot;??_);_(@_)">
                  <c:v>189724</c:v>
                </c:pt>
                <c:pt idx="27" formatCode="_(&quot;$&quot;* #,##0_);_(&quot;$&quot;* \(#,##0\);_(&quot;$&quot;* &quot;-&quot;??_);_(@_)">
                  <c:v>189724</c:v>
                </c:pt>
                <c:pt idx="28" formatCode="_(&quot;$&quot;* #,##0_);_(&quot;$&quot;* \(#,##0\);_(&quot;$&quot;* &quot;-&quot;??_);_(@_)">
                  <c:v>189724</c:v>
                </c:pt>
                <c:pt idx="29" formatCode="_(&quot;$&quot;* #,##0_);_(&quot;$&quot;* \(#,##0\);_(&quot;$&quot;* &quot;-&quot;??_);_(@_)">
                  <c:v>189724</c:v>
                </c:pt>
                <c:pt idx="30" formatCode="_(&quot;$&quot;* #,##0_);_(&quot;$&quot;* \(#,##0\);_(&quot;$&quot;* &quot;-&quot;??_);_(@_)">
                  <c:v>189724</c:v>
                </c:pt>
                <c:pt idx="31" formatCode="_(&quot;$&quot;* #,##0_);_(&quot;$&quot;* \(#,##0\);_(&quot;$&quot;* &quot;-&quot;??_);_(@_)">
                  <c:v>189724</c:v>
                </c:pt>
                <c:pt idx="32" formatCode="_(&quot;$&quot;* #,##0_);_(&quot;$&quot;* \(#,##0\);_(&quot;$&quot;* &quot;-&quot;??_);_(@_)">
                  <c:v>189724</c:v>
                </c:pt>
                <c:pt idx="33" formatCode="_(&quot;$&quot;* #,##0_);_(&quot;$&quot;* \(#,##0\);_(&quot;$&quot;* &quot;-&quot;??_);_(@_)">
                  <c:v>189724</c:v>
                </c:pt>
                <c:pt idx="34" formatCode="_(&quot;$&quot;* #,##0_);_(&quot;$&quot;* \(#,##0\);_(&quot;$&quot;* &quot;-&quot;??_);_(@_)">
                  <c:v>189724</c:v>
                </c:pt>
                <c:pt idx="35" formatCode="_(&quot;$&quot;* #,##0_);_(&quot;$&quot;* \(#,##0\);_(&quot;$&quot;* &quot;-&quot;??_);_(@_)">
                  <c:v>189724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9-EB4A-82E5-C1DBB72127C4}"/>
            </c:ext>
          </c:extLst>
        </c:ser>
        <c:ser>
          <c:idx val="3"/>
          <c:order val="3"/>
          <c:tx>
            <c:v>2021 Income</c:v>
          </c:tx>
          <c:spPr>
            <a:ln w="635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Distress!$A$13:$A$60</c:f>
              <c:numCache>
                <c:formatCode>mm/dd/yy;@</c:formatCode>
                <c:ptCount val="48"/>
                <c:pt idx="0" formatCode="yyyy\-mm;@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  <c:pt idx="7">
                  <c:v>43327</c:v>
                </c:pt>
                <c:pt idx="8">
                  <c:v>43358</c:v>
                </c:pt>
                <c:pt idx="9">
                  <c:v>43388</c:v>
                </c:pt>
                <c:pt idx="10">
                  <c:v>43419</c:v>
                </c:pt>
                <c:pt idx="11">
                  <c:v>43449</c:v>
                </c:pt>
                <c:pt idx="12" formatCode="yyyy\-mm;@">
                  <c:v>43480</c:v>
                </c:pt>
                <c:pt idx="13">
                  <c:v>43511</c:v>
                </c:pt>
                <c:pt idx="14">
                  <c:v>43539</c:v>
                </c:pt>
                <c:pt idx="15">
                  <c:v>43570</c:v>
                </c:pt>
                <c:pt idx="16">
                  <c:v>43600</c:v>
                </c:pt>
                <c:pt idx="17">
                  <c:v>43631</c:v>
                </c:pt>
                <c:pt idx="18">
                  <c:v>43661</c:v>
                </c:pt>
                <c:pt idx="19">
                  <c:v>43692</c:v>
                </c:pt>
                <c:pt idx="20">
                  <c:v>43723</c:v>
                </c:pt>
                <c:pt idx="21">
                  <c:v>43753</c:v>
                </c:pt>
                <c:pt idx="22">
                  <c:v>43784</c:v>
                </c:pt>
                <c:pt idx="23">
                  <c:v>43814</c:v>
                </c:pt>
                <c:pt idx="24">
                  <c:v>43845</c:v>
                </c:pt>
                <c:pt idx="25">
                  <c:v>43876</c:v>
                </c:pt>
                <c:pt idx="26">
                  <c:v>43905</c:v>
                </c:pt>
                <c:pt idx="27">
                  <c:v>43936</c:v>
                </c:pt>
                <c:pt idx="28">
                  <c:v>43966</c:v>
                </c:pt>
                <c:pt idx="29">
                  <c:v>43997</c:v>
                </c:pt>
                <c:pt idx="30">
                  <c:v>44027</c:v>
                </c:pt>
                <c:pt idx="31">
                  <c:v>44058</c:v>
                </c:pt>
                <c:pt idx="32">
                  <c:v>44089</c:v>
                </c:pt>
                <c:pt idx="33">
                  <c:v>44119</c:v>
                </c:pt>
                <c:pt idx="34">
                  <c:v>44150</c:v>
                </c:pt>
                <c:pt idx="35">
                  <c:v>44180</c:v>
                </c:pt>
                <c:pt idx="36">
                  <c:v>44211</c:v>
                </c:pt>
                <c:pt idx="37">
                  <c:v>44242</c:v>
                </c:pt>
                <c:pt idx="38">
                  <c:v>44270</c:v>
                </c:pt>
                <c:pt idx="39">
                  <c:v>44301</c:v>
                </c:pt>
                <c:pt idx="40">
                  <c:v>44331</c:v>
                </c:pt>
                <c:pt idx="41">
                  <c:v>44362</c:v>
                </c:pt>
                <c:pt idx="42">
                  <c:v>44392</c:v>
                </c:pt>
                <c:pt idx="43">
                  <c:v>44423</c:v>
                </c:pt>
                <c:pt idx="44">
                  <c:v>44454</c:v>
                </c:pt>
                <c:pt idx="45">
                  <c:v>44484</c:v>
                </c:pt>
                <c:pt idx="46">
                  <c:v>44515</c:v>
                </c:pt>
                <c:pt idx="47">
                  <c:v>44545</c:v>
                </c:pt>
              </c:numCache>
            </c:numRef>
          </c:cat>
          <c:val>
            <c:numRef>
              <c:f>Distress!$F$13:$F$60</c:f>
              <c:numCache>
                <c:formatCode>General</c:formatCode>
                <c:ptCount val="48"/>
                <c:pt idx="36" formatCode="_(&quot;$&quot;* #,##0_);_(&quot;$&quot;* \(#,##0\);_(&quot;$&quot;* &quot;-&quot;??_);_(@_)">
                  <c:v>385000</c:v>
                </c:pt>
                <c:pt idx="37" formatCode="_(&quot;$&quot;* #,##0_);_(&quot;$&quot;* \(#,##0\);_(&quot;$&quot;* &quot;-&quot;??_);_(@_)">
                  <c:v>385000</c:v>
                </c:pt>
                <c:pt idx="38" formatCode="_(&quot;$&quot;* #,##0_);_(&quot;$&quot;* \(#,##0\);_(&quot;$&quot;* &quot;-&quot;??_);_(@_)">
                  <c:v>385000</c:v>
                </c:pt>
                <c:pt idx="39" formatCode="_(&quot;$&quot;* #,##0_);_(&quot;$&quot;* \(#,##0\);_(&quot;$&quot;* &quot;-&quot;??_);_(@_)">
                  <c:v>385000</c:v>
                </c:pt>
                <c:pt idx="40" formatCode="_(&quot;$&quot;* #,##0_);_(&quot;$&quot;* \(#,##0\);_(&quot;$&quot;* &quot;-&quot;??_);_(@_)">
                  <c:v>385000</c:v>
                </c:pt>
                <c:pt idx="41" formatCode="_(&quot;$&quot;* #,##0_);_(&quot;$&quot;* \(#,##0\);_(&quot;$&quot;* &quot;-&quot;??_);_(@_)">
                  <c:v>385000</c:v>
                </c:pt>
                <c:pt idx="42" formatCode="_(&quot;$&quot;* #,##0_);_(&quot;$&quot;* \(#,##0\);_(&quot;$&quot;* &quot;-&quot;??_);_(@_)">
                  <c:v>385000</c:v>
                </c:pt>
                <c:pt idx="43" formatCode="_(&quot;$&quot;* #,##0_);_(&quot;$&quot;* \(#,##0\);_(&quot;$&quot;* &quot;-&quot;??_);_(@_)">
                  <c:v>385000</c:v>
                </c:pt>
                <c:pt idx="44" formatCode="_(&quot;$&quot;* #,##0_);_(&quot;$&quot;* \(#,##0\);_(&quot;$&quot;* &quot;-&quot;??_);_(@_)">
                  <c:v>385000</c:v>
                </c:pt>
                <c:pt idx="45" formatCode="_(&quot;$&quot;* #,##0_);_(&quot;$&quot;* \(#,##0\);_(&quot;$&quot;* &quot;-&quot;??_);_(@_)">
                  <c:v>385000</c:v>
                </c:pt>
                <c:pt idx="46" formatCode="_(&quot;$&quot;* #,##0_);_(&quot;$&quot;* \(#,##0\);_(&quot;$&quot;* &quot;-&quot;??_);_(@_)">
                  <c:v>385000</c:v>
                </c:pt>
                <c:pt idx="47" formatCode="_(&quot;$&quot;* #,##0_);_(&quot;$&quot;* \(#,##0\);_(&quot;$&quot;* &quot;-&quot;??_);_(@_)">
                  <c:v>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9-EB4A-82E5-C1DBB72127C4}"/>
            </c:ext>
          </c:extLst>
        </c:ser>
        <c:ser>
          <c:idx val="4"/>
          <c:order val="4"/>
          <c:tx>
            <c:v>2014-2018 Income</c:v>
          </c:tx>
          <c:spPr>
            <a:ln w="635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Distress!$A$13:$A$60</c:f>
              <c:numCache>
                <c:formatCode>mm/dd/yy;@</c:formatCode>
                <c:ptCount val="48"/>
                <c:pt idx="0" formatCode="yyyy\-mm;@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  <c:pt idx="7">
                  <c:v>43327</c:v>
                </c:pt>
                <c:pt idx="8">
                  <c:v>43358</c:v>
                </c:pt>
                <c:pt idx="9">
                  <c:v>43388</c:v>
                </c:pt>
                <c:pt idx="10">
                  <c:v>43419</c:v>
                </c:pt>
                <c:pt idx="11">
                  <c:v>43449</c:v>
                </c:pt>
                <c:pt idx="12" formatCode="yyyy\-mm;@">
                  <c:v>43480</c:v>
                </c:pt>
                <c:pt idx="13">
                  <c:v>43511</c:v>
                </c:pt>
                <c:pt idx="14">
                  <c:v>43539</c:v>
                </c:pt>
                <c:pt idx="15">
                  <c:v>43570</c:v>
                </c:pt>
                <c:pt idx="16">
                  <c:v>43600</c:v>
                </c:pt>
                <c:pt idx="17">
                  <c:v>43631</c:v>
                </c:pt>
                <c:pt idx="18">
                  <c:v>43661</c:v>
                </c:pt>
                <c:pt idx="19">
                  <c:v>43692</c:v>
                </c:pt>
                <c:pt idx="20">
                  <c:v>43723</c:v>
                </c:pt>
                <c:pt idx="21">
                  <c:v>43753</c:v>
                </c:pt>
                <c:pt idx="22">
                  <c:v>43784</c:v>
                </c:pt>
                <c:pt idx="23">
                  <c:v>43814</c:v>
                </c:pt>
                <c:pt idx="24">
                  <c:v>43845</c:v>
                </c:pt>
                <c:pt idx="25">
                  <c:v>43876</c:v>
                </c:pt>
                <c:pt idx="26">
                  <c:v>43905</c:v>
                </c:pt>
                <c:pt idx="27">
                  <c:v>43936</c:v>
                </c:pt>
                <c:pt idx="28">
                  <c:v>43966</c:v>
                </c:pt>
                <c:pt idx="29">
                  <c:v>43997</c:v>
                </c:pt>
                <c:pt idx="30">
                  <c:v>44027</c:v>
                </c:pt>
                <c:pt idx="31">
                  <c:v>44058</c:v>
                </c:pt>
                <c:pt idx="32">
                  <c:v>44089</c:v>
                </c:pt>
                <c:pt idx="33">
                  <c:v>44119</c:v>
                </c:pt>
                <c:pt idx="34">
                  <c:v>44150</c:v>
                </c:pt>
                <c:pt idx="35">
                  <c:v>44180</c:v>
                </c:pt>
                <c:pt idx="36">
                  <c:v>44211</c:v>
                </c:pt>
                <c:pt idx="37">
                  <c:v>44242</c:v>
                </c:pt>
                <c:pt idx="38">
                  <c:v>44270</c:v>
                </c:pt>
                <c:pt idx="39">
                  <c:v>44301</c:v>
                </c:pt>
                <c:pt idx="40">
                  <c:v>44331</c:v>
                </c:pt>
                <c:pt idx="41">
                  <c:v>44362</c:v>
                </c:pt>
                <c:pt idx="42">
                  <c:v>44392</c:v>
                </c:pt>
                <c:pt idx="43">
                  <c:v>44423</c:v>
                </c:pt>
                <c:pt idx="44">
                  <c:v>44454</c:v>
                </c:pt>
                <c:pt idx="45">
                  <c:v>44484</c:v>
                </c:pt>
                <c:pt idx="46">
                  <c:v>44515</c:v>
                </c:pt>
                <c:pt idx="47">
                  <c:v>44545</c:v>
                </c:pt>
              </c:numCache>
            </c:numRef>
          </c:cat>
          <c:val>
            <c:numRef>
              <c:f>Distress!$C$13:$C$60</c:f>
              <c:numCache>
                <c:formatCode>_("$"* #,##0_);_("$"* \(#,##0\);_("$"* "-"??_);_(@_)</c:formatCode>
                <c:ptCount val="48"/>
                <c:pt idx="0">
                  <c:v>265385.2</c:v>
                </c:pt>
                <c:pt idx="1">
                  <c:v>265385.2</c:v>
                </c:pt>
                <c:pt idx="2">
                  <c:v>265385.2</c:v>
                </c:pt>
                <c:pt idx="3">
                  <c:v>265385.2</c:v>
                </c:pt>
                <c:pt idx="4">
                  <c:v>265385.2</c:v>
                </c:pt>
                <c:pt idx="5">
                  <c:v>265385.2</c:v>
                </c:pt>
                <c:pt idx="6">
                  <c:v>265385.2</c:v>
                </c:pt>
                <c:pt idx="7">
                  <c:v>265385.2</c:v>
                </c:pt>
                <c:pt idx="8">
                  <c:v>265385.2</c:v>
                </c:pt>
                <c:pt idx="9">
                  <c:v>265385.2</c:v>
                </c:pt>
                <c:pt idx="10">
                  <c:v>265385.2</c:v>
                </c:pt>
                <c:pt idx="11">
                  <c:v>265385.2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9-EB4A-82E5-C1DBB72127C4}"/>
            </c:ext>
          </c:extLst>
        </c:ser>
        <c:ser>
          <c:idx val="5"/>
          <c:order val="5"/>
          <c:tx>
            <c:v>CashOnHand</c:v>
          </c:tx>
          <c:spPr>
            <a:ln w="635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Distress!$A$13:$A$60</c:f>
              <c:numCache>
                <c:formatCode>mm/dd/yy;@</c:formatCode>
                <c:ptCount val="48"/>
                <c:pt idx="0" formatCode="yyyy\-mm;@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  <c:pt idx="7">
                  <c:v>43327</c:v>
                </c:pt>
                <c:pt idx="8">
                  <c:v>43358</c:v>
                </c:pt>
                <c:pt idx="9">
                  <c:v>43388</c:v>
                </c:pt>
                <c:pt idx="10">
                  <c:v>43419</c:v>
                </c:pt>
                <c:pt idx="11">
                  <c:v>43449</c:v>
                </c:pt>
                <c:pt idx="12" formatCode="yyyy\-mm;@">
                  <c:v>43480</c:v>
                </c:pt>
                <c:pt idx="13">
                  <c:v>43511</c:v>
                </c:pt>
                <c:pt idx="14">
                  <c:v>43539</c:v>
                </c:pt>
                <c:pt idx="15">
                  <c:v>43570</c:v>
                </c:pt>
                <c:pt idx="16">
                  <c:v>43600</c:v>
                </c:pt>
                <c:pt idx="17">
                  <c:v>43631</c:v>
                </c:pt>
                <c:pt idx="18">
                  <c:v>43661</c:v>
                </c:pt>
                <c:pt idx="19">
                  <c:v>43692</c:v>
                </c:pt>
                <c:pt idx="20">
                  <c:v>43723</c:v>
                </c:pt>
                <c:pt idx="21">
                  <c:v>43753</c:v>
                </c:pt>
                <c:pt idx="22">
                  <c:v>43784</c:v>
                </c:pt>
                <c:pt idx="23">
                  <c:v>43814</c:v>
                </c:pt>
                <c:pt idx="24">
                  <c:v>43845</c:v>
                </c:pt>
                <c:pt idx="25">
                  <c:v>43876</c:v>
                </c:pt>
                <c:pt idx="26">
                  <c:v>43905</c:v>
                </c:pt>
                <c:pt idx="27">
                  <c:v>43936</c:v>
                </c:pt>
                <c:pt idx="28">
                  <c:v>43966</c:v>
                </c:pt>
                <c:pt idx="29">
                  <c:v>43997</c:v>
                </c:pt>
                <c:pt idx="30">
                  <c:v>44027</c:v>
                </c:pt>
                <c:pt idx="31">
                  <c:v>44058</c:v>
                </c:pt>
                <c:pt idx="32">
                  <c:v>44089</c:v>
                </c:pt>
                <c:pt idx="33">
                  <c:v>44119</c:v>
                </c:pt>
                <c:pt idx="34">
                  <c:v>44150</c:v>
                </c:pt>
                <c:pt idx="35">
                  <c:v>44180</c:v>
                </c:pt>
                <c:pt idx="36">
                  <c:v>44211</c:v>
                </c:pt>
                <c:pt idx="37">
                  <c:v>44242</c:v>
                </c:pt>
                <c:pt idx="38">
                  <c:v>44270</c:v>
                </c:pt>
                <c:pt idx="39">
                  <c:v>44301</c:v>
                </c:pt>
                <c:pt idx="40">
                  <c:v>44331</c:v>
                </c:pt>
                <c:pt idx="41">
                  <c:v>44362</c:v>
                </c:pt>
                <c:pt idx="42">
                  <c:v>44392</c:v>
                </c:pt>
                <c:pt idx="43">
                  <c:v>44423</c:v>
                </c:pt>
                <c:pt idx="44">
                  <c:v>44454</c:v>
                </c:pt>
                <c:pt idx="45">
                  <c:v>44484</c:v>
                </c:pt>
                <c:pt idx="46">
                  <c:v>44515</c:v>
                </c:pt>
                <c:pt idx="47">
                  <c:v>44545</c:v>
                </c:pt>
              </c:numCache>
            </c:numRef>
          </c:cat>
          <c:val>
            <c:numRef>
              <c:f>Distress!$B$13:$B$60</c:f>
              <c:numCache>
                <c:formatCode>mm/dd/yy;@</c:formatCode>
                <c:ptCount val="48"/>
                <c:pt idx="14" formatCode="_(&quot;$&quot;* #,##0_);_(&quot;$&quot;* \(#,##0\);_(&quot;$&quot;* &quot;-&quot;??_);_(@_)">
                  <c:v>783020</c:v>
                </c:pt>
                <c:pt idx="15" formatCode="_(&quot;$&quot;* #,##0_);_(&quot;$&quot;* \(#,##0\);_(&quot;$&quot;* &quot;-&quot;??_);_(@_)">
                  <c:v>783020</c:v>
                </c:pt>
                <c:pt idx="16" formatCode="_(&quot;$&quot;* #,##0_);_(&quot;$&quot;* \(#,##0\);_(&quot;$&quot;* &quot;-&quot;??_);_(@_)">
                  <c:v>783020</c:v>
                </c:pt>
                <c:pt idx="17" formatCode="_(&quot;$&quot;* #,##0_);_(&quot;$&quot;* \(#,##0\);_(&quot;$&quot;* &quot;-&quot;??_);_(@_)">
                  <c:v>783020</c:v>
                </c:pt>
                <c:pt idx="18" formatCode="_(&quot;$&quot;* #,##0_);_(&quot;$&quot;* \(#,##0\);_(&quot;$&quot;* &quot;-&quot;??_);_(@_)">
                  <c:v>783020</c:v>
                </c:pt>
                <c:pt idx="19" formatCode="_(&quot;$&quot;* #,##0_);_(&quot;$&quot;* \(#,##0\);_(&quot;$&quot;* &quot;-&quot;??_);_(@_)">
                  <c:v>783020</c:v>
                </c:pt>
                <c:pt idx="20" formatCode="_(&quot;$&quot;* #,##0_);_(&quot;$&quot;* \(#,##0\);_(&quot;$&quot;* &quot;-&quot;??_);_(@_)">
                  <c:v>783020</c:v>
                </c:pt>
                <c:pt idx="21" formatCode="_(&quot;$&quot;* #,##0_);_(&quot;$&quot;* \(#,##0\);_(&quot;$&quot;* &quot;-&quot;??_);_(@_)">
                  <c:v>783020</c:v>
                </c:pt>
                <c:pt idx="22" formatCode="_(&quot;$&quot;* #,##0_);_(&quot;$&quot;* \(#,##0\);_(&quot;$&quot;* &quot;-&quot;??_);_(@_)">
                  <c:v>783020</c:v>
                </c:pt>
                <c:pt idx="23" formatCode="_(&quot;$&quot;* #,##0_);_(&quot;$&quot;* \(#,##0\);_(&quot;$&quot;* &quot;-&quot;??_);_(@_)">
                  <c:v>783020</c:v>
                </c:pt>
                <c:pt idx="24" formatCode="_(&quot;$&quot;* #,##0_);_(&quot;$&quot;* \(#,##0\);_(&quot;$&quot;* &quot;-&quot;??_);_(@_)">
                  <c:v>783020</c:v>
                </c:pt>
                <c:pt idx="25" formatCode="_(&quot;$&quot;* #,##0_);_(&quot;$&quot;* \(#,##0\);_(&quot;$&quot;* &quot;-&quot;??_);_(@_)">
                  <c:v>783020</c:v>
                </c:pt>
                <c:pt idx="26" formatCode="_(&quot;$&quot;* #,##0_);_(&quot;$&quot;* \(#,##0\);_(&quot;$&quot;* &quot;-&quot;??_);_(@_)">
                  <c:v>783020</c:v>
                </c:pt>
                <c:pt idx="27" formatCode="_(&quot;$&quot;* #,##0_);_(&quot;$&quot;* \(#,##0\);_(&quot;$&quot;* &quot;-&quot;??_);_(@_)">
                  <c:v>783020</c:v>
                </c:pt>
                <c:pt idx="28" formatCode="_(&quot;$&quot;* #,##0_);_(&quot;$&quot;* \(#,##0\);_(&quot;$&quot;* &quot;-&quot;??_);_(@_)">
                  <c:v>783020</c:v>
                </c:pt>
                <c:pt idx="29" formatCode="_(&quot;$&quot;* #,##0_);_(&quot;$&quot;* \(#,##0\);_(&quot;$&quot;* &quot;-&quot;??_);_(@_)">
                  <c:v>783020</c:v>
                </c:pt>
                <c:pt idx="30" formatCode="_(&quot;$&quot;* #,##0_);_(&quot;$&quot;* \(#,##0\);_(&quot;$&quot;* &quot;-&quot;??_);_(@_)">
                  <c:v>783020</c:v>
                </c:pt>
                <c:pt idx="31" formatCode="_(&quot;$&quot;* #,##0_);_(&quot;$&quot;* \(#,##0\);_(&quot;$&quot;* &quot;-&quot;??_);_(@_)">
                  <c:v>783020</c:v>
                </c:pt>
                <c:pt idx="32" formatCode="_(&quot;$&quot;* #,##0_);_(&quot;$&quot;* \(#,##0\);_(&quot;$&quot;* &quot;-&quot;??_);_(@_)">
                  <c:v>783020</c:v>
                </c:pt>
                <c:pt idx="33" formatCode="_(&quot;$&quot;* #,##0_);_(&quot;$&quot;* \(#,##0\);_(&quot;$&quot;* &quot;-&quot;??_);_(@_)">
                  <c:v>783020</c:v>
                </c:pt>
                <c:pt idx="34" formatCode="_(&quot;$&quot;* #,##0_);_(&quot;$&quot;* \(#,##0\);_(&quot;$&quot;* &quot;-&quot;??_);_(@_)">
                  <c:v>783020</c:v>
                </c:pt>
                <c:pt idx="35" formatCode="_(&quot;$&quot;* #,##0_);_(&quot;$&quot;* \(#,##0\);_(&quot;$&quot;* &quot;-&quot;??_);_(@_)">
                  <c:v>783020</c:v>
                </c:pt>
                <c:pt idx="36" formatCode="_(&quot;$&quot;* #,##0_);_(&quot;$&quot;* \(#,##0\);_(&quot;$&quot;* &quot;-&quot;??_);_(@_)">
                  <c:v>783020</c:v>
                </c:pt>
                <c:pt idx="37" formatCode="_(&quot;$&quot;* #,##0_);_(&quot;$&quot;* \(#,##0\);_(&quot;$&quot;* &quot;-&quot;??_);_(@_)">
                  <c:v>783020</c:v>
                </c:pt>
                <c:pt idx="38" formatCode="_(&quot;$&quot;* #,##0_);_(&quot;$&quot;* \(#,##0\);_(&quot;$&quot;* &quot;-&quot;??_);_(@_)">
                  <c:v>783020</c:v>
                </c:pt>
                <c:pt idx="39" formatCode="_(&quot;$&quot;* #,##0_);_(&quot;$&quot;* \(#,##0\);_(&quot;$&quot;* &quot;-&quot;??_);_(@_)">
                  <c:v>783020</c:v>
                </c:pt>
                <c:pt idx="40" formatCode="_(&quot;$&quot;* #,##0_);_(&quot;$&quot;* \(#,##0\);_(&quot;$&quot;* &quot;-&quot;??_);_(@_)">
                  <c:v>783020</c:v>
                </c:pt>
                <c:pt idx="41" formatCode="_(&quot;$&quot;* #,##0_);_(&quot;$&quot;* \(#,##0\);_(&quot;$&quot;* &quot;-&quot;??_);_(@_)">
                  <c:v>783020</c:v>
                </c:pt>
                <c:pt idx="42" formatCode="_(&quot;$&quot;* #,##0_);_(&quot;$&quot;* \(#,##0\);_(&quot;$&quot;* &quot;-&quot;??_);_(@_)">
                  <c:v>783020</c:v>
                </c:pt>
                <c:pt idx="43" formatCode="_(&quot;$&quot;* #,##0_);_(&quot;$&quot;* \(#,##0\);_(&quot;$&quot;* &quot;-&quot;??_);_(@_)">
                  <c:v>783020</c:v>
                </c:pt>
                <c:pt idx="44" formatCode="_(&quot;$&quot;* #,##0_);_(&quot;$&quot;* \(#,##0\);_(&quot;$&quot;* &quot;-&quot;??_);_(@_)">
                  <c:v>783020</c:v>
                </c:pt>
                <c:pt idx="45" formatCode="_(&quot;$&quot;* #,##0_);_(&quot;$&quot;* \(#,##0\);_(&quot;$&quot;* &quot;-&quot;??_);_(@_)">
                  <c:v>783020</c:v>
                </c:pt>
                <c:pt idx="46" formatCode="_(&quot;$&quot;* #,##0_);_(&quot;$&quot;* \(#,##0\);_(&quot;$&quot;* &quot;-&quot;??_);_(@_)">
                  <c:v>783020</c:v>
                </c:pt>
                <c:pt idx="47" formatCode="_(&quot;$&quot;* #,##0_);_(&quot;$&quot;* \(#,##0\);_(&quot;$&quot;* &quot;-&quot;??_);_(@_)">
                  <c:v>783020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9-EB4A-82E5-C1DBB721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6256"/>
        <c:axId val="1500155456"/>
      </c:lineChart>
      <c:dateAx>
        <c:axId val="1500186256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55456"/>
        <c:crosses val="autoZero"/>
        <c:auto val="1"/>
        <c:lblOffset val="100"/>
        <c:baseTimeUnit val="months"/>
      </c:dateAx>
      <c:valAx>
        <c:axId val="150015545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8625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Fraud!$B$7</c:f>
              <c:strCache>
                <c:ptCount val="1"/>
                <c:pt idx="0">
                  <c:v>Bar1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E7-D441-9DEF-E7026C45471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7-D441-9DEF-E7026C45471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E7-D441-9DEF-E7026C454715}"/>
              </c:ext>
            </c:extLst>
          </c:dPt>
          <c:dPt>
            <c:idx val="3"/>
            <c:invertIfNegative val="0"/>
            <c:bubble3D val="0"/>
            <c:spPr>
              <a:solidFill>
                <a:srgbClr val="FF9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E7-D441-9DEF-E7026C454715}"/>
              </c:ext>
            </c:extLst>
          </c:dPt>
          <c:cat>
            <c:strRef>
              <c:f>Fraud!$C$6:$F$6</c:f>
              <c:strCache>
                <c:ptCount val="4"/>
                <c:pt idx="0">
                  <c:v>2017</c:v>
                </c:pt>
                <c:pt idx="1">
                  <c:v>PMTs</c:v>
                </c:pt>
                <c:pt idx="2">
                  <c:v>Forbearance</c:v>
                </c:pt>
                <c:pt idx="3">
                  <c:v>2021</c:v>
                </c:pt>
              </c:strCache>
            </c:strRef>
          </c:cat>
          <c:val>
            <c:numRef>
              <c:f>Fraud!$C$7:$F$7</c:f>
              <c:numCache>
                <c:formatCode>_("$"* #,##0_);_("$"* \(#,##0\);_("$"* "-"??_);_(@_)</c:formatCode>
                <c:ptCount val="4"/>
                <c:pt idx="0">
                  <c:v>876000</c:v>
                </c:pt>
                <c:pt idx="1">
                  <c:v>825621</c:v>
                </c:pt>
                <c:pt idx="2">
                  <c:v>825621</c:v>
                </c:pt>
                <c:pt idx="3">
                  <c:v>879245.84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D441-9DEF-E7026C454715}"/>
            </c:ext>
          </c:extLst>
        </c:ser>
        <c:ser>
          <c:idx val="1"/>
          <c:order val="1"/>
          <c:tx>
            <c:strRef>
              <c:f>Fraud!$B$8</c:f>
              <c:strCache>
                <c:ptCount val="1"/>
                <c:pt idx="0">
                  <c:v>Bar2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E7-D441-9DEF-E7026C45471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E7-D441-9DEF-E7026C454715}"/>
              </c:ext>
            </c:extLst>
          </c:dPt>
          <c:cat>
            <c:strRef>
              <c:f>Fraud!$C$6:$F$6</c:f>
              <c:strCache>
                <c:ptCount val="4"/>
                <c:pt idx="0">
                  <c:v>2017</c:v>
                </c:pt>
                <c:pt idx="1">
                  <c:v>PMTs</c:v>
                </c:pt>
                <c:pt idx="2">
                  <c:v>Forbearance</c:v>
                </c:pt>
                <c:pt idx="3">
                  <c:v>2021</c:v>
                </c:pt>
              </c:strCache>
            </c:strRef>
          </c:cat>
          <c:val>
            <c:numRef>
              <c:f>Fraud!$C$8:$F$8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50379</c:v>
                </c:pt>
                <c:pt idx="2">
                  <c:v>53624.839999999967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7-D441-9DEF-E7026C4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416575312"/>
        <c:axId val="1665763344"/>
      </c:barChart>
      <c:catAx>
        <c:axId val="14165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63344"/>
        <c:crosses val="autoZero"/>
        <c:auto val="1"/>
        <c:lblAlgn val="ctr"/>
        <c:lblOffset val="100"/>
        <c:noMultiLvlLbl val="0"/>
      </c:catAx>
      <c:valAx>
        <c:axId val="1665763344"/>
        <c:scaling>
          <c:orientation val="minMax"/>
          <c:min val="75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7531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</xdr:row>
      <xdr:rowOff>177800</xdr:rowOff>
    </xdr:from>
    <xdr:to>
      <xdr:col>14</xdr:col>
      <xdr:colOff>254000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1D53-90D1-4A69-89A1-A44786A8F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88900</xdr:rowOff>
    </xdr:from>
    <xdr:to>
      <xdr:col>18</xdr:col>
      <xdr:colOff>12700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025D-0651-61B9-84F4-165487CD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22</xdr:row>
      <xdr:rowOff>152400</xdr:rowOff>
    </xdr:from>
    <xdr:to>
      <xdr:col>24</xdr:col>
      <xdr:colOff>647700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3E05D-2871-6353-DA9E-CA1EF452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6</xdr:row>
      <xdr:rowOff>76200</xdr:rowOff>
    </xdr:from>
    <xdr:to>
      <xdr:col>18</xdr:col>
      <xdr:colOff>660400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B0EAB-BC98-C486-B773-8D0F422A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8561"/>
  <sheetViews>
    <sheetView tabSelected="1" zoomScale="120" zoomScaleNormal="120" workbookViewId="0">
      <selection activeCell="F9" sqref="F9"/>
    </sheetView>
  </sheetViews>
  <sheetFormatPr baseColWidth="10" defaultColWidth="9.1640625" defaultRowHeight="15" x14ac:dyDescent="0.2"/>
  <cols>
    <col min="1" max="1" width="4.33203125" style="1" customWidth="1"/>
    <col min="2" max="2" width="15.6640625" style="5" customWidth="1"/>
    <col min="3" max="3" width="15.6640625" style="11" customWidth="1"/>
    <col min="4" max="4" width="15.6640625" style="14" customWidth="1"/>
    <col min="5" max="11" width="15.6640625" style="1" customWidth="1"/>
    <col min="12" max="12" width="6.6640625" style="1" customWidth="1"/>
    <col min="13" max="13" width="13.1640625" style="1" customWidth="1"/>
    <col min="14" max="14" width="9.6640625" style="1" bestFit="1" customWidth="1"/>
    <col min="15" max="15" width="10" style="1" bestFit="1" customWidth="1"/>
    <col min="16" max="16384" width="9.1640625" style="1"/>
  </cols>
  <sheetData>
    <row r="1" spans="2:12" s="19" customFormat="1" x14ac:dyDescent="0.2">
      <c r="B1" s="21"/>
      <c r="C1" s="21"/>
      <c r="D1" s="21"/>
      <c r="K1" s="20"/>
    </row>
    <row r="2" spans="2:12" ht="46" customHeight="1" x14ac:dyDescent="0.2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9"/>
    </row>
    <row r="3" spans="2:12" ht="9" customHeight="1" x14ac:dyDescent="0.3">
      <c r="B3" s="22"/>
      <c r="C3" s="25"/>
      <c r="D3" s="25"/>
      <c r="E3" s="25"/>
      <c r="F3" s="25"/>
      <c r="G3" s="25"/>
      <c r="H3" s="25"/>
      <c r="I3" s="25"/>
      <c r="J3" s="25"/>
      <c r="K3" s="26" t="s">
        <v>19</v>
      </c>
    </row>
    <row r="4" spans="2:12" ht="27" customHeight="1" thickBot="1" x14ac:dyDescent="0.35">
      <c r="B4" s="56"/>
      <c r="C4" s="57"/>
      <c r="D4" s="57"/>
      <c r="E4" s="59" t="s">
        <v>24</v>
      </c>
      <c r="F4" s="57"/>
      <c r="G4" s="57"/>
      <c r="H4" s="57"/>
      <c r="I4" s="57"/>
      <c r="J4" s="60" t="s">
        <v>25</v>
      </c>
      <c r="K4" s="58"/>
    </row>
    <row r="5" spans="2:12" s="6" customFormat="1" thickBot="1" x14ac:dyDescent="0.25">
      <c r="B5" s="23"/>
      <c r="C5" s="31" t="s">
        <v>1</v>
      </c>
      <c r="D5" s="32"/>
      <c r="E5" s="54">
        <v>876000</v>
      </c>
      <c r="F5" s="30"/>
      <c r="G5" s="30"/>
      <c r="H5" s="31" t="s">
        <v>18</v>
      </c>
      <c r="I5" s="32"/>
      <c r="J5" s="38">
        <f>IF(IF(E5*E6*E7*E9&gt;0,1,0),-PMT(E6/E8,E7*E8,E5),"")</f>
        <v>4309.3934458562771</v>
      </c>
      <c r="K5" s="29"/>
    </row>
    <row r="6" spans="2:12" s="6" customFormat="1" thickBot="1" x14ac:dyDescent="0.25">
      <c r="B6" s="23"/>
      <c r="C6" s="31" t="s">
        <v>2</v>
      </c>
      <c r="D6" s="32"/>
      <c r="E6" s="33">
        <v>4.2500000000000003E-2</v>
      </c>
      <c r="F6" s="30"/>
      <c r="G6" s="30"/>
      <c r="H6" s="31" t="s">
        <v>6</v>
      </c>
      <c r="I6" s="32"/>
      <c r="J6" s="39">
        <f>IF(IF(E5*E6*E7*E9&gt;0,1,0),E7*E8,"")</f>
        <v>360</v>
      </c>
      <c r="K6" s="29"/>
    </row>
    <row r="7" spans="2:12" s="6" customFormat="1" thickBot="1" x14ac:dyDescent="0.25">
      <c r="B7" s="23"/>
      <c r="C7" s="31" t="s">
        <v>4</v>
      </c>
      <c r="D7" s="32"/>
      <c r="E7" s="34">
        <v>30</v>
      </c>
      <c r="F7" s="30"/>
      <c r="G7" s="30"/>
      <c r="H7" s="31" t="s">
        <v>7</v>
      </c>
      <c r="I7" s="32"/>
      <c r="J7" s="39">
        <f>IF(IF(E5*E6*E7*E9&gt;0,1,0),MATCH(0.01,J13:J1000,-1)+1,"")</f>
        <v>436</v>
      </c>
      <c r="K7" s="29"/>
    </row>
    <row r="8" spans="2:12" s="6" customFormat="1" thickBot="1" x14ac:dyDescent="0.25">
      <c r="B8" s="23"/>
      <c r="C8" s="31" t="s">
        <v>5</v>
      </c>
      <c r="D8" s="32"/>
      <c r="E8" s="34">
        <v>12</v>
      </c>
      <c r="F8" s="30"/>
      <c r="G8" s="30"/>
      <c r="H8" s="31" t="s">
        <v>23</v>
      </c>
      <c r="I8" s="32"/>
      <c r="J8" s="39">
        <f>IF(IF(E5*E6*E7*E9&gt;0,1,0),SUMIF(D13:D1000,"&gt;0",F13:F1000),"")*COVID</f>
        <v>-73259.688579556721</v>
      </c>
      <c r="K8" s="29"/>
    </row>
    <row r="9" spans="2:12" s="6" customFormat="1" thickBot="1" x14ac:dyDescent="0.25">
      <c r="B9" s="23"/>
      <c r="C9" s="31" t="s">
        <v>3</v>
      </c>
      <c r="D9" s="32"/>
      <c r="E9" s="35">
        <v>42750</v>
      </c>
      <c r="F9" s="30"/>
      <c r="G9" s="30"/>
      <c r="H9" s="31" t="s">
        <v>8</v>
      </c>
      <c r="I9" s="32"/>
      <c r="J9" s="40">
        <f>IF(IF(E5*E6*E7*E9&gt;0,1,0),SUMIF(D13:D1000,"&gt;0",I13:I1000),"")</f>
        <v>854910.485335381</v>
      </c>
      <c r="K9" s="29"/>
    </row>
    <row r="10" spans="2:12" s="6" customFormat="1" thickBot="1" x14ac:dyDescent="0.25">
      <c r="B10" s="23"/>
      <c r="C10" s="31" t="s">
        <v>22</v>
      </c>
      <c r="D10" s="32"/>
      <c r="E10" s="61" t="b">
        <v>1</v>
      </c>
      <c r="F10" s="30"/>
      <c r="G10" s="30"/>
      <c r="H10" s="31" t="s">
        <v>20</v>
      </c>
      <c r="I10" s="32"/>
      <c r="J10" s="40">
        <f>IF(IF(E5*E6*E7*E9&gt;0,1,0),SUMIF(D13:D1000,"&gt;0",G13:G1000),"")</f>
        <v>1804160.1379734022</v>
      </c>
      <c r="K10" s="29"/>
      <c r="L10" s="41"/>
    </row>
    <row r="11" spans="2:12" ht="24" x14ac:dyDescent="0.3">
      <c r="B11" s="24"/>
      <c r="C11" s="27"/>
      <c r="D11" s="27"/>
      <c r="E11" s="27"/>
      <c r="F11" s="27"/>
      <c r="G11" s="27"/>
      <c r="H11" s="27"/>
      <c r="I11" s="27"/>
      <c r="J11" s="27"/>
      <c r="K11" s="28"/>
    </row>
    <row r="12" spans="2:12" s="8" customFormat="1" ht="27" customHeight="1" x14ac:dyDescent="0.2">
      <c r="B12" s="36" t="s">
        <v>14</v>
      </c>
      <c r="C12" s="36" t="s">
        <v>15</v>
      </c>
      <c r="D12" s="36" t="s">
        <v>16</v>
      </c>
      <c r="E12" s="36" t="s">
        <v>10</v>
      </c>
      <c r="F12" s="36" t="s">
        <v>21</v>
      </c>
      <c r="G12" s="36" t="s">
        <v>11</v>
      </c>
      <c r="H12" s="36" t="s">
        <v>12</v>
      </c>
      <c r="I12" s="36" t="s">
        <v>9</v>
      </c>
      <c r="J12" s="36" t="s">
        <v>17</v>
      </c>
      <c r="K12" s="37" t="s">
        <v>13</v>
      </c>
    </row>
    <row r="13" spans="2:12" s="6" customFormat="1" ht="14" x14ac:dyDescent="0.2">
      <c r="B13" s="15">
        <f>IF(IF(E5*E6*E7*E9&gt;0,1,0),1,"")</f>
        <v>1</v>
      </c>
      <c r="C13" s="9">
        <f>IF(B13&lt;&gt;"",DATE(YEAR($E$9),MONTH($E$9)+B13*12/$E$8,DAY($E$9)),"")</f>
        <v>42781</v>
      </c>
      <c r="D13" s="55">
        <f>IF(IF($E$5*$E$6*$E$9*$E$7&gt;0,1,0),$E$5,"")</f>
        <v>876000</v>
      </c>
      <c r="E13" s="12">
        <f>IF(B13&lt;&gt;"",$J$5,"")</f>
        <v>4309.3934458562771</v>
      </c>
      <c r="F13" s="12">
        <v>0</v>
      </c>
      <c r="G13" s="12">
        <f>IF(AND(B13&lt;&gt;"",$E$13:$E$1000+$F$13:$F$1000*COVID&lt;$D$13:$D$1000),$E$13:$E$1000+$F$13:$F$1000*COVID,IF(B13&lt;&gt;"",$D$13:$D$1000,""))</f>
        <v>4309.3934458562771</v>
      </c>
      <c r="H13" s="12">
        <f>IF(AND(COVID,F13&lt;0),F13, IF(B13&lt;&gt;"",$G$13:$G$1000-$I$13:$I$1000,""))</f>
        <v>1206.8934458562771</v>
      </c>
      <c r="I13" s="12">
        <f>IF(AND(COVID,F13&lt;0),0,IF(B13&lt;&gt;"",$D$13:$D$1000*($E$6/$E$8),""))</f>
        <v>3102.5</v>
      </c>
      <c r="J13" s="12">
        <f>IF(AND(B13&lt;&gt;"",$E$13:$E$1000+$F$13:$F$1000&lt;$D$13:$D$1000),$D$13:$D$1000-$H$13:$H$1000,IF(B13&lt;&gt;"",0,""))</f>
        <v>874793.10655414371</v>
      </c>
      <c r="K13" s="12">
        <f>SUM(I13:I13)</f>
        <v>3102.5</v>
      </c>
    </row>
    <row r="14" spans="2:12" s="6" customFormat="1" ht="14" x14ac:dyDescent="0.2">
      <c r="B14" s="15">
        <f>IF(IF($E$5*$E$6*$E$9*$E$7&gt;0,1,0),B13+1,"")</f>
        <v>2</v>
      </c>
      <c r="C14" s="9">
        <f t="shared" ref="C14:C77" si="0">IF(B14&lt;&gt;"",DATE(YEAR($E$9),MONTH($E$9)+B14*12/$E$8,DAY($E$9)),"")</f>
        <v>42809</v>
      </c>
      <c r="D14" s="55">
        <f>IF(B14&lt;&gt;"",J13,"")</f>
        <v>874793.10655414371</v>
      </c>
      <c r="E14" s="12">
        <f t="shared" ref="E14:E77" si="1">IF(B14&lt;&gt;"",$J$5,"")</f>
        <v>4309.3934458562771</v>
      </c>
      <c r="F14" s="12">
        <v>0</v>
      </c>
      <c r="G14" s="12">
        <f>IF(AND(B14&lt;&gt;"",$E$13:$E$1000+$F$13:$F$1000*COVID&lt;$D$13:$D$1000),$E$13:$E$1000+$F$13:$F$1000*COVID,IF(B14&lt;&gt;"",$D$13:$D$1000,""))</f>
        <v>4309.3934458562771</v>
      </c>
      <c r="H14" s="12">
        <f>IF(AND(COVID,F14&lt;0),F14, IF(B14&lt;&gt;"",$G$13:$G$1000-$I$13:$I$1000,""))</f>
        <v>1211.1678601436847</v>
      </c>
      <c r="I14" s="12">
        <f>IF(AND(COVID,F14&lt;0),0,IF(B14&lt;&gt;"",$D$13:$D$1000*($E$6/$E$8),""))</f>
        <v>3098.2255857125924</v>
      </c>
      <c r="J14" s="12">
        <f t="shared" ref="J14:J77" si="2">IF(AND(B14&lt;&gt;"",$E$13:$E$1000+$F$13:$F$1000&lt;$D$13:$D$1000),$D$13:$D$1000-$H$13:$H$1000,IF(B14&lt;&gt;"",0,""))</f>
        <v>873581.93869400001</v>
      </c>
      <c r="K14" s="12">
        <f>SUM($I$13:I14)</f>
        <v>6200.7255857125929</v>
      </c>
    </row>
    <row r="15" spans="2:12" s="6" customFormat="1" ht="14" x14ac:dyDescent="0.2">
      <c r="B15" s="15">
        <f>IF(IF($E$5*$E$6*$E$9*$E$7&gt;0,1,0),B14+1,"")</f>
        <v>3</v>
      </c>
      <c r="C15" s="9">
        <f t="shared" si="0"/>
        <v>42840</v>
      </c>
      <c r="D15" s="55">
        <f t="shared" ref="D15:D78" si="3">IF(B15&lt;&gt;"",J14,"")</f>
        <v>873581.93869400001</v>
      </c>
      <c r="E15" s="12">
        <f t="shared" si="1"/>
        <v>4309.3934458562771</v>
      </c>
      <c r="F15" s="12">
        <v>0</v>
      </c>
      <c r="G15" s="12">
        <f>IF(AND(B15&lt;&gt;"",$E$13:$E$1000+$F$13:$F$1000*COVID&lt;$D$13:$D$1000),$E$13:$E$1000+$F$13:$F$1000*COVID,IF(B15&lt;&gt;"",$D$13:$D$1000,""))</f>
        <v>4309.3934458562771</v>
      </c>
      <c r="H15" s="12">
        <f>IF(AND(COVID,F15&lt;0),F15, IF(B15&lt;&gt;"",$G$13:$G$1000-$I$13:$I$1000,""))</f>
        <v>1215.4574129816933</v>
      </c>
      <c r="I15" s="12">
        <f>IF(AND(COVID,F15&lt;0),0,IF(B15&lt;&gt;"",$D$13:$D$1000*($E$6/$E$8),""))</f>
        <v>3093.9360328745838</v>
      </c>
      <c r="J15" s="12">
        <f t="shared" si="2"/>
        <v>872366.48128101835</v>
      </c>
      <c r="K15" s="12">
        <f>SUM($I$13:I15)</f>
        <v>9294.6616185871771</v>
      </c>
    </row>
    <row r="16" spans="2:12" s="6" customFormat="1" ht="14" x14ac:dyDescent="0.2">
      <c r="B16" s="15">
        <f t="shared" ref="B16:B79" si="4">IF(IF($E$5*$E$6*$E$9*$E$7&gt;0,1,0),B15+1,"")</f>
        <v>4</v>
      </c>
      <c r="C16" s="9">
        <f t="shared" si="0"/>
        <v>42870</v>
      </c>
      <c r="D16" s="55">
        <f t="shared" si="3"/>
        <v>872366.48128101835</v>
      </c>
      <c r="E16" s="12">
        <f t="shared" si="1"/>
        <v>4309.3934458562771</v>
      </c>
      <c r="F16" s="12">
        <v>0</v>
      </c>
      <c r="G16" s="12">
        <f>IF(AND(B16&lt;&gt;"",$E$13:$E$1000+$F$13:$F$1000*COVID&lt;$D$13:$D$1000),$E$13:$E$1000+$F$13:$F$1000*COVID,IF(B16&lt;&gt;"",$D$13:$D$1000,""))</f>
        <v>4309.3934458562771</v>
      </c>
      <c r="H16" s="12">
        <f>IF(AND(COVID,F16&lt;0),F16, IF(B16&lt;&gt;"",$G$13:$G$1000-$I$13:$I$1000,""))</f>
        <v>1219.7621579860038</v>
      </c>
      <c r="I16" s="12">
        <f>IF(AND(COVID,F16&lt;0),0,IF(B16&lt;&gt;"",$D$13:$D$1000*($E$6/$E$8),""))</f>
        <v>3089.6312878702734</v>
      </c>
      <c r="J16" s="12">
        <f t="shared" si="2"/>
        <v>871146.71912303229</v>
      </c>
      <c r="K16" s="12">
        <f>SUM($I$13:I16)</f>
        <v>12384.292906457451</v>
      </c>
    </row>
    <row r="17" spans="2:11" s="6" customFormat="1" ht="14" x14ac:dyDescent="0.2">
      <c r="B17" s="15">
        <f t="shared" si="4"/>
        <v>5</v>
      </c>
      <c r="C17" s="9">
        <f t="shared" si="0"/>
        <v>42901</v>
      </c>
      <c r="D17" s="55">
        <f t="shared" si="3"/>
        <v>871146.71912303229</v>
      </c>
      <c r="E17" s="12">
        <f t="shared" si="1"/>
        <v>4309.3934458562771</v>
      </c>
      <c r="F17" s="12">
        <v>0</v>
      </c>
      <c r="G17" s="12">
        <f>IF(AND(B17&lt;&gt;"",$E$13:$E$1000+$F$13:$F$1000*COVID&lt;$D$13:$D$1000),$E$13:$E$1000+$F$13:$F$1000*COVID,IF(B17&lt;&gt;"",$D$13:$D$1000,""))</f>
        <v>4309.3934458562771</v>
      </c>
      <c r="H17" s="12">
        <f>IF(AND(COVID,F17&lt;0),F17, IF(B17&lt;&gt;"",$G$13:$G$1000-$I$13:$I$1000,""))</f>
        <v>1224.0821489622044</v>
      </c>
      <c r="I17" s="12">
        <f>IF(AND(COVID,F17&lt;0),0,IF(B17&lt;&gt;"",$D$13:$D$1000*($E$6/$E$8),""))</f>
        <v>3085.3112968940727</v>
      </c>
      <c r="J17" s="12">
        <f t="shared" si="2"/>
        <v>869922.6369740701</v>
      </c>
      <c r="K17" s="12">
        <f>SUM($I$13:I17)</f>
        <v>15469.604203351524</v>
      </c>
    </row>
    <row r="18" spans="2:11" s="6" customFormat="1" ht="14" x14ac:dyDescent="0.2">
      <c r="B18" s="15">
        <f t="shared" si="4"/>
        <v>6</v>
      </c>
      <c r="C18" s="9">
        <f t="shared" si="0"/>
        <v>42931</v>
      </c>
      <c r="D18" s="55">
        <f t="shared" si="3"/>
        <v>869922.6369740701</v>
      </c>
      <c r="E18" s="12">
        <f t="shared" si="1"/>
        <v>4309.3934458562771</v>
      </c>
      <c r="F18" s="12">
        <v>0</v>
      </c>
      <c r="G18" s="12">
        <f>IF(AND(B18&lt;&gt;"",$E$13:$E$1000+$F$13:$F$1000*COVID&lt;$D$13:$D$1000),$E$13:$E$1000+$F$13:$F$1000*COVID,IF(B18&lt;&gt;"",$D$13:$D$1000,""))</f>
        <v>4309.3934458562771</v>
      </c>
      <c r="H18" s="12">
        <f>IF(AND(COVID,F18&lt;0),F18, IF(B18&lt;&gt;"",$G$13:$G$1000-$I$13:$I$1000,""))</f>
        <v>1228.4174399064455</v>
      </c>
      <c r="I18" s="12">
        <f>IF(AND(COVID,F18&lt;0),0,IF(B18&lt;&gt;"",$D$13:$D$1000*($E$6/$E$8),""))</f>
        <v>3080.9760059498317</v>
      </c>
      <c r="J18" s="12">
        <f t="shared" si="2"/>
        <v>868694.21953416371</v>
      </c>
      <c r="K18" s="12">
        <f>SUM($I$13:I18)</f>
        <v>18550.580209301355</v>
      </c>
    </row>
    <row r="19" spans="2:11" s="6" customFormat="1" ht="14" x14ac:dyDescent="0.2">
      <c r="B19" s="15">
        <f t="shared" si="4"/>
        <v>7</v>
      </c>
      <c r="C19" s="9">
        <f t="shared" si="0"/>
        <v>42962</v>
      </c>
      <c r="D19" s="55">
        <f t="shared" si="3"/>
        <v>868694.21953416371</v>
      </c>
      <c r="E19" s="12">
        <f t="shared" si="1"/>
        <v>4309.3934458562771</v>
      </c>
      <c r="F19" s="12">
        <v>0</v>
      </c>
      <c r="G19" s="12">
        <f>IF(AND(B19&lt;&gt;"",$E$13:$E$1000+$F$13:$F$1000*COVID&lt;$D$13:$D$1000),$E$13:$E$1000+$F$13:$F$1000*COVID,IF(B19&lt;&gt;"",$D$13:$D$1000,""))</f>
        <v>4309.3934458562771</v>
      </c>
      <c r="H19" s="12">
        <f>IF(AND(COVID,F19&lt;0),F19, IF(B19&lt;&gt;"",$G$13:$G$1000-$I$13:$I$1000,""))</f>
        <v>1232.7680850061138</v>
      </c>
      <c r="I19" s="12">
        <f>IF(AND(COVID,F19&lt;0),0,IF(B19&lt;&gt;"",$D$13:$D$1000*($E$6/$E$8),""))</f>
        <v>3076.6253608501634</v>
      </c>
      <c r="J19" s="12">
        <f t="shared" si="2"/>
        <v>867461.45144915755</v>
      </c>
      <c r="K19" s="12">
        <f>SUM($I$13:I19)</f>
        <v>21627.20557015152</v>
      </c>
    </row>
    <row r="20" spans="2:11" s="6" customFormat="1" ht="14" x14ac:dyDescent="0.2">
      <c r="B20" s="15">
        <f t="shared" si="4"/>
        <v>8</v>
      </c>
      <c r="C20" s="9">
        <f t="shared" si="0"/>
        <v>42993</v>
      </c>
      <c r="D20" s="55">
        <f t="shared" si="3"/>
        <v>867461.45144915755</v>
      </c>
      <c r="E20" s="12">
        <f t="shared" si="1"/>
        <v>4309.3934458562771</v>
      </c>
      <c r="F20" s="12">
        <v>0</v>
      </c>
      <c r="G20" s="12">
        <f>IF(AND(B20&lt;&gt;"",$E$13:$E$1000+$F$13:$F$1000*COVID&lt;$D$13:$D$1000),$E$13:$E$1000+$F$13:$F$1000*COVID,IF(B20&lt;&gt;"",$D$13:$D$1000,""))</f>
        <v>4309.3934458562771</v>
      </c>
      <c r="H20" s="12">
        <f>IF(AND(COVID,F20&lt;0),F20, IF(B20&lt;&gt;"",$G$13:$G$1000-$I$13:$I$1000,""))</f>
        <v>1237.1341386405106</v>
      </c>
      <c r="I20" s="12">
        <f>IF(AND(COVID,F20&lt;0),0,IF(B20&lt;&gt;"",$D$13:$D$1000*($E$6/$E$8),""))</f>
        <v>3072.2593072157665</v>
      </c>
      <c r="J20" s="12">
        <f t="shared" si="2"/>
        <v>866224.31731051707</v>
      </c>
      <c r="K20" s="12">
        <f>SUM($I$13:I20)</f>
        <v>24699.464877367285</v>
      </c>
    </row>
    <row r="21" spans="2:11" s="6" customFormat="1" ht="14" x14ac:dyDescent="0.2">
      <c r="B21" s="15">
        <f t="shared" si="4"/>
        <v>9</v>
      </c>
      <c r="C21" s="9">
        <f t="shared" si="0"/>
        <v>43023</v>
      </c>
      <c r="D21" s="55">
        <f t="shared" si="3"/>
        <v>866224.31731051707</v>
      </c>
      <c r="E21" s="12">
        <f t="shared" si="1"/>
        <v>4309.3934458562771</v>
      </c>
      <c r="F21" s="12">
        <v>0</v>
      </c>
      <c r="G21" s="12">
        <f>IF(AND(B21&lt;&gt;"",$E$13:$E$1000+$F$13:$F$1000*COVID&lt;$D$13:$D$1000),$E$13:$E$1000+$F$13:$F$1000*COVID,IF(B21&lt;&gt;"",$D$13:$D$1000,""))</f>
        <v>4309.3934458562771</v>
      </c>
      <c r="H21" s="12">
        <f>IF(AND(COVID,F21&lt;0),F21, IF(B21&lt;&gt;"",$G$13:$G$1000-$I$13:$I$1000,""))</f>
        <v>1241.5156553815291</v>
      </c>
      <c r="I21" s="12">
        <f>IF(AND(COVID,F21&lt;0),0,IF(B21&lt;&gt;"",$D$13:$D$1000*($E$6/$E$8),""))</f>
        <v>3067.8777904747481</v>
      </c>
      <c r="J21" s="12">
        <f t="shared" si="2"/>
        <v>864982.80165513558</v>
      </c>
      <c r="K21" s="12">
        <f>SUM($I$13:I21)</f>
        <v>27767.342667842033</v>
      </c>
    </row>
    <row r="22" spans="2:11" s="6" customFormat="1" ht="14" x14ac:dyDescent="0.2">
      <c r="B22" s="15">
        <f t="shared" si="4"/>
        <v>10</v>
      </c>
      <c r="C22" s="9">
        <f t="shared" si="0"/>
        <v>43054</v>
      </c>
      <c r="D22" s="55">
        <f t="shared" si="3"/>
        <v>864982.80165513558</v>
      </c>
      <c r="E22" s="12">
        <f t="shared" si="1"/>
        <v>4309.3934458562771</v>
      </c>
      <c r="F22" s="12">
        <v>0</v>
      </c>
      <c r="G22" s="12">
        <f>IF(AND(B22&lt;&gt;"",$E$13:$E$1000+$F$13:$F$1000*COVID&lt;$D$13:$D$1000),$E$13:$E$1000+$F$13:$F$1000*COVID,IF(B22&lt;&gt;"",$D$13:$D$1000,""))</f>
        <v>4309.3934458562771</v>
      </c>
      <c r="H22" s="12">
        <f>IF(AND(COVID,F22&lt;0),F22, IF(B22&lt;&gt;"",$G$13:$G$1000-$I$13:$I$1000,""))</f>
        <v>1245.9126899943385</v>
      </c>
      <c r="I22" s="12">
        <f>IF(AND(COVID,F22&lt;0),0,IF(B22&lt;&gt;"",$D$13:$D$1000*($E$6/$E$8),""))</f>
        <v>3063.4807558619386</v>
      </c>
      <c r="J22" s="12">
        <f t="shared" si="2"/>
        <v>863736.88896514126</v>
      </c>
      <c r="K22" s="12">
        <f>SUM($I$13:I22)</f>
        <v>30830.823423703972</v>
      </c>
    </row>
    <row r="23" spans="2:11" s="6" customFormat="1" ht="14" x14ac:dyDescent="0.2">
      <c r="B23" s="15">
        <f t="shared" si="4"/>
        <v>11</v>
      </c>
      <c r="C23" s="9">
        <f t="shared" si="0"/>
        <v>43084</v>
      </c>
      <c r="D23" s="55">
        <f t="shared" si="3"/>
        <v>863736.88896514126</v>
      </c>
      <c r="E23" s="12">
        <f t="shared" si="1"/>
        <v>4309.3934458562771</v>
      </c>
      <c r="F23" s="12">
        <v>0</v>
      </c>
      <c r="G23" s="12">
        <f>IF(AND(B23&lt;&gt;"",$E$13:$E$1000+$F$13:$F$1000*COVID&lt;$D$13:$D$1000),$E$13:$E$1000+$F$13:$F$1000*COVID,IF(B23&lt;&gt;"",$D$13:$D$1000,""))</f>
        <v>4309.3934458562771</v>
      </c>
      <c r="H23" s="12">
        <f>IF(AND(COVID,F23&lt;0),F23, IF(B23&lt;&gt;"",$G$13:$G$1000-$I$13:$I$1000,""))</f>
        <v>1250.3252974380684</v>
      </c>
      <c r="I23" s="12">
        <f>IF(AND(COVID,F23&lt;0),0,IF(B23&lt;&gt;"",$D$13:$D$1000*($E$6/$E$8),""))</f>
        <v>3059.0681484182087</v>
      </c>
      <c r="J23" s="12">
        <f t="shared" si="2"/>
        <v>862486.56366770319</v>
      </c>
      <c r="K23" s="12">
        <f>SUM($I$13:I23)</f>
        <v>33889.891572122178</v>
      </c>
    </row>
    <row r="24" spans="2:11" s="6" customFormat="1" ht="14" x14ac:dyDescent="0.2">
      <c r="B24" s="15">
        <f t="shared" si="4"/>
        <v>12</v>
      </c>
      <c r="C24" s="9">
        <f t="shared" si="0"/>
        <v>43115</v>
      </c>
      <c r="D24" s="55">
        <f t="shared" si="3"/>
        <v>862486.56366770319</v>
      </c>
      <c r="E24" s="12">
        <f t="shared" si="1"/>
        <v>4309.3934458562771</v>
      </c>
      <c r="F24" s="12">
        <v>0</v>
      </c>
      <c r="G24" s="12">
        <f>IF(AND(B24&lt;&gt;"",$E$13:$E$1000+$F$13:$F$1000*COVID&lt;$D$13:$D$1000),$E$13:$E$1000+$F$13:$F$1000*COVID,IF(B24&lt;&gt;"",$D$13:$D$1000,""))</f>
        <v>4309.3934458562771</v>
      </c>
      <c r="H24" s="12">
        <f>IF(AND(COVID,F24&lt;0),F24, IF(B24&lt;&gt;"",$G$13:$G$1000-$I$13:$I$1000,""))</f>
        <v>1254.7535328664949</v>
      </c>
      <c r="I24" s="12">
        <f>IF(AND(COVID,F24&lt;0),0,IF(B24&lt;&gt;"",$D$13:$D$1000*($E$6/$E$8),""))</f>
        <v>3054.6399129897823</v>
      </c>
      <c r="J24" s="12">
        <f t="shared" si="2"/>
        <v>861231.81013483671</v>
      </c>
      <c r="K24" s="12">
        <f>SUM($I$13:I24)</f>
        <v>36944.531485111962</v>
      </c>
    </row>
    <row r="25" spans="2:11" s="6" customFormat="1" ht="14" x14ac:dyDescent="0.2">
      <c r="B25" s="15">
        <f t="shared" si="4"/>
        <v>13</v>
      </c>
      <c r="C25" s="9">
        <f t="shared" si="0"/>
        <v>43146</v>
      </c>
      <c r="D25" s="55">
        <f t="shared" si="3"/>
        <v>861231.81013483671</v>
      </c>
      <c r="E25" s="12">
        <f t="shared" si="1"/>
        <v>4309.3934458562771</v>
      </c>
      <c r="F25" s="12">
        <v>0</v>
      </c>
      <c r="G25" s="12">
        <f>IF(AND(B25&lt;&gt;"",$E$13:$E$1000+$F$13:$F$1000*COVID&lt;$D$13:$D$1000),$E$13:$E$1000+$F$13:$F$1000*COVID,IF(B25&lt;&gt;"",$D$13:$D$1000,""))</f>
        <v>4309.3934458562771</v>
      </c>
      <c r="H25" s="12">
        <f>IF(AND(COVID,F25&lt;0),F25, IF(B25&lt;&gt;"",$G$13:$G$1000-$I$13:$I$1000,""))</f>
        <v>1259.1974516287301</v>
      </c>
      <c r="I25" s="12">
        <f>IF(AND(COVID,F25&lt;0),0,IF(B25&lt;&gt;"",$D$13:$D$1000*($E$6/$E$8),""))</f>
        <v>3050.1959942275471</v>
      </c>
      <c r="J25" s="12">
        <f t="shared" si="2"/>
        <v>859972.61268320796</v>
      </c>
      <c r="K25" s="12">
        <f>SUM($I$13:I25)</f>
        <v>39994.727479339512</v>
      </c>
    </row>
    <row r="26" spans="2:11" s="6" customFormat="1" ht="14" x14ac:dyDescent="0.2">
      <c r="B26" s="15">
        <f t="shared" si="4"/>
        <v>14</v>
      </c>
      <c r="C26" s="9">
        <f t="shared" si="0"/>
        <v>43174</v>
      </c>
      <c r="D26" s="55">
        <f t="shared" si="3"/>
        <v>859972.61268320796</v>
      </c>
      <c r="E26" s="12">
        <f t="shared" si="1"/>
        <v>4309.3934458562771</v>
      </c>
      <c r="F26" s="12">
        <v>0</v>
      </c>
      <c r="G26" s="12">
        <f>IF(AND(B26&lt;&gt;"",$E$13:$E$1000+$F$13:$F$1000*COVID&lt;$D$13:$D$1000),$E$13:$E$1000+$F$13:$F$1000*COVID,IF(B26&lt;&gt;"",$D$13:$D$1000,""))</f>
        <v>4309.3934458562771</v>
      </c>
      <c r="H26" s="12">
        <f>IF(AND(COVID,F26&lt;0),F26, IF(B26&lt;&gt;"",$G$13:$G$1000-$I$13:$I$1000,""))</f>
        <v>1263.6571092699155</v>
      </c>
      <c r="I26" s="12">
        <f>IF(AND(COVID,F26&lt;0),0,IF(B26&lt;&gt;"",$D$13:$D$1000*($E$6/$E$8),""))</f>
        <v>3045.7363365863616</v>
      </c>
      <c r="J26" s="12">
        <f t="shared" si="2"/>
        <v>858708.95557393809</v>
      </c>
      <c r="K26" s="12">
        <f>SUM($I$13:I26)</f>
        <v>43040.463815925876</v>
      </c>
    </row>
    <row r="27" spans="2:11" s="6" customFormat="1" ht="14" x14ac:dyDescent="0.2">
      <c r="B27" s="15">
        <f t="shared" si="4"/>
        <v>15</v>
      </c>
      <c r="C27" s="9">
        <f t="shared" si="0"/>
        <v>43205</v>
      </c>
      <c r="D27" s="55">
        <f t="shared" si="3"/>
        <v>858708.95557393809</v>
      </c>
      <c r="E27" s="12">
        <f t="shared" si="1"/>
        <v>4309.3934458562771</v>
      </c>
      <c r="F27" s="12">
        <v>0</v>
      </c>
      <c r="G27" s="12">
        <f>IF(AND(B27&lt;&gt;"",$E$13:$E$1000+$F$13:$F$1000*COVID&lt;$D$13:$D$1000),$E$13:$E$1000+$F$13:$F$1000*COVID,IF(B27&lt;&gt;"",$D$13:$D$1000,""))</f>
        <v>4309.3934458562771</v>
      </c>
      <c r="H27" s="12">
        <f>IF(AND(COVID,F27&lt;0),F27, IF(B27&lt;&gt;"",$G$13:$G$1000-$I$13:$I$1000,""))</f>
        <v>1268.1325615319129</v>
      </c>
      <c r="I27" s="12">
        <f>IF(AND(COVID,F27&lt;0),0,IF(B27&lt;&gt;"",$D$13:$D$1000*($E$6/$E$8),""))</f>
        <v>3041.2608843243643</v>
      </c>
      <c r="J27" s="12">
        <f t="shared" si="2"/>
        <v>857440.82301240612</v>
      </c>
      <c r="K27" s="12">
        <f>SUM($I$13:I27)</f>
        <v>46081.724700250241</v>
      </c>
    </row>
    <row r="28" spans="2:11" s="6" customFormat="1" ht="14" x14ac:dyDescent="0.2">
      <c r="B28" s="15">
        <f t="shared" si="4"/>
        <v>16</v>
      </c>
      <c r="C28" s="9">
        <f t="shared" si="0"/>
        <v>43235</v>
      </c>
      <c r="D28" s="55">
        <f t="shared" si="3"/>
        <v>857440.82301240612</v>
      </c>
      <c r="E28" s="12">
        <f t="shared" si="1"/>
        <v>4309.3934458562771</v>
      </c>
      <c r="F28" s="12">
        <v>0</v>
      </c>
      <c r="G28" s="12">
        <f>IF(AND(B28&lt;&gt;"",$E$13:$E$1000+$F$13:$F$1000*COVID&lt;$D$13:$D$1000),$E$13:$E$1000+$F$13:$F$1000*COVID,IF(B28&lt;&gt;"",$D$13:$D$1000,""))</f>
        <v>4309.3934458562771</v>
      </c>
      <c r="H28" s="12">
        <f>IF(AND(COVID,F28&lt;0),F28, IF(B28&lt;&gt;"",$G$13:$G$1000-$I$13:$I$1000,""))</f>
        <v>1272.623864354005</v>
      </c>
      <c r="I28" s="12">
        <f>IF(AND(COVID,F28&lt;0),0,IF(B28&lt;&gt;"",$D$13:$D$1000*($E$6/$E$8),""))</f>
        <v>3036.7695815022721</v>
      </c>
      <c r="J28" s="12">
        <f t="shared" si="2"/>
        <v>856168.19914805214</v>
      </c>
      <c r="K28" s="12">
        <f>SUM($I$13:I28)</f>
        <v>49118.494281752515</v>
      </c>
    </row>
    <row r="29" spans="2:11" s="6" customFormat="1" ht="14" x14ac:dyDescent="0.2">
      <c r="B29" s="15">
        <f t="shared" si="4"/>
        <v>17</v>
      </c>
      <c r="C29" s="9">
        <f t="shared" si="0"/>
        <v>43266</v>
      </c>
      <c r="D29" s="55">
        <f t="shared" si="3"/>
        <v>856168.19914805214</v>
      </c>
      <c r="E29" s="12">
        <f t="shared" si="1"/>
        <v>4309.3934458562771</v>
      </c>
      <c r="F29" s="12">
        <v>0</v>
      </c>
      <c r="G29" s="12">
        <f>IF(AND(B29&lt;&gt;"",$E$13:$E$1000+$F$13:$F$1000*COVID&lt;$D$13:$D$1000),$E$13:$E$1000+$F$13:$F$1000*COVID,IF(B29&lt;&gt;"",$D$13:$D$1000,""))</f>
        <v>4309.3934458562771</v>
      </c>
      <c r="H29" s="12">
        <f>IF(AND(COVID,F29&lt;0),F29, IF(B29&lt;&gt;"",$G$13:$G$1000-$I$13:$I$1000,""))</f>
        <v>1277.1310738735924</v>
      </c>
      <c r="I29" s="12">
        <f>IF(AND(COVID,F29&lt;0),0,IF(B29&lt;&gt;"",$D$13:$D$1000*($E$6/$E$8),""))</f>
        <v>3032.2623719826847</v>
      </c>
      <c r="J29" s="12">
        <f t="shared" si="2"/>
        <v>854891.06807417853</v>
      </c>
      <c r="K29" s="12">
        <f>SUM($I$13:I29)</f>
        <v>52150.756653735203</v>
      </c>
    </row>
    <row r="30" spans="2:11" s="6" customFormat="1" ht="14" x14ac:dyDescent="0.2">
      <c r="B30" s="15">
        <f t="shared" si="4"/>
        <v>18</v>
      </c>
      <c r="C30" s="9">
        <f t="shared" si="0"/>
        <v>43296</v>
      </c>
      <c r="D30" s="55">
        <f t="shared" si="3"/>
        <v>854891.06807417853</v>
      </c>
      <c r="E30" s="12">
        <f t="shared" si="1"/>
        <v>4309.3934458562771</v>
      </c>
      <c r="F30" s="12">
        <v>0</v>
      </c>
      <c r="G30" s="12">
        <f>IF(AND(B30&lt;&gt;"",$E$13:$E$1000+$F$13:$F$1000*COVID&lt;$D$13:$D$1000),$E$13:$E$1000+$F$13:$F$1000*COVID,IF(B30&lt;&gt;"",$D$13:$D$1000,""))</f>
        <v>4309.3934458562771</v>
      </c>
      <c r="H30" s="12">
        <f>IF(AND(COVID,F30&lt;0),F30, IF(B30&lt;&gt;"",$G$13:$G$1000-$I$13:$I$1000,""))</f>
        <v>1281.6542464268946</v>
      </c>
      <c r="I30" s="12">
        <f>IF(AND(COVID,F30&lt;0),0,IF(B30&lt;&gt;"",$D$13:$D$1000*($E$6/$E$8),""))</f>
        <v>3027.7391994293826</v>
      </c>
      <c r="J30" s="12">
        <f t="shared" si="2"/>
        <v>853609.41382775165</v>
      </c>
      <c r="K30" s="12">
        <f>SUM($I$13:I30)</f>
        <v>55178.495853164583</v>
      </c>
    </row>
    <row r="31" spans="2:11" s="6" customFormat="1" ht="14" x14ac:dyDescent="0.2">
      <c r="B31" s="15">
        <f t="shared" si="4"/>
        <v>19</v>
      </c>
      <c r="C31" s="9">
        <f t="shared" si="0"/>
        <v>43327</v>
      </c>
      <c r="D31" s="55">
        <f t="shared" si="3"/>
        <v>853609.41382775165</v>
      </c>
      <c r="E31" s="12">
        <f t="shared" si="1"/>
        <v>4309.3934458562771</v>
      </c>
      <c r="F31" s="12">
        <v>0</v>
      </c>
      <c r="G31" s="12">
        <f>IF(AND(B31&lt;&gt;"",$E$13:$E$1000+$F$13:$F$1000*COVID&lt;$D$13:$D$1000),$E$13:$E$1000+$F$13:$F$1000*COVID,IF(B31&lt;&gt;"",$D$13:$D$1000,""))</f>
        <v>4309.3934458562771</v>
      </c>
      <c r="H31" s="12">
        <f>IF(AND(COVID,F31&lt;0),F31, IF(B31&lt;&gt;"",$G$13:$G$1000-$I$13:$I$1000,""))</f>
        <v>1286.1934385496565</v>
      </c>
      <c r="I31" s="12">
        <f>IF(AND(COVID,F31&lt;0),0,IF(B31&lt;&gt;"",$D$13:$D$1000*($E$6/$E$8),""))</f>
        <v>3023.2000073066206</v>
      </c>
      <c r="J31" s="12">
        <f t="shared" si="2"/>
        <v>852323.220389202</v>
      </c>
      <c r="K31" s="12">
        <f>SUM($I$13:I31)</f>
        <v>58201.695860471205</v>
      </c>
    </row>
    <row r="32" spans="2:11" s="6" customFormat="1" ht="14" x14ac:dyDescent="0.2">
      <c r="B32" s="15">
        <f t="shared" si="4"/>
        <v>20</v>
      </c>
      <c r="C32" s="9">
        <f t="shared" si="0"/>
        <v>43358</v>
      </c>
      <c r="D32" s="55">
        <f t="shared" si="3"/>
        <v>852323.220389202</v>
      </c>
      <c r="E32" s="12">
        <f t="shared" si="1"/>
        <v>4309.3934458562771</v>
      </c>
      <c r="F32" s="12">
        <v>0</v>
      </c>
      <c r="G32" s="12">
        <f>IF(AND(B32&lt;&gt;"",$E$13:$E$1000+$F$13:$F$1000*COVID&lt;$D$13:$D$1000),$E$13:$E$1000+$F$13:$F$1000*COVID,IF(B32&lt;&gt;"",$D$13:$D$1000,""))</f>
        <v>4309.3934458562771</v>
      </c>
      <c r="H32" s="12">
        <f>IF(AND(COVID,F32&lt;0),F32, IF(B32&lt;&gt;"",$G$13:$G$1000-$I$13:$I$1000,""))</f>
        <v>1290.7487069778531</v>
      </c>
      <c r="I32" s="12">
        <f>IF(AND(COVID,F32&lt;0),0,IF(B32&lt;&gt;"",$D$13:$D$1000*($E$6/$E$8),""))</f>
        <v>3018.6447388784241</v>
      </c>
      <c r="J32" s="12">
        <f t="shared" si="2"/>
        <v>851032.47168222419</v>
      </c>
      <c r="K32" s="12">
        <f>SUM($I$13:I32)</f>
        <v>61220.340599349627</v>
      </c>
    </row>
    <row r="33" spans="2:14" s="6" customFormat="1" ht="14" x14ac:dyDescent="0.2">
      <c r="B33" s="15">
        <f t="shared" si="4"/>
        <v>21</v>
      </c>
      <c r="C33" s="9">
        <f t="shared" si="0"/>
        <v>43388</v>
      </c>
      <c r="D33" s="55">
        <f t="shared" si="3"/>
        <v>851032.47168222419</v>
      </c>
      <c r="E33" s="12">
        <f t="shared" si="1"/>
        <v>4309.3934458562771</v>
      </c>
      <c r="F33" s="12">
        <v>0</v>
      </c>
      <c r="G33" s="12">
        <f>IF(AND(B33&lt;&gt;"",$E$13:$E$1000+$F$13:$F$1000*COVID&lt;$D$13:$D$1000),$E$13:$E$1000+$F$13:$F$1000*COVID,IF(B33&lt;&gt;"",$D$13:$D$1000,""))</f>
        <v>4309.3934458562771</v>
      </c>
      <c r="H33" s="12">
        <f>IF(AND(COVID,F33&lt;0),F33, IF(B33&lt;&gt;"",$G$13:$G$1000-$I$13:$I$1000,""))</f>
        <v>1295.3201086483996</v>
      </c>
      <c r="I33" s="12">
        <f>IF(AND(COVID,F33&lt;0),0,IF(B33&lt;&gt;"",$D$13:$D$1000*($E$6/$E$8),""))</f>
        <v>3014.0733372078776</v>
      </c>
      <c r="J33" s="12">
        <f t="shared" si="2"/>
        <v>849737.1515735758</v>
      </c>
      <c r="K33" s="12">
        <f>SUM($I$13:I33)</f>
        <v>64234.413936557503</v>
      </c>
    </row>
    <row r="34" spans="2:14" s="6" customFormat="1" ht="14" x14ac:dyDescent="0.2">
      <c r="B34" s="15">
        <f t="shared" si="4"/>
        <v>22</v>
      </c>
      <c r="C34" s="9">
        <f t="shared" si="0"/>
        <v>43419</v>
      </c>
      <c r="D34" s="55">
        <f t="shared" si="3"/>
        <v>849737.1515735758</v>
      </c>
      <c r="E34" s="12">
        <f t="shared" si="1"/>
        <v>4309.3934458562771</v>
      </c>
      <c r="F34" s="12">
        <v>0</v>
      </c>
      <c r="G34" s="12">
        <f>IF(AND(B34&lt;&gt;"",$E$13:$E$1000+$F$13:$F$1000*COVID&lt;$D$13:$D$1000),$E$13:$E$1000+$F$13:$F$1000*COVID,IF(B34&lt;&gt;"",$D$13:$D$1000,""))</f>
        <v>4309.3934458562771</v>
      </c>
      <c r="H34" s="12">
        <f>IF(AND(COVID,F34&lt;0),F34, IF(B34&lt;&gt;"",$G$13:$G$1000-$I$13:$I$1000,""))</f>
        <v>1299.9077006998627</v>
      </c>
      <c r="I34" s="12">
        <f>IF(AND(COVID,F34&lt;0),0,IF(B34&lt;&gt;"",$D$13:$D$1000*($E$6/$E$8),""))</f>
        <v>3009.4857451564144</v>
      </c>
      <c r="J34" s="12">
        <f t="shared" si="2"/>
        <v>848437.24387287593</v>
      </c>
      <c r="K34" s="12">
        <f>SUM($I$13:I34)</f>
        <v>67243.899681713912</v>
      </c>
    </row>
    <row r="35" spans="2:14" s="6" customFormat="1" ht="14" x14ac:dyDescent="0.2">
      <c r="B35" s="15">
        <f t="shared" si="4"/>
        <v>23</v>
      </c>
      <c r="C35" s="9">
        <f t="shared" si="0"/>
        <v>43449</v>
      </c>
      <c r="D35" s="55">
        <f t="shared" si="3"/>
        <v>848437.24387287593</v>
      </c>
      <c r="E35" s="12">
        <f t="shared" si="1"/>
        <v>4309.3934458562771</v>
      </c>
      <c r="F35" s="12">
        <v>0</v>
      </c>
      <c r="G35" s="12">
        <f>IF(AND(B35&lt;&gt;"",$E$13:$E$1000+$F$13:$F$1000*COVID&lt;$D$13:$D$1000),$E$13:$E$1000+$F$13:$F$1000*COVID,IF(B35&lt;&gt;"",$D$13:$D$1000,""))</f>
        <v>4309.3934458562771</v>
      </c>
      <c r="H35" s="12">
        <f>IF(AND(COVID,F35&lt;0),F35, IF(B35&lt;&gt;"",$G$13:$G$1000-$I$13:$I$1000,""))</f>
        <v>1304.5115404731746</v>
      </c>
      <c r="I35" s="12">
        <f>IF(AND(COVID,F35&lt;0),0,IF(B35&lt;&gt;"",$D$13:$D$1000*($E$6/$E$8),""))</f>
        <v>3004.8819053831025</v>
      </c>
      <c r="J35" s="12">
        <f t="shared" si="2"/>
        <v>847132.73233240272</v>
      </c>
      <c r="K35" s="12">
        <f>SUM($I$13:I35)</f>
        <v>70248.781587097008</v>
      </c>
    </row>
    <row r="36" spans="2:14" s="6" customFormat="1" ht="14" x14ac:dyDescent="0.2">
      <c r="B36" s="15">
        <f t="shared" si="4"/>
        <v>24</v>
      </c>
      <c r="C36" s="9">
        <f t="shared" si="0"/>
        <v>43480</v>
      </c>
      <c r="D36" s="55">
        <f t="shared" si="3"/>
        <v>847132.73233240272</v>
      </c>
      <c r="E36" s="12">
        <f t="shared" si="1"/>
        <v>4309.3934458562771</v>
      </c>
      <c r="F36" s="12">
        <v>0</v>
      </c>
      <c r="G36" s="12">
        <f>IF(AND(B36&lt;&gt;"",$E$13:$E$1000+$F$13:$F$1000*COVID&lt;$D$13:$D$1000),$E$13:$E$1000+$F$13:$F$1000*COVID,IF(B36&lt;&gt;"",$D$13:$D$1000,""))</f>
        <v>4309.3934458562771</v>
      </c>
      <c r="H36" s="12">
        <f>IF(AND(COVID,F36&lt;0),F36, IF(B36&lt;&gt;"",$G$13:$G$1000-$I$13:$I$1000,""))</f>
        <v>1309.1316855123505</v>
      </c>
      <c r="I36" s="12">
        <f>IF(AND(COVID,F36&lt;0),0,IF(B36&lt;&gt;"",$D$13:$D$1000*($E$6/$E$8),""))</f>
        <v>3000.2617603439267</v>
      </c>
      <c r="J36" s="12">
        <f t="shared" si="2"/>
        <v>845823.60064689035</v>
      </c>
      <c r="K36" s="12">
        <f>SUM($I$13:I36)</f>
        <v>73249.043347440936</v>
      </c>
    </row>
    <row r="37" spans="2:14" s="6" customFormat="1" ht="14" x14ac:dyDescent="0.2">
      <c r="B37" s="15">
        <f t="shared" si="4"/>
        <v>25</v>
      </c>
      <c r="C37" s="9">
        <f t="shared" si="0"/>
        <v>43511</v>
      </c>
      <c r="D37" s="55">
        <f t="shared" si="3"/>
        <v>845823.60064689035</v>
      </c>
      <c r="E37" s="12">
        <f t="shared" si="1"/>
        <v>4309.3934458562771</v>
      </c>
      <c r="F37" s="12">
        <v>0</v>
      </c>
      <c r="G37" s="12">
        <f>IF(AND(B37&lt;&gt;"",$E$13:$E$1000+$F$13:$F$1000*COVID&lt;$D$13:$D$1000),$E$13:$E$1000+$F$13:$F$1000*COVID,IF(B37&lt;&gt;"",$D$13:$D$1000,""))</f>
        <v>4309.3934458562771</v>
      </c>
      <c r="H37" s="12">
        <f>IF(AND(COVID,F37&lt;0),F37, IF(B37&lt;&gt;"",$G$13:$G$1000-$I$13:$I$1000,""))</f>
        <v>1313.7681935652067</v>
      </c>
      <c r="I37" s="12">
        <f>IF(AND(COVID,F37&lt;0),0,IF(B37&lt;&gt;"",$D$13:$D$1000*($E$6/$E$8),""))</f>
        <v>2995.6252522910704</v>
      </c>
      <c r="J37" s="12">
        <f t="shared" si="2"/>
        <v>844509.83245332516</v>
      </c>
      <c r="K37" s="12">
        <f>SUM($I$13:I37)</f>
        <v>76244.668599732002</v>
      </c>
    </row>
    <row r="38" spans="2:14" s="6" customFormat="1" ht="14" x14ac:dyDescent="0.2">
      <c r="B38" s="15">
        <f t="shared" si="4"/>
        <v>26</v>
      </c>
      <c r="C38" s="9">
        <f t="shared" si="0"/>
        <v>43539</v>
      </c>
      <c r="D38" s="55">
        <f t="shared" si="3"/>
        <v>844509.83245332516</v>
      </c>
      <c r="E38" s="12">
        <f t="shared" si="1"/>
        <v>4309.3934458562771</v>
      </c>
      <c r="F38" s="12">
        <v>0</v>
      </c>
      <c r="G38" s="12">
        <f>IF(AND(B38&lt;&gt;"",$E$13:$E$1000+$F$13:$F$1000*COVID&lt;$D$13:$D$1000),$E$13:$E$1000+$F$13:$F$1000*COVID,IF(B38&lt;&gt;"",$D$13:$D$1000,""))</f>
        <v>4309.3934458562771</v>
      </c>
      <c r="H38" s="12">
        <f>IF(AND(COVID,F38&lt;0),F38, IF(B38&lt;&gt;"",$G$13:$G$1000-$I$13:$I$1000,""))</f>
        <v>1318.4211225840836</v>
      </c>
      <c r="I38" s="12">
        <f>IF(AND(COVID,F38&lt;0),0,IF(B38&lt;&gt;"",$D$13:$D$1000*($E$6/$E$8),""))</f>
        <v>2990.9723232721935</v>
      </c>
      <c r="J38" s="12">
        <f t="shared" si="2"/>
        <v>843191.41133074113</v>
      </c>
      <c r="K38" s="12">
        <f>SUM($I$13:I38)</f>
        <v>79235.64092300419</v>
      </c>
    </row>
    <row r="39" spans="2:14" s="6" customFormat="1" ht="14" x14ac:dyDescent="0.2">
      <c r="B39" s="15">
        <f t="shared" si="4"/>
        <v>27</v>
      </c>
      <c r="C39" s="9">
        <f t="shared" si="0"/>
        <v>43570</v>
      </c>
      <c r="D39" s="55">
        <f t="shared" si="3"/>
        <v>843191.41133074113</v>
      </c>
      <c r="E39" s="12">
        <f t="shared" si="1"/>
        <v>4309.3934458562771</v>
      </c>
      <c r="F39" s="12">
        <v>0</v>
      </c>
      <c r="G39" s="12">
        <f>IF(AND(B39&lt;&gt;"",$E$13:$E$1000+$F$13:$F$1000*COVID&lt;$D$13:$D$1000),$E$13:$E$1000+$F$13:$F$1000*COVID,IF(B39&lt;&gt;"",$D$13:$D$1000,""))</f>
        <v>4309.3934458562771</v>
      </c>
      <c r="H39" s="12">
        <f>IF(AND(COVID,F39&lt;0),F39, IF(B39&lt;&gt;"",$G$13:$G$1000-$I$13:$I$1000,""))</f>
        <v>1323.0905307265689</v>
      </c>
      <c r="I39" s="12">
        <f>IF(AND(COVID,F39&lt;0),0,IF(B39&lt;&gt;"",$D$13:$D$1000*($E$6/$E$8),""))</f>
        <v>2986.3029151297083</v>
      </c>
      <c r="J39" s="12">
        <f t="shared" si="2"/>
        <v>841868.32080001454</v>
      </c>
      <c r="K39" s="12">
        <f>SUM($I$13:I39)</f>
        <v>82221.943838133899</v>
      </c>
    </row>
    <row r="40" spans="2:14" s="6" customFormat="1" ht="14" x14ac:dyDescent="0.2">
      <c r="B40" s="15">
        <f t="shared" si="4"/>
        <v>28</v>
      </c>
      <c r="C40" s="9">
        <f t="shared" si="0"/>
        <v>43600</v>
      </c>
      <c r="D40" s="55">
        <f t="shared" si="3"/>
        <v>841868.32080001454</v>
      </c>
      <c r="E40" s="12">
        <f t="shared" si="1"/>
        <v>4309.3934458562771</v>
      </c>
      <c r="F40" s="12">
        <v>0</v>
      </c>
      <c r="G40" s="12">
        <f>IF(AND(B40&lt;&gt;"",$E$13:$E$1000+$F$13:$F$1000*COVID&lt;$D$13:$D$1000),$E$13:$E$1000+$F$13:$F$1000*COVID,IF(B40&lt;&gt;"",$D$13:$D$1000,""))</f>
        <v>4309.3934458562771</v>
      </c>
      <c r="H40" s="12">
        <f>IF(AND(COVID,F40&lt;0),F40, IF(B40&lt;&gt;"",$G$13:$G$1000-$I$13:$I$1000,""))</f>
        <v>1327.7764763562254</v>
      </c>
      <c r="I40" s="12">
        <f>IF(AND(COVID,F40&lt;0),0,IF(B40&lt;&gt;"",$D$13:$D$1000*($E$6/$E$8),""))</f>
        <v>2981.6169695000517</v>
      </c>
      <c r="J40" s="12">
        <f t="shared" si="2"/>
        <v>840540.54432365834</v>
      </c>
      <c r="K40" s="12">
        <f>SUM($I$13:I40)</f>
        <v>85203.560807633956</v>
      </c>
    </row>
    <row r="41" spans="2:14" s="6" customFormat="1" ht="14" x14ac:dyDescent="0.2">
      <c r="B41" s="15">
        <f t="shared" si="4"/>
        <v>29</v>
      </c>
      <c r="C41" s="9">
        <f t="shared" si="0"/>
        <v>43631</v>
      </c>
      <c r="D41" s="55">
        <f t="shared" si="3"/>
        <v>840540.54432365834</v>
      </c>
      <c r="E41" s="12">
        <f t="shared" si="1"/>
        <v>4309.3934458562771</v>
      </c>
      <c r="F41" s="12">
        <v>0</v>
      </c>
      <c r="G41" s="12">
        <f>IF(AND(B41&lt;&gt;"",$E$13:$E$1000+$F$13:$F$1000*COVID&lt;$D$13:$D$1000),$E$13:$E$1000+$F$13:$F$1000*COVID,IF(B41&lt;&gt;"",$D$13:$D$1000,""))</f>
        <v>4309.3934458562771</v>
      </c>
      <c r="H41" s="12">
        <f>IF(AND(COVID,F41&lt;0),F41, IF(B41&lt;&gt;"",$G$13:$G$1000-$I$13:$I$1000,""))</f>
        <v>1332.4790180433201</v>
      </c>
      <c r="I41" s="12">
        <f>IF(AND(COVID,F41&lt;0),0,IF(B41&lt;&gt;"",$D$13:$D$1000*($E$6/$E$8),""))</f>
        <v>2976.914427812957</v>
      </c>
      <c r="J41" s="12">
        <f t="shared" si="2"/>
        <v>839208.06530561496</v>
      </c>
      <c r="K41" s="12">
        <f>SUM($I$13:I41)</f>
        <v>88180.475235446909</v>
      </c>
    </row>
    <row r="42" spans="2:14" s="6" customFormat="1" ht="14" x14ac:dyDescent="0.2">
      <c r="B42" s="15">
        <f t="shared" si="4"/>
        <v>30</v>
      </c>
      <c r="C42" s="9">
        <f t="shared" si="0"/>
        <v>43661</v>
      </c>
      <c r="D42" s="55">
        <f t="shared" si="3"/>
        <v>839208.06530561496</v>
      </c>
      <c r="E42" s="12">
        <f t="shared" si="1"/>
        <v>4309.3934458562771</v>
      </c>
      <c r="F42" s="12">
        <v>0</v>
      </c>
      <c r="G42" s="12">
        <f>IF(AND(B42&lt;&gt;"",$E$13:$E$1000+$F$13:$F$1000*COVID&lt;$D$13:$D$1000),$E$13:$E$1000+$F$13:$F$1000*COVID,IF(B42&lt;&gt;"",$D$13:$D$1000,""))</f>
        <v>4309.3934458562771</v>
      </c>
      <c r="H42" s="12">
        <f>IF(AND(COVID,F42&lt;0),F42, IF(B42&lt;&gt;"",$G$13:$G$1000-$I$13:$I$1000,""))</f>
        <v>1337.1982145655575</v>
      </c>
      <c r="I42" s="12">
        <f>IF(AND(COVID,F42&lt;0),0,IF(B42&lt;&gt;"",$D$13:$D$1000*($E$6/$E$8),""))</f>
        <v>2972.1952312907197</v>
      </c>
      <c r="J42" s="12">
        <f t="shared" si="2"/>
        <v>837870.86709104944</v>
      </c>
      <c r="K42" s="12">
        <f>SUM($I$13:I42)</f>
        <v>91152.670466737633</v>
      </c>
    </row>
    <row r="43" spans="2:14" s="6" customFormat="1" ht="14" x14ac:dyDescent="0.2">
      <c r="B43" s="15">
        <f t="shared" si="4"/>
        <v>31</v>
      </c>
      <c r="C43" s="9">
        <f t="shared" si="0"/>
        <v>43692</v>
      </c>
      <c r="D43" s="55">
        <f t="shared" si="3"/>
        <v>837870.86709104944</v>
      </c>
      <c r="E43" s="12">
        <f t="shared" si="1"/>
        <v>4309.3934458562771</v>
      </c>
      <c r="F43" s="12">
        <v>0</v>
      </c>
      <c r="G43" s="12">
        <f>IF(AND(B43&lt;&gt;"",$E$13:$E$1000+$F$13:$F$1000*COVID&lt;$D$13:$D$1000),$E$13:$E$1000+$F$13:$F$1000*COVID,IF(B43&lt;&gt;"",$D$13:$D$1000,""))</f>
        <v>4309.3934458562771</v>
      </c>
      <c r="H43" s="12">
        <f>IF(AND(COVID,F43&lt;0),F43, IF(B43&lt;&gt;"",$G$13:$G$1000-$I$13:$I$1000,""))</f>
        <v>1341.9341249088102</v>
      </c>
      <c r="I43" s="12">
        <f>IF(AND(COVID,F43&lt;0),0,IF(B43&lt;&gt;"",$D$13:$D$1000*($E$6/$E$8),""))</f>
        <v>2967.4593209474669</v>
      </c>
      <c r="J43" s="12">
        <f t="shared" si="2"/>
        <v>836528.93296614068</v>
      </c>
      <c r="K43" s="12">
        <f>SUM($I$13:I43)</f>
        <v>94120.129787685102</v>
      </c>
    </row>
    <row r="44" spans="2:14" s="6" customFormat="1" ht="14" x14ac:dyDescent="0.2">
      <c r="B44" s="15">
        <f t="shared" si="4"/>
        <v>32</v>
      </c>
      <c r="C44" s="9">
        <f t="shared" si="0"/>
        <v>43723</v>
      </c>
      <c r="D44" s="55">
        <f t="shared" si="3"/>
        <v>836528.93296614068</v>
      </c>
      <c r="E44" s="12">
        <f t="shared" si="1"/>
        <v>4309.3934458562771</v>
      </c>
      <c r="F44" s="12">
        <v>0</v>
      </c>
      <c r="G44" s="12">
        <f>IF(AND(B44&lt;&gt;"",$E$13:$E$1000+$F$13:$F$1000*COVID&lt;$D$13:$D$1000),$E$13:$E$1000+$F$13:$F$1000*COVID,IF(B44&lt;&gt;"",$D$13:$D$1000,""))</f>
        <v>4309.3934458562771</v>
      </c>
      <c r="H44" s="12">
        <f>IF(AND(COVID,F44&lt;0),F44, IF(B44&lt;&gt;"",$G$13:$G$1000-$I$13:$I$1000,""))</f>
        <v>1346.686808267862</v>
      </c>
      <c r="I44" s="12">
        <f>IF(AND(COVID,F44&lt;0),0,IF(B44&lt;&gt;"",$D$13:$D$1000*($E$6/$E$8),""))</f>
        <v>2962.7066375884151</v>
      </c>
      <c r="J44" s="12">
        <f t="shared" si="2"/>
        <v>835182.24615787284</v>
      </c>
      <c r="K44" s="12">
        <f>SUM($I$13:I44)</f>
        <v>97082.836425273519</v>
      </c>
      <c r="N44" s="41"/>
    </row>
    <row r="45" spans="2:14" s="6" customFormat="1" ht="14" x14ac:dyDescent="0.2">
      <c r="B45" s="15">
        <f t="shared" si="4"/>
        <v>33</v>
      </c>
      <c r="C45" s="9">
        <f t="shared" si="0"/>
        <v>43753</v>
      </c>
      <c r="D45" s="55">
        <f t="shared" si="3"/>
        <v>835182.24615787284</v>
      </c>
      <c r="E45" s="12">
        <f t="shared" si="1"/>
        <v>4309.3934458562771</v>
      </c>
      <c r="F45" s="12">
        <v>0</v>
      </c>
      <c r="G45" s="12">
        <f>IF(AND(B45&lt;&gt;"",$E$13:$E$1000+$F$13:$F$1000*COVID&lt;$D$13:$D$1000),$E$13:$E$1000+$F$13:$F$1000*COVID,IF(B45&lt;&gt;"",$D$13:$D$1000,""))</f>
        <v>4309.3934458562771</v>
      </c>
      <c r="H45" s="12">
        <f>IF(AND(COVID,F45&lt;0),F45, IF(B45&lt;&gt;"",$G$13:$G$1000-$I$13:$I$1000,""))</f>
        <v>1351.4563240471439</v>
      </c>
      <c r="I45" s="12">
        <f>IF(AND(COVID,F45&lt;0),0,IF(B45&lt;&gt;"",$D$13:$D$1000*($E$6/$E$8),""))</f>
        <v>2957.9371218091333</v>
      </c>
      <c r="J45" s="12">
        <f t="shared" si="2"/>
        <v>833830.78983382566</v>
      </c>
      <c r="K45" s="12">
        <f>SUM($I$13:I45)</f>
        <v>100040.77354708266</v>
      </c>
    </row>
    <row r="46" spans="2:14" s="6" customFormat="1" ht="14" x14ac:dyDescent="0.2">
      <c r="B46" s="15">
        <f t="shared" si="4"/>
        <v>34</v>
      </c>
      <c r="C46" s="9">
        <f t="shared" si="0"/>
        <v>43784</v>
      </c>
      <c r="D46" s="55">
        <f t="shared" si="3"/>
        <v>833830.78983382566</v>
      </c>
      <c r="E46" s="12">
        <f t="shared" si="1"/>
        <v>4309.3934458562771</v>
      </c>
      <c r="F46" s="12">
        <v>0</v>
      </c>
      <c r="G46" s="12">
        <f>IF(AND(B46&lt;&gt;"",$E$13:$E$1000+$F$13:$F$1000*COVID&lt;$D$13:$D$1000),$E$13:$E$1000+$F$13:$F$1000*COVID,IF(B46&lt;&gt;"",$D$13:$D$1000,""))</f>
        <v>4309.3934458562771</v>
      </c>
      <c r="H46" s="12">
        <f>IF(AND(COVID,F46&lt;0),F46, IF(B46&lt;&gt;"",$G$13:$G$1000-$I$13:$I$1000,""))</f>
        <v>1356.2427318614778</v>
      </c>
      <c r="I46" s="12">
        <f>IF(AND(COVID,F46&lt;0),0,IF(B46&lt;&gt;"",$D$13:$D$1000*($E$6/$E$8),""))</f>
        <v>2953.1507139947994</v>
      </c>
      <c r="J46" s="12">
        <f t="shared" si="2"/>
        <v>832474.54710196424</v>
      </c>
      <c r="K46" s="12">
        <f>SUM($I$13:I46)</f>
        <v>102993.92426107745</v>
      </c>
    </row>
    <row r="47" spans="2:14" s="6" customFormat="1" ht="14" x14ac:dyDescent="0.2">
      <c r="B47" s="15">
        <f t="shared" si="4"/>
        <v>35</v>
      </c>
      <c r="C47" s="9">
        <f t="shared" si="0"/>
        <v>43814</v>
      </c>
      <c r="D47" s="55">
        <f t="shared" si="3"/>
        <v>832474.54710196424</v>
      </c>
      <c r="E47" s="12">
        <f t="shared" si="1"/>
        <v>4309.3934458562771</v>
      </c>
      <c r="F47" s="12">
        <v>0</v>
      </c>
      <c r="G47" s="12">
        <f>IF(AND(B47&lt;&gt;"",$E$13:$E$1000+$F$13:$F$1000*COVID&lt;$D$13:$D$1000),$E$13:$E$1000+$F$13:$F$1000*COVID,IF(B47&lt;&gt;"",$D$13:$D$1000,""))</f>
        <v>4309.3934458562771</v>
      </c>
      <c r="H47" s="12">
        <f>IF(AND(COVID,F47&lt;0),F47, IF(B47&lt;&gt;"",$G$13:$G$1000-$I$13:$I$1000,""))</f>
        <v>1361.0460915368203</v>
      </c>
      <c r="I47" s="12">
        <f>IF(AND(COVID,F47&lt;0),0,IF(B47&lt;&gt;"",$D$13:$D$1000*($E$6/$E$8),""))</f>
        <v>2948.3473543194568</v>
      </c>
      <c r="J47" s="12">
        <f t="shared" si="2"/>
        <v>831113.50101042737</v>
      </c>
      <c r="K47" s="12">
        <f>SUM($I$13:I47)</f>
        <v>105942.27161539691</v>
      </c>
    </row>
    <row r="48" spans="2:14" s="6" customFormat="1" ht="14" x14ac:dyDescent="0.2">
      <c r="B48" s="15">
        <f t="shared" si="4"/>
        <v>36</v>
      </c>
      <c r="C48" s="9">
        <f t="shared" si="0"/>
        <v>43845</v>
      </c>
      <c r="D48" s="55">
        <f t="shared" si="3"/>
        <v>831113.50101042737</v>
      </c>
      <c r="E48" s="12">
        <f t="shared" si="1"/>
        <v>4309.3934458562771</v>
      </c>
      <c r="F48" s="12">
        <v>0</v>
      </c>
      <c r="G48" s="12">
        <f>IF(AND(B48&lt;&gt;"",$E$13:$E$1000+$F$13:$F$1000*COVID&lt;$D$13:$D$1000),$E$13:$E$1000+$F$13:$F$1000*COVID,IF(B48&lt;&gt;"",$D$13:$D$1000,""))</f>
        <v>4309.3934458562771</v>
      </c>
      <c r="H48" s="12">
        <f>IF(AND(COVID,F48&lt;0),F48, IF(B48&lt;&gt;"",$G$13:$G$1000-$I$13:$I$1000,""))</f>
        <v>1365.8664631110132</v>
      </c>
      <c r="I48" s="12">
        <f>IF(AND(COVID,F48&lt;0),0,IF(B48&lt;&gt;"",$D$13:$D$1000*($E$6/$E$8),""))</f>
        <v>2943.5269827452639</v>
      </c>
      <c r="J48" s="12">
        <f t="shared" si="2"/>
        <v>829747.63454731635</v>
      </c>
      <c r="K48" s="12">
        <f>SUM($I$13:I48)</f>
        <v>108885.79859814217</v>
      </c>
    </row>
    <row r="49" spans="2:12" s="6" customFormat="1" ht="14" x14ac:dyDescent="0.2">
      <c r="B49" s="15">
        <f t="shared" si="4"/>
        <v>37</v>
      </c>
      <c r="C49" s="9">
        <f t="shared" si="0"/>
        <v>43876</v>
      </c>
      <c r="D49" s="55">
        <f t="shared" si="3"/>
        <v>829747.63454731635</v>
      </c>
      <c r="E49" s="12">
        <f t="shared" si="1"/>
        <v>4309.3934458562771</v>
      </c>
      <c r="F49" s="12">
        <v>0</v>
      </c>
      <c r="G49" s="12">
        <f>IF(AND(B49&lt;&gt;"",$E$13:$E$1000+$F$13:$F$1000*COVID&lt;$D$13:$D$1000),$E$13:$E$1000+$F$13:$F$1000*COVID,IF(B49&lt;&gt;"",$D$13:$D$1000,""))</f>
        <v>4309.3934458562771</v>
      </c>
      <c r="H49" s="12">
        <f>IF(AND(COVID,F49&lt;0),F49, IF(B49&lt;&gt;"",$G$13:$G$1000-$I$13:$I$1000,""))</f>
        <v>1370.7039068345316</v>
      </c>
      <c r="I49" s="12">
        <f>IF(AND(COVID,F49&lt;0),0,IF(B49&lt;&gt;"",$D$13:$D$1000*($E$6/$E$8),""))</f>
        <v>2938.6895390217455</v>
      </c>
      <c r="J49" s="12">
        <f t="shared" si="2"/>
        <v>828376.93064048188</v>
      </c>
      <c r="K49" s="12">
        <f>SUM($I$13:I49)</f>
        <v>111824.48813716391</v>
      </c>
    </row>
    <row r="50" spans="2:12" s="6" customFormat="1" ht="14" x14ac:dyDescent="0.2">
      <c r="B50" s="15">
        <f t="shared" si="4"/>
        <v>38</v>
      </c>
      <c r="C50" s="9">
        <f t="shared" si="0"/>
        <v>43905</v>
      </c>
      <c r="D50" s="55">
        <f t="shared" si="3"/>
        <v>828376.93064048188</v>
      </c>
      <c r="E50" s="12">
        <f t="shared" si="1"/>
        <v>4309.3934458562771</v>
      </c>
      <c r="F50" s="12">
        <v>0</v>
      </c>
      <c r="G50" s="12">
        <f>IF(AND(B50&lt;&gt;"",$E$13:$E$1000+$F$13:$F$1000*COVID&lt;$D$13:$D$1000),$E$13:$E$1000+$F$13:$F$1000*COVID,IF(B50&lt;&gt;"",$D$13:$D$1000,""))</f>
        <v>4309.3934458562771</v>
      </c>
      <c r="H50" s="12">
        <f>IF(AND(COVID,F50&lt;0),F50, IF(B50&lt;&gt;"",$G$13:$G$1000-$I$13:$I$1000,""))</f>
        <v>1375.5584831712367</v>
      </c>
      <c r="I50" s="12">
        <f>IF(AND(COVID,F50&lt;0),0,IF(B50&lt;&gt;"",$D$13:$D$1000*($E$6/$E$8),""))</f>
        <v>2933.8349626850404</v>
      </c>
      <c r="J50" s="12">
        <f t="shared" si="2"/>
        <v>827001.3721573106</v>
      </c>
      <c r="K50" s="12">
        <f>SUM($I$13:I50)</f>
        <v>114758.32309984895</v>
      </c>
    </row>
    <row r="51" spans="2:12" s="6" customFormat="1" ht="14" x14ac:dyDescent="0.2">
      <c r="B51" s="15">
        <f t="shared" si="4"/>
        <v>39</v>
      </c>
      <c r="C51" s="9">
        <f t="shared" si="0"/>
        <v>43936</v>
      </c>
      <c r="D51" s="55">
        <f t="shared" si="3"/>
        <v>827001.3721573106</v>
      </c>
      <c r="E51" s="12">
        <f t="shared" si="1"/>
        <v>4309.3934458562771</v>
      </c>
      <c r="F51" s="12">
        <v>0</v>
      </c>
      <c r="G51" s="12">
        <f>IF(AND(B51&lt;&gt;"",$E$13:$E$1000+$F$13:$F$1000*COVID&lt;$D$13:$D$1000),$E$13:$E$1000+$F$13:$F$1000*COVID,IF(B51&lt;&gt;"",$D$13:$D$1000,""))</f>
        <v>4309.3934458562771</v>
      </c>
      <c r="H51" s="12">
        <f>IF(AND(COVID,F51&lt;0),F51, IF(B51&lt;&gt;"",$G$13:$G$1000-$I$13:$I$1000,""))</f>
        <v>1380.4302527991354</v>
      </c>
      <c r="I51" s="12">
        <f>IF(AND(COVID,F51&lt;0),0,IF(B51&lt;&gt;"",$D$13:$D$1000*($E$6/$E$8),""))</f>
        <v>2928.9631930571418</v>
      </c>
      <c r="J51" s="12">
        <f t="shared" si="2"/>
        <v>825620.94190451142</v>
      </c>
      <c r="K51" s="12">
        <f>SUM($I$13:I51)</f>
        <v>117687.28629290609</v>
      </c>
    </row>
    <row r="52" spans="2:12" s="6" customFormat="1" ht="14" x14ac:dyDescent="0.2">
      <c r="B52" s="15">
        <f t="shared" si="4"/>
        <v>40</v>
      </c>
      <c r="C52" s="9">
        <f t="shared" si="0"/>
        <v>43966</v>
      </c>
      <c r="D52" s="55">
        <f t="shared" si="3"/>
        <v>825620.94190451142</v>
      </c>
      <c r="E52" s="12">
        <f t="shared" si="1"/>
        <v>4309.3934458562771</v>
      </c>
      <c r="F52" s="12">
        <f>-E52</f>
        <v>-4309.3934458562771</v>
      </c>
      <c r="G52" s="12">
        <f>IF(AND(B52&lt;&gt;"",$E$13:$E$1000+$F$13:$F$1000*COVID&lt;$D$13:$D$1000),$E$13:$E$1000+$F$13:$F$1000*COVID,IF(B52&lt;&gt;"",$D$13:$D$1000,""))</f>
        <v>0</v>
      </c>
      <c r="H52" s="12">
        <f>IF(AND(COVID,F52&lt;0),F52, IF(B52&lt;&gt;"",$G$13:$G$1000-$I$13:$I$1000,""))</f>
        <v>-4309.3934458562771</v>
      </c>
      <c r="I52" s="12">
        <f>IF(AND(COVID,F52&lt;0),0,IF(B52&lt;&gt;"",$D$13:$D$1000*($E$6/$E$8),""))</f>
        <v>0</v>
      </c>
      <c r="J52" s="12">
        <f t="shared" si="2"/>
        <v>829930.33535036771</v>
      </c>
      <c r="K52" s="12">
        <f>SUM($I$13:I52)</f>
        <v>117687.28629290609</v>
      </c>
    </row>
    <row r="53" spans="2:12" s="6" customFormat="1" ht="14" x14ac:dyDescent="0.2">
      <c r="B53" s="15">
        <f t="shared" si="4"/>
        <v>41</v>
      </c>
      <c r="C53" s="9">
        <f t="shared" si="0"/>
        <v>43997</v>
      </c>
      <c r="D53" s="55">
        <f t="shared" si="3"/>
        <v>829930.33535036771</v>
      </c>
      <c r="E53" s="12">
        <f t="shared" si="1"/>
        <v>4309.3934458562771</v>
      </c>
      <c r="F53" s="12">
        <f t="shared" ref="F53:F68" si="5">-E53</f>
        <v>-4309.3934458562771</v>
      </c>
      <c r="G53" s="12">
        <f>IF(AND(B53&lt;&gt;"",$E$13:$E$1000+$F$13:$F$1000*COVID&lt;$D$13:$D$1000),$E$13:$E$1000+$F$13:$F$1000*COVID,IF(B53&lt;&gt;"",$D$13:$D$1000,""))</f>
        <v>0</v>
      </c>
      <c r="H53" s="12">
        <f>IF(AND(COVID,F53&lt;0),F53, IF(B53&lt;&gt;"",$G$13:$G$1000-$I$13:$I$1000,""))</f>
        <v>-4309.3934458562771</v>
      </c>
      <c r="I53" s="12">
        <f>IF(AND(COVID,F53&lt;0),0,IF(B53&lt;&gt;"",$D$13:$D$1000*($E$6/$E$8),""))</f>
        <v>0</v>
      </c>
      <c r="J53" s="12">
        <f t="shared" si="2"/>
        <v>834239.72879622399</v>
      </c>
      <c r="K53" s="12">
        <f>SUM($I$13:I53)</f>
        <v>117687.28629290609</v>
      </c>
      <c r="L53" s="41"/>
    </row>
    <row r="54" spans="2:12" s="6" customFormat="1" ht="14" x14ac:dyDescent="0.2">
      <c r="B54" s="15">
        <f t="shared" si="4"/>
        <v>42</v>
      </c>
      <c r="C54" s="9">
        <f t="shared" si="0"/>
        <v>44027</v>
      </c>
      <c r="D54" s="55">
        <f t="shared" si="3"/>
        <v>834239.72879622399</v>
      </c>
      <c r="E54" s="12">
        <f t="shared" si="1"/>
        <v>4309.3934458562771</v>
      </c>
      <c r="F54" s="12">
        <f t="shared" si="5"/>
        <v>-4309.3934458562771</v>
      </c>
      <c r="G54" s="12">
        <f>IF(AND(B54&lt;&gt;"",$E$13:$E$1000+$F$13:$F$1000*COVID&lt;$D$13:$D$1000),$E$13:$E$1000+$F$13:$F$1000*COVID,IF(B54&lt;&gt;"",$D$13:$D$1000,""))</f>
        <v>0</v>
      </c>
      <c r="H54" s="12">
        <f>IF(AND(COVID,F54&lt;0),F54, IF(B54&lt;&gt;"",$G$13:$G$1000-$I$13:$I$1000,""))</f>
        <v>-4309.3934458562771</v>
      </c>
      <c r="I54" s="12">
        <f>IF(AND(COVID,F54&lt;0),0,IF(B54&lt;&gt;"",$D$13:$D$1000*($E$6/$E$8),""))</f>
        <v>0</v>
      </c>
      <c r="J54" s="12">
        <f t="shared" si="2"/>
        <v>838549.12224208028</v>
      </c>
      <c r="K54" s="12">
        <f>SUM($I$13:I54)</f>
        <v>117687.28629290609</v>
      </c>
      <c r="L54" s="41"/>
    </row>
    <row r="55" spans="2:12" s="6" customFormat="1" ht="14" x14ac:dyDescent="0.2">
      <c r="B55" s="15">
        <f t="shared" si="4"/>
        <v>43</v>
      </c>
      <c r="C55" s="9">
        <f t="shared" si="0"/>
        <v>44058</v>
      </c>
      <c r="D55" s="55">
        <f t="shared" si="3"/>
        <v>838549.12224208028</v>
      </c>
      <c r="E55" s="12">
        <f t="shared" si="1"/>
        <v>4309.3934458562771</v>
      </c>
      <c r="F55" s="12">
        <f t="shared" si="5"/>
        <v>-4309.3934458562771</v>
      </c>
      <c r="G55" s="12">
        <f>IF(AND(B55&lt;&gt;"",$E$13:$E$1000+$F$13:$F$1000*COVID&lt;$D$13:$D$1000),$E$13:$E$1000+$F$13:$F$1000*COVID,IF(B55&lt;&gt;"",$D$13:$D$1000,""))</f>
        <v>0</v>
      </c>
      <c r="H55" s="12">
        <f>IF(AND(COVID,F55&lt;0),F55, IF(B55&lt;&gt;"",$G$13:$G$1000-$I$13:$I$1000,""))</f>
        <v>-4309.3934458562771</v>
      </c>
      <c r="I55" s="12">
        <f>IF(AND(COVID,F55&lt;0),0,IF(B55&lt;&gt;"",$D$13:$D$1000*($E$6/$E$8),""))</f>
        <v>0</v>
      </c>
      <c r="J55" s="12">
        <f t="shared" si="2"/>
        <v>842858.51568793657</v>
      </c>
      <c r="K55" s="12">
        <f>SUM($I$13:I55)</f>
        <v>117687.28629290609</v>
      </c>
      <c r="L55" s="41"/>
    </row>
    <row r="56" spans="2:12" s="6" customFormat="1" ht="14" x14ac:dyDescent="0.2">
      <c r="B56" s="15">
        <f t="shared" si="4"/>
        <v>44</v>
      </c>
      <c r="C56" s="9">
        <f t="shared" si="0"/>
        <v>44089</v>
      </c>
      <c r="D56" s="55">
        <f t="shared" si="3"/>
        <v>842858.51568793657</v>
      </c>
      <c r="E56" s="12">
        <f t="shared" si="1"/>
        <v>4309.3934458562771</v>
      </c>
      <c r="F56" s="12">
        <f t="shared" si="5"/>
        <v>-4309.3934458562771</v>
      </c>
      <c r="G56" s="12">
        <f>IF(AND(B56&lt;&gt;"",$E$13:$E$1000+$F$13:$F$1000*COVID&lt;$D$13:$D$1000),$E$13:$E$1000+$F$13:$F$1000*COVID,IF(B56&lt;&gt;"",$D$13:$D$1000,""))</f>
        <v>0</v>
      </c>
      <c r="H56" s="12">
        <f>IF(AND(COVID,F56&lt;0),F56, IF(B56&lt;&gt;"",$G$13:$G$1000-$I$13:$I$1000,""))</f>
        <v>-4309.3934458562771</v>
      </c>
      <c r="I56" s="12">
        <f>IF(AND(COVID,F56&lt;0),0,IF(B56&lt;&gt;"",$D$13:$D$1000*($E$6/$E$8),""))</f>
        <v>0</v>
      </c>
      <c r="J56" s="12">
        <f t="shared" si="2"/>
        <v>847167.90913379285</v>
      </c>
      <c r="K56" s="12">
        <f>SUM($I$13:I56)</f>
        <v>117687.28629290609</v>
      </c>
      <c r="L56" s="41"/>
    </row>
    <row r="57" spans="2:12" s="6" customFormat="1" ht="14" x14ac:dyDescent="0.2">
      <c r="B57" s="15">
        <f t="shared" si="4"/>
        <v>45</v>
      </c>
      <c r="C57" s="9">
        <f t="shared" si="0"/>
        <v>44119</v>
      </c>
      <c r="D57" s="55">
        <f t="shared" si="3"/>
        <v>847167.90913379285</v>
      </c>
      <c r="E57" s="12">
        <f t="shared" si="1"/>
        <v>4309.3934458562771</v>
      </c>
      <c r="F57" s="12">
        <f t="shared" si="5"/>
        <v>-4309.3934458562771</v>
      </c>
      <c r="G57" s="12">
        <f>IF(AND(B57&lt;&gt;"",$E$13:$E$1000+$F$13:$F$1000*COVID&lt;$D$13:$D$1000),$E$13:$E$1000+$F$13:$F$1000*COVID,IF(B57&lt;&gt;"",$D$13:$D$1000,""))</f>
        <v>0</v>
      </c>
      <c r="H57" s="12">
        <f>IF(AND(COVID,F57&lt;0),F57, IF(B57&lt;&gt;"",$G$13:$G$1000-$I$13:$I$1000,""))</f>
        <v>-4309.3934458562771</v>
      </c>
      <c r="I57" s="12">
        <f>IF(AND(COVID,F57&lt;0),0,IF(B57&lt;&gt;"",$D$13:$D$1000*($E$6/$E$8),""))</f>
        <v>0</v>
      </c>
      <c r="J57" s="12">
        <f t="shared" si="2"/>
        <v>851477.30257964914</v>
      </c>
      <c r="K57" s="12">
        <f>SUM($I$13:I57)</f>
        <v>117687.28629290609</v>
      </c>
      <c r="L57" s="41"/>
    </row>
    <row r="58" spans="2:12" s="6" customFormat="1" ht="14" x14ac:dyDescent="0.2">
      <c r="B58" s="15">
        <f t="shared" si="4"/>
        <v>46</v>
      </c>
      <c r="C58" s="9">
        <f t="shared" si="0"/>
        <v>44150</v>
      </c>
      <c r="D58" s="55">
        <f t="shared" si="3"/>
        <v>851477.30257964914</v>
      </c>
      <c r="E58" s="12">
        <f t="shared" si="1"/>
        <v>4309.3934458562771</v>
      </c>
      <c r="F58" s="12">
        <f t="shared" si="5"/>
        <v>-4309.3934458562771</v>
      </c>
      <c r="G58" s="12">
        <f>IF(AND(B58&lt;&gt;"",$E$13:$E$1000+$F$13:$F$1000*COVID&lt;$D$13:$D$1000),$E$13:$E$1000+$F$13:$F$1000*COVID,IF(B58&lt;&gt;"",$D$13:$D$1000,""))</f>
        <v>0</v>
      </c>
      <c r="H58" s="12">
        <f>IF(AND(COVID,F58&lt;0),F58, IF(B58&lt;&gt;"",$G$13:$G$1000-$I$13:$I$1000,""))</f>
        <v>-4309.3934458562771</v>
      </c>
      <c r="I58" s="12">
        <f>IF(AND(COVID,F58&lt;0),0,IF(B58&lt;&gt;"",$D$13:$D$1000*($E$6/$E$8),""))</f>
        <v>0</v>
      </c>
      <c r="J58" s="12">
        <f t="shared" si="2"/>
        <v>855786.69602550543</v>
      </c>
      <c r="K58" s="12">
        <f>SUM($I$13:I58)</f>
        <v>117687.28629290609</v>
      </c>
      <c r="L58" s="41"/>
    </row>
    <row r="59" spans="2:12" s="6" customFormat="1" ht="14" x14ac:dyDescent="0.2">
      <c r="B59" s="15">
        <f t="shared" si="4"/>
        <v>47</v>
      </c>
      <c r="C59" s="9">
        <f t="shared" si="0"/>
        <v>44180</v>
      </c>
      <c r="D59" s="55">
        <f t="shared" si="3"/>
        <v>855786.69602550543</v>
      </c>
      <c r="E59" s="12">
        <f t="shared" si="1"/>
        <v>4309.3934458562771</v>
      </c>
      <c r="F59" s="12">
        <f t="shared" si="5"/>
        <v>-4309.3934458562771</v>
      </c>
      <c r="G59" s="12">
        <f>IF(AND(B59&lt;&gt;"",$E$13:$E$1000+$F$13:$F$1000*COVID&lt;$D$13:$D$1000),$E$13:$E$1000+$F$13:$F$1000*COVID,IF(B59&lt;&gt;"",$D$13:$D$1000,""))</f>
        <v>0</v>
      </c>
      <c r="H59" s="12">
        <f>IF(AND(COVID,F59&lt;0),F59, IF(B59&lt;&gt;"",$G$13:$G$1000-$I$13:$I$1000,""))</f>
        <v>-4309.3934458562771</v>
      </c>
      <c r="I59" s="12">
        <f>IF(AND(COVID,F59&lt;0),0,IF(B59&lt;&gt;"",$D$13:$D$1000*($E$6/$E$8),""))</f>
        <v>0</v>
      </c>
      <c r="J59" s="12">
        <f t="shared" si="2"/>
        <v>860096.08947136172</v>
      </c>
      <c r="K59" s="12">
        <f>SUM($I$13:I59)</f>
        <v>117687.28629290609</v>
      </c>
      <c r="L59" s="41"/>
    </row>
    <row r="60" spans="2:12" s="6" customFormat="1" ht="14" x14ac:dyDescent="0.2">
      <c r="B60" s="15">
        <f t="shared" si="4"/>
        <v>48</v>
      </c>
      <c r="C60" s="9">
        <f t="shared" si="0"/>
        <v>44211</v>
      </c>
      <c r="D60" s="55">
        <f t="shared" si="3"/>
        <v>860096.08947136172</v>
      </c>
      <c r="E60" s="12">
        <f t="shared" si="1"/>
        <v>4309.3934458562771</v>
      </c>
      <c r="F60" s="12">
        <f t="shared" si="5"/>
        <v>-4309.3934458562771</v>
      </c>
      <c r="G60" s="12">
        <f>IF(AND(B60&lt;&gt;"",$E$13:$E$1000+$F$13:$F$1000*COVID&lt;$D$13:$D$1000),$E$13:$E$1000+$F$13:$F$1000*COVID,IF(B60&lt;&gt;"",$D$13:$D$1000,""))</f>
        <v>0</v>
      </c>
      <c r="H60" s="12">
        <f>IF(AND(COVID,F60&lt;0),F60, IF(B60&lt;&gt;"",$G$13:$G$1000-$I$13:$I$1000,""))</f>
        <v>-4309.3934458562771</v>
      </c>
      <c r="I60" s="12">
        <f>IF(AND(COVID,F60&lt;0),0,IF(B60&lt;&gt;"",$D$13:$D$1000*($E$6/$E$8),""))</f>
        <v>0</v>
      </c>
      <c r="J60" s="12">
        <f t="shared" si="2"/>
        <v>864405.482917218</v>
      </c>
      <c r="K60" s="12">
        <f>SUM($I$13:I60)</f>
        <v>117687.28629290609</v>
      </c>
      <c r="L60" s="41"/>
    </row>
    <row r="61" spans="2:12" s="6" customFormat="1" ht="14" x14ac:dyDescent="0.2">
      <c r="B61" s="15">
        <f t="shared" si="4"/>
        <v>49</v>
      </c>
      <c r="C61" s="9">
        <f t="shared" si="0"/>
        <v>44242</v>
      </c>
      <c r="D61" s="55">
        <f t="shared" si="3"/>
        <v>864405.482917218</v>
      </c>
      <c r="E61" s="12">
        <f t="shared" si="1"/>
        <v>4309.3934458562771</v>
      </c>
      <c r="F61" s="12">
        <f t="shared" si="5"/>
        <v>-4309.3934458562771</v>
      </c>
      <c r="G61" s="12">
        <f>IF(AND(B61&lt;&gt;"",$E$13:$E$1000+$F$13:$F$1000*COVID&lt;$D$13:$D$1000),$E$13:$E$1000+$F$13:$F$1000*COVID,IF(B61&lt;&gt;"",$D$13:$D$1000,""))</f>
        <v>0</v>
      </c>
      <c r="H61" s="12">
        <f>IF(AND(COVID,F61&lt;0),F61, IF(B61&lt;&gt;"",$G$13:$G$1000-$I$13:$I$1000,""))</f>
        <v>-4309.3934458562771</v>
      </c>
      <c r="I61" s="12">
        <f>IF(AND(COVID,F61&lt;0),0,IF(B61&lt;&gt;"",$D$13:$D$1000*($E$6/$E$8),""))</f>
        <v>0</v>
      </c>
      <c r="J61" s="12">
        <f t="shared" si="2"/>
        <v>868714.87636307429</v>
      </c>
      <c r="K61" s="12">
        <f>SUM($I$13:I61)</f>
        <v>117687.28629290609</v>
      </c>
      <c r="L61" s="41"/>
    </row>
    <row r="62" spans="2:12" s="6" customFormat="1" ht="14" x14ac:dyDescent="0.2">
      <c r="B62" s="15">
        <f t="shared" si="4"/>
        <v>50</v>
      </c>
      <c r="C62" s="9">
        <f t="shared" si="0"/>
        <v>44270</v>
      </c>
      <c r="D62" s="55">
        <f t="shared" si="3"/>
        <v>868714.87636307429</v>
      </c>
      <c r="E62" s="12">
        <f t="shared" si="1"/>
        <v>4309.3934458562771</v>
      </c>
      <c r="F62" s="12">
        <f t="shared" si="5"/>
        <v>-4309.3934458562771</v>
      </c>
      <c r="G62" s="12">
        <f>IF(AND(B62&lt;&gt;"",$E$13:$E$1000+$F$13:$F$1000*COVID&lt;$D$13:$D$1000),$E$13:$E$1000+$F$13:$F$1000*COVID,IF(B62&lt;&gt;"",$D$13:$D$1000,""))</f>
        <v>0</v>
      </c>
      <c r="H62" s="12">
        <f>IF(AND(COVID,F62&lt;0),F62, IF(B62&lt;&gt;"",$G$13:$G$1000-$I$13:$I$1000,""))</f>
        <v>-4309.3934458562771</v>
      </c>
      <c r="I62" s="12">
        <f>IF(AND(COVID,F62&lt;0),0,IF(B62&lt;&gt;"",$D$13:$D$1000*($E$6/$E$8),""))</f>
        <v>0</v>
      </c>
      <c r="J62" s="12">
        <f t="shared" si="2"/>
        <v>873024.26980893058</v>
      </c>
      <c r="K62" s="12">
        <f>SUM($I$13:I62)</f>
        <v>117687.28629290609</v>
      </c>
      <c r="L62" s="41"/>
    </row>
    <row r="63" spans="2:12" s="6" customFormat="1" ht="14" x14ac:dyDescent="0.2">
      <c r="B63" s="15">
        <f t="shared" si="4"/>
        <v>51</v>
      </c>
      <c r="C63" s="9">
        <f t="shared" si="0"/>
        <v>44301</v>
      </c>
      <c r="D63" s="55">
        <f t="shared" si="3"/>
        <v>873024.26980893058</v>
      </c>
      <c r="E63" s="12">
        <f t="shared" si="1"/>
        <v>4309.3934458562771</v>
      </c>
      <c r="F63" s="12">
        <f t="shared" si="5"/>
        <v>-4309.3934458562771</v>
      </c>
      <c r="G63" s="12">
        <f>IF(AND(B63&lt;&gt;"",$E$13:$E$1000+$F$13:$F$1000*COVID&lt;$D$13:$D$1000),$E$13:$E$1000+$F$13:$F$1000*COVID,IF(B63&lt;&gt;"",$D$13:$D$1000,""))</f>
        <v>0</v>
      </c>
      <c r="H63" s="12">
        <f>IF(AND(COVID,F63&lt;0),F63, IF(B63&lt;&gt;"",$G$13:$G$1000-$I$13:$I$1000,""))</f>
        <v>-4309.3934458562771</v>
      </c>
      <c r="I63" s="12">
        <f>IF(AND(COVID,F63&lt;0),0,IF(B63&lt;&gt;"",$D$13:$D$1000*($E$6/$E$8),""))</f>
        <v>0</v>
      </c>
      <c r="J63" s="12">
        <f t="shared" si="2"/>
        <v>877333.66325478686</v>
      </c>
      <c r="K63" s="12">
        <f>SUM($I$13:I63)</f>
        <v>117687.28629290609</v>
      </c>
      <c r="L63" s="41"/>
    </row>
    <row r="64" spans="2:12" s="7" customFormat="1" ht="14" x14ac:dyDescent="0.2">
      <c r="B64" s="15">
        <f t="shared" si="4"/>
        <v>52</v>
      </c>
      <c r="C64" s="9">
        <f t="shared" si="0"/>
        <v>44331</v>
      </c>
      <c r="D64" s="55">
        <f t="shared" si="3"/>
        <v>877333.66325478686</v>
      </c>
      <c r="E64" s="12">
        <f t="shared" si="1"/>
        <v>4309.3934458562771</v>
      </c>
      <c r="F64" s="12">
        <f t="shared" si="5"/>
        <v>-4309.3934458562771</v>
      </c>
      <c r="G64" s="12">
        <f>IF(AND(B64&lt;&gt;"",$E$13:$E$1000+$F$13:$F$1000*COVID&lt;$D$13:$D$1000),$E$13:$E$1000+$F$13:$F$1000*COVID,IF(B64&lt;&gt;"",$D$13:$D$1000,""))</f>
        <v>0</v>
      </c>
      <c r="H64" s="12">
        <f>IF(AND(COVID,F64&lt;0),F64, IF(B64&lt;&gt;"",$G$13:$G$1000-$I$13:$I$1000,""))</f>
        <v>-4309.3934458562771</v>
      </c>
      <c r="I64" s="12">
        <f>IF(AND(COVID,F64&lt;0),0,IF(B64&lt;&gt;"",$D$13:$D$1000*($E$6/$E$8),""))</f>
        <v>0</v>
      </c>
      <c r="J64" s="12">
        <f t="shared" si="2"/>
        <v>881643.05670064315</v>
      </c>
      <c r="K64" s="12">
        <f>SUM($I$13:I64)</f>
        <v>117687.28629290609</v>
      </c>
      <c r="L64" s="41"/>
    </row>
    <row r="65" spans="2:16" s="7" customFormat="1" ht="14" x14ac:dyDescent="0.2">
      <c r="B65" s="15">
        <f t="shared" si="4"/>
        <v>53</v>
      </c>
      <c r="C65" s="9">
        <f t="shared" si="0"/>
        <v>44362</v>
      </c>
      <c r="D65" s="55">
        <f t="shared" si="3"/>
        <v>881643.05670064315</v>
      </c>
      <c r="E65" s="12">
        <f t="shared" si="1"/>
        <v>4309.3934458562771</v>
      </c>
      <c r="F65" s="12">
        <f t="shared" si="5"/>
        <v>-4309.3934458562771</v>
      </c>
      <c r="G65" s="12">
        <f>IF(AND(B65&lt;&gt;"",$E$13:$E$1000+$F$13:$F$1000*COVID&lt;$D$13:$D$1000),$E$13:$E$1000+$F$13:$F$1000*COVID,IF(B65&lt;&gt;"",$D$13:$D$1000,""))</f>
        <v>0</v>
      </c>
      <c r="H65" s="12">
        <f>IF(AND(COVID,F65&lt;0),F65, IF(B65&lt;&gt;"",$G$13:$G$1000-$I$13:$I$1000,""))</f>
        <v>-4309.3934458562771</v>
      </c>
      <c r="I65" s="12">
        <f>IF(AND(COVID,F65&lt;0),0,IF(B65&lt;&gt;"",$D$13:$D$1000*($E$6/$E$8),""))</f>
        <v>0</v>
      </c>
      <c r="J65" s="12">
        <f t="shared" si="2"/>
        <v>885952.45014649944</v>
      </c>
      <c r="K65" s="12">
        <f>SUM($I$13:I65)</f>
        <v>117687.28629290609</v>
      </c>
      <c r="L65" s="41"/>
      <c r="O65" s="62">
        <v>879245.84</v>
      </c>
      <c r="P65" s="7" t="s">
        <v>40</v>
      </c>
    </row>
    <row r="66" spans="2:16" s="7" customFormat="1" ht="14" x14ac:dyDescent="0.2">
      <c r="B66" s="15">
        <f t="shared" si="4"/>
        <v>54</v>
      </c>
      <c r="C66" s="9">
        <f t="shared" si="0"/>
        <v>44392</v>
      </c>
      <c r="D66" s="55">
        <f t="shared" si="3"/>
        <v>885952.45014649944</v>
      </c>
      <c r="E66" s="12">
        <f t="shared" si="1"/>
        <v>4309.3934458562771</v>
      </c>
      <c r="F66" s="12">
        <f t="shared" si="5"/>
        <v>-4309.3934458562771</v>
      </c>
      <c r="G66" s="12">
        <f>IF(AND(B66&lt;&gt;"",$E$13:$E$1000+$F$13:$F$1000*COVID&lt;$D$13:$D$1000),$E$13:$E$1000+$F$13:$F$1000*COVID,IF(B66&lt;&gt;"",$D$13:$D$1000,""))</f>
        <v>0</v>
      </c>
      <c r="H66" s="12">
        <f>IF(AND(COVID,F66&lt;0),F66, IF(B66&lt;&gt;"",$G$13:$G$1000-$I$13:$I$1000,""))</f>
        <v>-4309.3934458562771</v>
      </c>
      <c r="I66" s="12">
        <f>IF(AND(COVID,F66&lt;0),0,IF(B66&lt;&gt;"",$D$13:$D$1000*($E$6/$E$8),""))</f>
        <v>0</v>
      </c>
      <c r="J66" s="12">
        <f t="shared" si="2"/>
        <v>890261.84359235573</v>
      </c>
      <c r="K66" s="12">
        <f>SUM($I$13:I66)</f>
        <v>117687.28629290609</v>
      </c>
      <c r="L66" s="41"/>
    </row>
    <row r="67" spans="2:16" s="7" customFormat="1" ht="14" x14ac:dyDescent="0.2">
      <c r="B67" s="15">
        <f t="shared" si="4"/>
        <v>55</v>
      </c>
      <c r="C67" s="9">
        <f t="shared" si="0"/>
        <v>44423</v>
      </c>
      <c r="D67" s="55">
        <f t="shared" si="3"/>
        <v>890261.84359235573</v>
      </c>
      <c r="E67" s="12">
        <f t="shared" si="1"/>
        <v>4309.3934458562771</v>
      </c>
      <c r="F67" s="12">
        <f t="shared" si="5"/>
        <v>-4309.3934458562771</v>
      </c>
      <c r="G67" s="12">
        <f>IF(AND(B67&lt;&gt;"",$E$13:$E$1000+$F$13:$F$1000*COVID&lt;$D$13:$D$1000),$E$13:$E$1000+$F$13:$F$1000*COVID,IF(B67&lt;&gt;"",$D$13:$D$1000,""))</f>
        <v>0</v>
      </c>
      <c r="H67" s="12">
        <f>IF(AND(COVID,F67&lt;0),F67, IF(B67&lt;&gt;"",$G$13:$G$1000-$I$13:$I$1000,""))</f>
        <v>-4309.3934458562771</v>
      </c>
      <c r="I67" s="12">
        <f>IF(AND(COVID,F67&lt;0),0,IF(B67&lt;&gt;"",$D$13:$D$1000*($E$6/$E$8),""))</f>
        <v>0</v>
      </c>
      <c r="J67" s="12">
        <f t="shared" si="2"/>
        <v>894571.23703821201</v>
      </c>
      <c r="K67" s="12">
        <f>SUM($I$13:I67)</f>
        <v>117687.28629290609</v>
      </c>
      <c r="L67" s="41"/>
      <c r="N67" s="62"/>
      <c r="O67" s="62">
        <f>O69-O65</f>
        <v>18508.930000000051</v>
      </c>
      <c r="P67" s="7" t="s">
        <v>41</v>
      </c>
    </row>
    <row r="68" spans="2:16" s="7" customFormat="1" ht="14" x14ac:dyDescent="0.2">
      <c r="B68" s="15">
        <f t="shared" si="4"/>
        <v>56</v>
      </c>
      <c r="C68" s="9">
        <f t="shared" si="0"/>
        <v>44454</v>
      </c>
      <c r="D68" s="55">
        <f t="shared" si="3"/>
        <v>894571.23703821201</v>
      </c>
      <c r="E68" s="12">
        <f t="shared" si="1"/>
        <v>4309.3934458562771</v>
      </c>
      <c r="F68" s="12">
        <f t="shared" si="5"/>
        <v>-4309.3934458562771</v>
      </c>
      <c r="G68" s="12">
        <f>IF(AND(B68&lt;&gt;"",$E$13:$E$1000+$F$13:$F$1000*COVID&lt;$D$13:$D$1000),$E$13:$E$1000+$F$13:$F$1000*COVID,IF(B68&lt;&gt;"",$D$13:$D$1000,""))</f>
        <v>0</v>
      </c>
      <c r="H68" s="12">
        <f>IF(AND(COVID,F68&lt;0),F68, IF(B68&lt;&gt;"",$G$13:$G$1000-$I$13:$I$1000,""))</f>
        <v>-4309.3934458562771</v>
      </c>
      <c r="I68" s="12">
        <f>IF(AND(COVID,F68&lt;0),0,IF(B68&lt;&gt;"",$D$13:$D$1000*($E$6/$E$8),""))</f>
        <v>0</v>
      </c>
      <c r="J68" s="12">
        <f t="shared" si="2"/>
        <v>898880.6304840683</v>
      </c>
      <c r="K68" s="12">
        <f>SUM($I$13:I68)</f>
        <v>117687.28629290609</v>
      </c>
      <c r="L68" s="41"/>
    </row>
    <row r="69" spans="2:16" s="7" customFormat="1" ht="14" x14ac:dyDescent="0.2">
      <c r="B69" s="15">
        <f t="shared" si="4"/>
        <v>57</v>
      </c>
      <c r="C69" s="9">
        <f t="shared" si="0"/>
        <v>44484</v>
      </c>
      <c r="D69" s="55">
        <f t="shared" si="3"/>
        <v>898880.6304840683</v>
      </c>
      <c r="E69" s="12">
        <f t="shared" si="1"/>
        <v>4309.3934458562771</v>
      </c>
      <c r="F69" s="12">
        <v>0</v>
      </c>
      <c r="G69" s="12">
        <f>IF(AND(B69&lt;&gt;"",$E$13:$E$1000+$F$13:$F$1000*COVID&lt;$D$13:$D$1000),$E$13:$E$1000+$F$13:$F$1000*COVID,IF(B69&lt;&gt;"",$D$13:$D$1000,""))</f>
        <v>4309.3934458562771</v>
      </c>
      <c r="H69" s="12">
        <f>IF(AND(COVID,F69&lt;0),F69, IF(B69&lt;&gt;"",$G$13:$G$1000-$I$13:$I$1000,""))</f>
        <v>1125.8578795585349</v>
      </c>
      <c r="I69" s="12">
        <f>IF(AND(COVID,F69&lt;0),0,IF(B69&lt;&gt;"",$D$13:$D$1000*($E$6/$E$8),""))</f>
        <v>3183.5355662977422</v>
      </c>
      <c r="J69" s="12">
        <f t="shared" si="2"/>
        <v>897754.77260450972</v>
      </c>
      <c r="K69" s="12">
        <f>SUM($I$13:I69)</f>
        <v>120870.82185920383</v>
      </c>
      <c r="L69" s="41" t="s">
        <v>26</v>
      </c>
      <c r="M69" s="7" t="s">
        <v>27</v>
      </c>
      <c r="O69" s="62">
        <v>897754.77</v>
      </c>
      <c r="P69" s="7" t="s">
        <v>28</v>
      </c>
    </row>
    <row r="70" spans="2:16" s="7" customFormat="1" ht="14" x14ac:dyDescent="0.2">
      <c r="B70" s="15">
        <f t="shared" si="4"/>
        <v>58</v>
      </c>
      <c r="C70" s="9">
        <f t="shared" si="0"/>
        <v>44515</v>
      </c>
      <c r="D70" s="55">
        <f t="shared" si="3"/>
        <v>897754.77260450972</v>
      </c>
      <c r="E70" s="12">
        <f t="shared" si="1"/>
        <v>4309.3934458562771</v>
      </c>
      <c r="F70" s="12">
        <v>0</v>
      </c>
      <c r="G70" s="12">
        <f>IF(AND(B70&lt;&gt;"",$E$13:$E$1000+$F$13:$F$1000*COVID&lt;$D$13:$D$1000),$E$13:$E$1000+$F$13:$F$1000*COVID,IF(B70&lt;&gt;"",$D$13:$D$1000,""))</f>
        <v>4309.3934458562771</v>
      </c>
      <c r="H70" s="12">
        <f>IF(AND(COVID,F70&lt;0),F70, IF(B70&lt;&gt;"",$G$13:$G$1000-$I$13:$I$1000,""))</f>
        <v>1129.8452928819715</v>
      </c>
      <c r="I70" s="12">
        <f>IF(AND(COVID,F70&lt;0),0,IF(B70&lt;&gt;"",$D$13:$D$1000*($E$6/$E$8),""))</f>
        <v>3179.5481529743056</v>
      </c>
      <c r="J70" s="12">
        <f t="shared" si="2"/>
        <v>896624.92731162778</v>
      </c>
      <c r="K70" s="12">
        <f>SUM($I$13:I70)</f>
        <v>124050.37001217814</v>
      </c>
      <c r="L70" s="41"/>
      <c r="M70" s="7" t="s">
        <v>37</v>
      </c>
      <c r="O70" s="63">
        <v>799920.15552147571</v>
      </c>
      <c r="P70" s="7" t="s">
        <v>29</v>
      </c>
    </row>
    <row r="71" spans="2:16" s="7" customFormat="1" ht="14" x14ac:dyDescent="0.2">
      <c r="B71" s="15">
        <f t="shared" si="4"/>
        <v>59</v>
      </c>
      <c r="C71" s="9">
        <f t="shared" si="0"/>
        <v>44545</v>
      </c>
      <c r="D71" s="55">
        <f t="shared" si="3"/>
        <v>896624.92731162778</v>
      </c>
      <c r="E71" s="12">
        <f t="shared" si="1"/>
        <v>4309.3934458562771</v>
      </c>
      <c r="F71" s="12">
        <v>0</v>
      </c>
      <c r="G71" s="12">
        <f>IF(AND(B71&lt;&gt;"",$E$13:$E$1000+$F$13:$F$1000*COVID&lt;$D$13:$D$1000),$E$13:$E$1000+$F$13:$F$1000*COVID,IF(B71&lt;&gt;"",$D$13:$D$1000,""))</f>
        <v>4309.3934458562771</v>
      </c>
      <c r="H71" s="12">
        <f>IF(AND(COVID,F71&lt;0),F71, IF(B71&lt;&gt;"",$G$13:$G$1000-$I$13:$I$1000,""))</f>
        <v>1133.8468282942617</v>
      </c>
      <c r="I71" s="12">
        <f>IF(AND(COVID,F71&lt;0),0,IF(B71&lt;&gt;"",$D$13:$D$1000*($E$6/$E$8),""))</f>
        <v>3175.5466175620154</v>
      </c>
      <c r="J71" s="12">
        <f t="shared" si="2"/>
        <v>895491.08048333356</v>
      </c>
      <c r="K71" s="12">
        <f>SUM($I$13:I71)</f>
        <v>127225.91662974015</v>
      </c>
      <c r="L71" s="41"/>
      <c r="M71" s="7" t="s">
        <v>38</v>
      </c>
      <c r="O71" s="62">
        <f>O69-O70</f>
        <v>97834.614478524309</v>
      </c>
      <c r="P71" s="7" t="s">
        <v>30</v>
      </c>
    </row>
    <row r="72" spans="2:16" s="7" customFormat="1" ht="14" x14ac:dyDescent="0.2">
      <c r="B72" s="15">
        <f t="shared" si="4"/>
        <v>60</v>
      </c>
      <c r="C72" s="9">
        <f t="shared" si="0"/>
        <v>44576</v>
      </c>
      <c r="D72" s="55">
        <f t="shared" si="3"/>
        <v>895491.08048333356</v>
      </c>
      <c r="E72" s="12">
        <f t="shared" si="1"/>
        <v>4309.3934458562771</v>
      </c>
      <c r="F72" s="12">
        <v>0</v>
      </c>
      <c r="G72" s="12">
        <f>IF(AND(B72&lt;&gt;"",$E$13:$E$1000+$F$13:$F$1000*COVID&lt;$D$13:$D$1000),$E$13:$E$1000+$F$13:$F$1000*COVID,IF(B72&lt;&gt;"",$D$13:$D$1000,""))</f>
        <v>4309.3934458562771</v>
      </c>
      <c r="H72" s="12">
        <f>IF(AND(COVID,F72&lt;0),F72, IF(B72&lt;&gt;"",$G$13:$G$1000-$I$13:$I$1000,""))</f>
        <v>1137.8625358111371</v>
      </c>
      <c r="I72" s="12">
        <f>IF(AND(COVID,F72&lt;0),0,IF(B72&lt;&gt;"",$D$13:$D$1000*($E$6/$E$8),""))</f>
        <v>3171.53091004514</v>
      </c>
      <c r="J72" s="12">
        <f t="shared" si="2"/>
        <v>894353.21794752241</v>
      </c>
      <c r="K72" s="12">
        <f>SUM($I$13:I72)</f>
        <v>130397.44753978529</v>
      </c>
      <c r="M72" s="7" t="s">
        <v>39</v>
      </c>
    </row>
    <row r="73" spans="2:16" s="7" customFormat="1" ht="14" x14ac:dyDescent="0.2">
      <c r="B73" s="15">
        <f t="shared" si="4"/>
        <v>61</v>
      </c>
      <c r="C73" s="9">
        <f t="shared" si="0"/>
        <v>44607</v>
      </c>
      <c r="D73" s="55">
        <f t="shared" si="3"/>
        <v>894353.21794752241</v>
      </c>
      <c r="E73" s="12">
        <f t="shared" si="1"/>
        <v>4309.3934458562771</v>
      </c>
      <c r="F73" s="12">
        <v>0</v>
      </c>
      <c r="G73" s="12">
        <f>IF(AND(B73&lt;&gt;"",$E$13:$E$1000+$F$13:$F$1000*COVID&lt;$D$13:$D$1000),$E$13:$E$1000+$F$13:$F$1000*COVID,IF(B73&lt;&gt;"",$D$13:$D$1000,""))</f>
        <v>4309.3934458562771</v>
      </c>
      <c r="H73" s="12">
        <f>IF(AND(COVID,F73&lt;0),F73, IF(B73&lt;&gt;"",$G$13:$G$1000-$I$13:$I$1000,""))</f>
        <v>1141.8924656254685</v>
      </c>
      <c r="I73" s="12">
        <f>IF(AND(COVID,F73&lt;0),0,IF(B73&lt;&gt;"",$D$13:$D$1000*($E$6/$E$8),""))</f>
        <v>3167.5009802308086</v>
      </c>
      <c r="J73" s="12">
        <f t="shared" si="2"/>
        <v>893211.32548189699</v>
      </c>
      <c r="K73" s="12">
        <f>SUM($I$13:I73)</f>
        <v>133564.9485200161</v>
      </c>
      <c r="O73" s="62">
        <v>73259.688579556707</v>
      </c>
    </row>
    <row r="74" spans="2:16" s="7" customFormat="1" ht="14" x14ac:dyDescent="0.2">
      <c r="B74" s="15">
        <f t="shared" si="4"/>
        <v>62</v>
      </c>
      <c r="C74" s="9">
        <f t="shared" si="0"/>
        <v>44635</v>
      </c>
      <c r="D74" s="55">
        <f t="shared" si="3"/>
        <v>893211.32548189699</v>
      </c>
      <c r="E74" s="12">
        <f t="shared" si="1"/>
        <v>4309.3934458562771</v>
      </c>
      <c r="F74" s="12">
        <v>0</v>
      </c>
      <c r="G74" s="12">
        <f>IF(AND(B74&lt;&gt;"",$E$13:$E$1000+$F$13:$F$1000*COVID&lt;$D$13:$D$1000),$E$13:$E$1000+$F$13:$F$1000*COVID,IF(B74&lt;&gt;"",$D$13:$D$1000,""))</f>
        <v>4309.3934458562771</v>
      </c>
      <c r="H74" s="12">
        <f>IF(AND(COVID,F74&lt;0),F74, IF(B74&lt;&gt;"",$G$13:$G$1000-$I$13:$I$1000,""))</f>
        <v>1145.9366681078918</v>
      </c>
      <c r="I74" s="12">
        <f>IF(AND(COVID,F74&lt;0),0,IF(B74&lt;&gt;"",$D$13:$D$1000*($E$6/$E$8),""))</f>
        <v>3163.4567777483853</v>
      </c>
      <c r="J74" s="12">
        <f t="shared" si="2"/>
        <v>892065.38881378912</v>
      </c>
      <c r="K74" s="12">
        <f>SUM($I$13:I74)</f>
        <v>136728.40529776449</v>
      </c>
      <c r="O74" s="67">
        <v>24229.653749395755</v>
      </c>
    </row>
    <row r="75" spans="2:16" s="7" customFormat="1" ht="14" x14ac:dyDescent="0.2">
      <c r="B75" s="15">
        <f t="shared" si="4"/>
        <v>63</v>
      </c>
      <c r="C75" s="9">
        <f t="shared" si="0"/>
        <v>44666</v>
      </c>
      <c r="D75" s="55">
        <f t="shared" si="3"/>
        <v>892065.38881378912</v>
      </c>
      <c r="E75" s="12">
        <f t="shared" si="1"/>
        <v>4309.3934458562771</v>
      </c>
      <c r="F75" s="12">
        <v>0</v>
      </c>
      <c r="G75" s="12">
        <f>IF(AND(B75&lt;&gt;"",$E$13:$E$1000+$F$13:$F$1000*COVID&lt;$D$13:$D$1000),$E$13:$E$1000+$F$13:$F$1000*COVID,IF(B75&lt;&gt;"",$D$13:$D$1000,""))</f>
        <v>4309.3934458562771</v>
      </c>
      <c r="H75" s="12">
        <f>IF(AND(COVID,F75&lt;0),F75, IF(B75&lt;&gt;"",$G$13:$G$1000-$I$13:$I$1000,""))</f>
        <v>1149.9951938074405</v>
      </c>
      <c r="I75" s="12">
        <f>IF(AND(COVID,F75&lt;0),0,IF(B75&lt;&gt;"",$D$13:$D$1000*($E$6/$E$8),""))</f>
        <v>3159.3982520488366</v>
      </c>
      <c r="J75" s="12">
        <f t="shared" si="2"/>
        <v>890915.39361998171</v>
      </c>
      <c r="K75" s="12">
        <f>SUM($I$13:I75)</f>
        <v>139887.80354981334</v>
      </c>
      <c r="O75" s="62">
        <f>SUM(O73:O74)</f>
        <v>97489.342328952465</v>
      </c>
    </row>
    <row r="76" spans="2:16" s="7" customFormat="1" ht="14" x14ac:dyDescent="0.2">
      <c r="B76" s="15">
        <f t="shared" si="4"/>
        <v>64</v>
      </c>
      <c r="C76" s="9">
        <f t="shared" si="0"/>
        <v>44696</v>
      </c>
      <c r="D76" s="55">
        <f t="shared" si="3"/>
        <v>890915.39361998171</v>
      </c>
      <c r="E76" s="12">
        <f t="shared" si="1"/>
        <v>4309.3934458562771</v>
      </c>
      <c r="F76" s="12">
        <v>0</v>
      </c>
      <c r="G76" s="12">
        <f>IF(AND(B76&lt;&gt;"",$E$13:$E$1000+$F$13:$F$1000*COVID&lt;$D$13:$D$1000),$E$13:$E$1000+$F$13:$F$1000*COVID,IF(B76&lt;&gt;"",$D$13:$D$1000,""))</f>
        <v>4309.3934458562771</v>
      </c>
      <c r="H76" s="12">
        <f>IF(AND(COVID,F76&lt;0),F76, IF(B76&lt;&gt;"",$G$13:$G$1000-$I$13:$I$1000,""))</f>
        <v>1154.0680934521752</v>
      </c>
      <c r="I76" s="12">
        <f>IF(AND(COVID,F76&lt;0),0,IF(B76&lt;&gt;"",$D$13:$D$1000*($E$6/$E$8),""))</f>
        <v>3155.325352404102</v>
      </c>
      <c r="J76" s="12">
        <f t="shared" si="2"/>
        <v>889761.32552652957</v>
      </c>
      <c r="K76" s="12">
        <f>SUM($I$13:I76)</f>
        <v>143043.12890221743</v>
      </c>
    </row>
    <row r="77" spans="2:16" s="7" customFormat="1" ht="14" x14ac:dyDescent="0.2">
      <c r="B77" s="15">
        <f t="shared" si="4"/>
        <v>65</v>
      </c>
      <c r="C77" s="9">
        <f t="shared" si="0"/>
        <v>44727</v>
      </c>
      <c r="D77" s="55">
        <f t="shared" si="3"/>
        <v>889761.32552652957</v>
      </c>
      <c r="E77" s="12">
        <f t="shared" si="1"/>
        <v>4309.3934458562771</v>
      </c>
      <c r="F77" s="12">
        <v>0</v>
      </c>
      <c r="G77" s="12">
        <f>IF(AND(B77&lt;&gt;"",$E$13:$E$1000+$F$13:$F$1000*COVID&lt;$D$13:$D$1000),$E$13:$E$1000+$F$13:$F$1000*COVID,IF(B77&lt;&gt;"",$D$13:$D$1000,""))</f>
        <v>4309.3934458562771</v>
      </c>
      <c r="H77" s="12">
        <f>IF(AND(COVID,F77&lt;0),F77, IF(B77&lt;&gt;"",$G$13:$G$1000-$I$13:$I$1000,""))</f>
        <v>1158.155417949818</v>
      </c>
      <c r="I77" s="12">
        <f>IF(AND(COVID,F77&lt;0),0,IF(B77&lt;&gt;"",$D$13:$D$1000*($E$6/$E$8),""))</f>
        <v>3151.2380279064591</v>
      </c>
      <c r="J77" s="12">
        <f t="shared" si="2"/>
        <v>888603.1701085798</v>
      </c>
      <c r="K77" s="12">
        <f>SUM($I$13:I77)</f>
        <v>146194.36693012388</v>
      </c>
    </row>
    <row r="78" spans="2:16" s="7" customFormat="1" ht="14" x14ac:dyDescent="0.2">
      <c r="B78" s="15">
        <f t="shared" si="4"/>
        <v>66</v>
      </c>
      <c r="C78" s="9">
        <f t="shared" ref="C78:C141" si="6">IF(B78&lt;&gt;"",DATE(YEAR($E$9),MONTH($E$9)+B78*12/$E$8,DAY($E$9)),"")</f>
        <v>44757</v>
      </c>
      <c r="D78" s="55">
        <f t="shared" si="3"/>
        <v>888603.1701085798</v>
      </c>
      <c r="E78" s="12">
        <f t="shared" ref="E78:E141" si="7">IF(B78&lt;&gt;"",$J$5,"")</f>
        <v>4309.3934458562771</v>
      </c>
      <c r="F78" s="12">
        <v>0</v>
      </c>
      <c r="G78" s="12">
        <f>IF(AND(B78&lt;&gt;"",$E$13:$E$1000+$F$13:$F$1000*COVID&lt;$D$13:$D$1000),$E$13:$E$1000+$F$13:$F$1000*COVID,IF(B78&lt;&gt;"",$D$13:$D$1000,""))</f>
        <v>4309.3934458562771</v>
      </c>
      <c r="H78" s="12">
        <f>IF(AND(COVID,F78&lt;0),F78, IF(B78&lt;&gt;"",$G$13:$G$1000-$I$13:$I$1000,""))</f>
        <v>1162.2572183883904</v>
      </c>
      <c r="I78" s="12">
        <f>IF(AND(COVID,F78&lt;0),0,IF(B78&lt;&gt;"",$D$13:$D$1000*($E$6/$E$8),""))</f>
        <v>3147.1362274678868</v>
      </c>
      <c r="J78" s="12">
        <f t="shared" ref="J78:J141" si="8">IF(AND(B78&lt;&gt;"",$E$13:$E$1000+$F$13:$F$1000&lt;$D$13:$D$1000),$D$13:$D$1000-$H$13:$H$1000,IF(B78&lt;&gt;"",0,""))</f>
        <v>887440.91289019142</v>
      </c>
      <c r="K78" s="12">
        <f>SUM($I$13:I78)</f>
        <v>149341.50315759177</v>
      </c>
    </row>
    <row r="79" spans="2:16" s="7" customFormat="1" ht="14" x14ac:dyDescent="0.2">
      <c r="B79" s="15">
        <f t="shared" si="4"/>
        <v>67</v>
      </c>
      <c r="C79" s="9">
        <f t="shared" si="6"/>
        <v>44788</v>
      </c>
      <c r="D79" s="55">
        <f t="shared" ref="D79:D142" si="9">IF(B79&lt;&gt;"",J78,"")</f>
        <v>887440.91289019142</v>
      </c>
      <c r="E79" s="12">
        <f t="shared" si="7"/>
        <v>4309.3934458562771</v>
      </c>
      <c r="F79" s="12">
        <v>0</v>
      </c>
      <c r="G79" s="12">
        <f>IF(AND(B79&lt;&gt;"",$E$13:$E$1000+$F$13:$F$1000*COVID&lt;$D$13:$D$1000),$E$13:$E$1000+$F$13:$F$1000*COVID,IF(B79&lt;&gt;"",$D$13:$D$1000,""))</f>
        <v>4309.3934458562771</v>
      </c>
      <c r="H79" s="12">
        <f>IF(AND(COVID,F79&lt;0),F79, IF(B79&lt;&gt;"",$G$13:$G$1000-$I$13:$I$1000,""))</f>
        <v>1166.3735460368489</v>
      </c>
      <c r="I79" s="12">
        <f>IF(AND(COVID,F79&lt;0),0,IF(B79&lt;&gt;"",$D$13:$D$1000*($E$6/$E$8),""))</f>
        <v>3143.0198998194282</v>
      </c>
      <c r="J79" s="12">
        <f t="shared" si="8"/>
        <v>886274.53934415453</v>
      </c>
      <c r="K79" s="12">
        <f>SUM($I$13:I79)</f>
        <v>152484.52305741119</v>
      </c>
    </row>
    <row r="80" spans="2:16" s="7" customFormat="1" ht="14" x14ac:dyDescent="0.2">
      <c r="B80" s="15">
        <f t="shared" ref="B80:B107" si="10">IF(IF($E$5*$E$6*$E$9*$E$7&gt;0,1,0),B79+1,"")</f>
        <v>68</v>
      </c>
      <c r="C80" s="9">
        <f t="shared" si="6"/>
        <v>44819</v>
      </c>
      <c r="D80" s="55">
        <f t="shared" si="9"/>
        <v>886274.53934415453</v>
      </c>
      <c r="E80" s="12">
        <f t="shared" si="7"/>
        <v>4309.3934458562771</v>
      </c>
      <c r="F80" s="12">
        <v>0</v>
      </c>
      <c r="G80" s="12">
        <f>IF(AND(B80&lt;&gt;"",$E$13:$E$1000+$F$13:$F$1000*COVID&lt;$D$13:$D$1000),$E$13:$E$1000+$F$13:$F$1000*COVID,IF(B80&lt;&gt;"",$D$13:$D$1000,""))</f>
        <v>4309.3934458562771</v>
      </c>
      <c r="H80" s="12">
        <f>IF(AND(COVID,F80&lt;0),F80, IF(B80&lt;&gt;"",$G$13:$G$1000-$I$13:$I$1000,""))</f>
        <v>1170.5044523457295</v>
      </c>
      <c r="I80" s="12">
        <f>IF(AND(COVID,F80&lt;0),0,IF(B80&lt;&gt;"",$D$13:$D$1000*($E$6/$E$8),""))</f>
        <v>3138.8889935105476</v>
      </c>
      <c r="J80" s="12">
        <f t="shared" si="8"/>
        <v>885104.03489180875</v>
      </c>
      <c r="K80" s="12">
        <f>SUM($I$13:I80)</f>
        <v>155623.41205092173</v>
      </c>
    </row>
    <row r="81" spans="2:11" s="7" customFormat="1" ht="14" x14ac:dyDescent="0.2">
      <c r="B81" s="15">
        <f t="shared" si="10"/>
        <v>69</v>
      </c>
      <c r="C81" s="9">
        <f t="shared" si="6"/>
        <v>44849</v>
      </c>
      <c r="D81" s="55">
        <f t="shared" si="9"/>
        <v>885104.03489180875</v>
      </c>
      <c r="E81" s="12">
        <f t="shared" si="7"/>
        <v>4309.3934458562771</v>
      </c>
      <c r="F81" s="12">
        <v>0</v>
      </c>
      <c r="G81" s="12">
        <f>IF(AND(B81&lt;&gt;"",$E$13:$E$1000+$F$13:$F$1000*COVID&lt;$D$13:$D$1000),$E$13:$E$1000+$F$13:$F$1000*COVID,IF(B81&lt;&gt;"",$D$13:$D$1000,""))</f>
        <v>4309.3934458562771</v>
      </c>
      <c r="H81" s="12">
        <f>IF(AND(COVID,F81&lt;0),F81, IF(B81&lt;&gt;"",$G$13:$G$1000-$I$13:$I$1000,""))</f>
        <v>1174.6499889477877</v>
      </c>
      <c r="I81" s="12">
        <f>IF(AND(COVID,F81&lt;0),0,IF(B81&lt;&gt;"",$D$13:$D$1000*($E$6/$E$8),""))</f>
        <v>3134.7434569084894</v>
      </c>
      <c r="J81" s="12">
        <f t="shared" si="8"/>
        <v>883929.38490286097</v>
      </c>
      <c r="K81" s="12">
        <f>SUM($I$13:I81)</f>
        <v>158758.15550783023</v>
      </c>
    </row>
    <row r="82" spans="2:11" s="7" customFormat="1" ht="14" x14ac:dyDescent="0.2">
      <c r="B82" s="15">
        <f t="shared" si="10"/>
        <v>70</v>
      </c>
      <c r="C82" s="9">
        <f t="shared" si="6"/>
        <v>44880</v>
      </c>
      <c r="D82" s="55">
        <f t="shared" si="9"/>
        <v>883929.38490286097</v>
      </c>
      <c r="E82" s="12">
        <f t="shared" si="7"/>
        <v>4309.3934458562771</v>
      </c>
      <c r="F82" s="12">
        <v>0</v>
      </c>
      <c r="G82" s="12">
        <f>IF(AND(B82&lt;&gt;"",$E$13:$E$1000+$F$13:$F$1000*COVID&lt;$D$13:$D$1000),$E$13:$E$1000+$F$13:$F$1000*COVID,IF(B82&lt;&gt;"",$D$13:$D$1000,""))</f>
        <v>4309.3934458562771</v>
      </c>
      <c r="H82" s="12">
        <f>IF(AND(COVID,F82&lt;0),F82, IF(B82&lt;&gt;"",$G$13:$G$1000-$I$13:$I$1000,""))</f>
        <v>1178.8102076586442</v>
      </c>
      <c r="I82" s="12">
        <f>IF(AND(COVID,F82&lt;0),0,IF(B82&lt;&gt;"",$D$13:$D$1000*($E$6/$E$8),""))</f>
        <v>3130.5832381976329</v>
      </c>
      <c r="J82" s="12">
        <f t="shared" si="8"/>
        <v>882750.57469520229</v>
      </c>
      <c r="K82" s="12">
        <f>SUM($I$13:I82)</f>
        <v>161888.73874602787</v>
      </c>
    </row>
    <row r="83" spans="2:11" s="7" customFormat="1" ht="14" x14ac:dyDescent="0.2">
      <c r="B83" s="15">
        <f t="shared" si="10"/>
        <v>71</v>
      </c>
      <c r="C83" s="9">
        <f t="shared" si="6"/>
        <v>44910</v>
      </c>
      <c r="D83" s="55">
        <f t="shared" si="9"/>
        <v>882750.57469520229</v>
      </c>
      <c r="E83" s="12">
        <f t="shared" si="7"/>
        <v>4309.3934458562771</v>
      </c>
      <c r="F83" s="12">
        <v>0</v>
      </c>
      <c r="G83" s="12">
        <f>IF(AND(B83&lt;&gt;"",$E$13:$E$1000+$F$13:$F$1000*COVID&lt;$D$13:$D$1000),$E$13:$E$1000+$F$13:$F$1000*COVID,IF(B83&lt;&gt;"",$D$13:$D$1000,""))</f>
        <v>4309.3934458562771</v>
      </c>
      <c r="H83" s="12">
        <f>IF(AND(COVID,F83&lt;0),F83, IF(B83&lt;&gt;"",$G$13:$G$1000-$I$13:$I$1000,""))</f>
        <v>1182.9851604774353</v>
      </c>
      <c r="I83" s="12">
        <f>IF(AND(COVID,F83&lt;0),0,IF(B83&lt;&gt;"",$D$13:$D$1000*($E$6/$E$8),""))</f>
        <v>3126.4082853788418</v>
      </c>
      <c r="J83" s="12">
        <f t="shared" si="8"/>
        <v>881567.58953472483</v>
      </c>
      <c r="K83" s="12">
        <f>SUM($I$13:I83)</f>
        <v>165015.1470314067</v>
      </c>
    </row>
    <row r="84" spans="2:11" s="7" customFormat="1" ht="14" x14ac:dyDescent="0.2">
      <c r="B84" s="15">
        <f t="shared" si="10"/>
        <v>72</v>
      </c>
      <c r="C84" s="9">
        <f t="shared" si="6"/>
        <v>44941</v>
      </c>
      <c r="D84" s="55">
        <f t="shared" si="9"/>
        <v>881567.58953472483</v>
      </c>
      <c r="E84" s="12">
        <f t="shared" si="7"/>
        <v>4309.3934458562771</v>
      </c>
      <c r="F84" s="12">
        <v>0</v>
      </c>
      <c r="G84" s="12">
        <f>IF(AND(B84&lt;&gt;"",$E$13:$E$1000+$F$13:$F$1000*COVID&lt;$D$13:$D$1000),$E$13:$E$1000+$F$13:$F$1000*COVID,IF(B84&lt;&gt;"",$D$13:$D$1000,""))</f>
        <v>4309.3934458562771</v>
      </c>
      <c r="H84" s="12">
        <f>IF(AND(COVID,F84&lt;0),F84, IF(B84&lt;&gt;"",$G$13:$G$1000-$I$13:$I$1000,""))</f>
        <v>1187.17489958746</v>
      </c>
      <c r="I84" s="12">
        <f>IF(AND(COVID,F84&lt;0),0,IF(B84&lt;&gt;"",$D$13:$D$1000*($E$6/$E$8),""))</f>
        <v>3122.2185462688171</v>
      </c>
      <c r="J84" s="12">
        <f t="shared" si="8"/>
        <v>880380.41463513742</v>
      </c>
      <c r="K84" s="12">
        <f>SUM($I$13:I84)</f>
        <v>168137.36557767552</v>
      </c>
    </row>
    <row r="85" spans="2:11" s="7" customFormat="1" ht="14" x14ac:dyDescent="0.2">
      <c r="B85" s="15">
        <f t="shared" si="10"/>
        <v>73</v>
      </c>
      <c r="C85" s="9">
        <f t="shared" si="6"/>
        <v>44972</v>
      </c>
      <c r="D85" s="55">
        <f t="shared" si="9"/>
        <v>880380.41463513742</v>
      </c>
      <c r="E85" s="12">
        <f t="shared" si="7"/>
        <v>4309.3934458562771</v>
      </c>
      <c r="F85" s="12">
        <v>0</v>
      </c>
      <c r="G85" s="12">
        <f>IF(AND(B85&lt;&gt;"",$E$13:$E$1000+$F$13:$F$1000*COVID&lt;$D$13:$D$1000),$E$13:$E$1000+$F$13:$F$1000*COVID,IF(B85&lt;&gt;"",$D$13:$D$1000,""))</f>
        <v>4309.3934458562771</v>
      </c>
      <c r="H85" s="12">
        <f>IF(AND(COVID,F85&lt;0),F85, IF(B85&lt;&gt;"",$G$13:$G$1000-$I$13:$I$1000,""))</f>
        <v>1191.379477356832</v>
      </c>
      <c r="I85" s="12">
        <f>IF(AND(COVID,F85&lt;0),0,IF(B85&lt;&gt;"",$D$13:$D$1000*($E$6/$E$8),""))</f>
        <v>3118.0139684994451</v>
      </c>
      <c r="J85" s="12">
        <f t="shared" si="8"/>
        <v>879189.03515778063</v>
      </c>
      <c r="K85" s="12">
        <f>SUM($I$13:I85)</f>
        <v>171255.37954617495</v>
      </c>
    </row>
    <row r="86" spans="2:11" s="7" customFormat="1" ht="14" x14ac:dyDescent="0.2">
      <c r="B86" s="15">
        <f t="shared" si="10"/>
        <v>74</v>
      </c>
      <c r="C86" s="9">
        <f t="shared" si="6"/>
        <v>45000</v>
      </c>
      <c r="D86" s="55">
        <f t="shared" si="9"/>
        <v>879189.03515778063</v>
      </c>
      <c r="E86" s="12">
        <f t="shared" si="7"/>
        <v>4309.3934458562771</v>
      </c>
      <c r="F86" s="12">
        <v>0</v>
      </c>
      <c r="G86" s="12">
        <f>IF(AND(B86&lt;&gt;"",$E$13:$E$1000+$F$13:$F$1000*COVID&lt;$D$13:$D$1000),$E$13:$E$1000+$F$13:$F$1000*COVID,IF(B86&lt;&gt;"",$D$13:$D$1000,""))</f>
        <v>4309.3934458562771</v>
      </c>
      <c r="H86" s="12">
        <f>IF(AND(COVID,F86&lt;0),F86, IF(B86&lt;&gt;"",$G$13:$G$1000-$I$13:$I$1000,""))</f>
        <v>1195.598946339137</v>
      </c>
      <c r="I86" s="12">
        <f>IF(AND(COVID,F86&lt;0),0,IF(B86&lt;&gt;"",$D$13:$D$1000*($E$6/$E$8),""))</f>
        <v>3113.7944995171401</v>
      </c>
      <c r="J86" s="12">
        <f t="shared" si="8"/>
        <v>877993.43621144153</v>
      </c>
      <c r="K86" s="12">
        <f>SUM($I$13:I86)</f>
        <v>174369.17404569208</v>
      </c>
    </row>
    <row r="87" spans="2:11" s="7" customFormat="1" ht="14" x14ac:dyDescent="0.2">
      <c r="B87" s="15">
        <f t="shared" si="10"/>
        <v>75</v>
      </c>
      <c r="C87" s="9">
        <f t="shared" si="6"/>
        <v>45031</v>
      </c>
      <c r="D87" s="55">
        <f t="shared" si="9"/>
        <v>877993.43621144153</v>
      </c>
      <c r="E87" s="12">
        <f t="shared" si="7"/>
        <v>4309.3934458562771</v>
      </c>
      <c r="F87" s="12">
        <v>0</v>
      </c>
      <c r="G87" s="12">
        <f>IF(AND(B87&lt;&gt;"",$E$13:$E$1000+$F$13:$F$1000*COVID&lt;$D$13:$D$1000),$E$13:$E$1000+$F$13:$F$1000*COVID,IF(B87&lt;&gt;"",$D$13:$D$1000,""))</f>
        <v>4309.3934458562771</v>
      </c>
      <c r="H87" s="12">
        <f>IF(AND(COVID,F87&lt;0),F87, IF(B87&lt;&gt;"",$G$13:$G$1000-$I$13:$I$1000,""))</f>
        <v>1199.8333592740883</v>
      </c>
      <c r="I87" s="12">
        <f>IF(AND(COVID,F87&lt;0),0,IF(B87&lt;&gt;"",$D$13:$D$1000*($E$6/$E$8),""))</f>
        <v>3109.5600865821889</v>
      </c>
      <c r="J87" s="12">
        <f t="shared" si="8"/>
        <v>876793.60285216745</v>
      </c>
      <c r="K87" s="12">
        <f>SUM($I$13:I87)</f>
        <v>177478.73413227426</v>
      </c>
    </row>
    <row r="88" spans="2:11" s="7" customFormat="1" ht="14" x14ac:dyDescent="0.2">
      <c r="B88" s="15">
        <f t="shared" si="10"/>
        <v>76</v>
      </c>
      <c r="C88" s="9">
        <f t="shared" si="6"/>
        <v>45061</v>
      </c>
      <c r="D88" s="55">
        <f t="shared" si="9"/>
        <v>876793.60285216745</v>
      </c>
      <c r="E88" s="12">
        <f t="shared" si="7"/>
        <v>4309.3934458562771</v>
      </c>
      <c r="F88" s="12">
        <v>0</v>
      </c>
      <c r="G88" s="12">
        <f>IF(AND(B88&lt;&gt;"",$E$13:$E$1000+$F$13:$F$1000*COVID&lt;$D$13:$D$1000),$E$13:$E$1000+$F$13:$F$1000*COVID,IF(B88&lt;&gt;"",$D$13:$D$1000,""))</f>
        <v>4309.3934458562771</v>
      </c>
      <c r="H88" s="12">
        <f>IF(AND(COVID,F88&lt;0),F88, IF(B88&lt;&gt;"",$G$13:$G$1000-$I$13:$I$1000,""))</f>
        <v>1204.0827690881838</v>
      </c>
      <c r="I88" s="12">
        <f>IF(AND(COVID,F88&lt;0),0,IF(B88&lt;&gt;"",$D$13:$D$1000*($E$6/$E$8),""))</f>
        <v>3105.3106767680933</v>
      </c>
      <c r="J88" s="12">
        <f t="shared" si="8"/>
        <v>875589.52008307923</v>
      </c>
      <c r="K88" s="12">
        <f>SUM($I$13:I88)</f>
        <v>180584.04480904236</v>
      </c>
    </row>
    <row r="89" spans="2:11" s="7" customFormat="1" ht="14" x14ac:dyDescent="0.2">
      <c r="B89" s="15">
        <f t="shared" si="10"/>
        <v>77</v>
      </c>
      <c r="C89" s="9">
        <f t="shared" si="6"/>
        <v>45092</v>
      </c>
      <c r="D89" s="55">
        <f t="shared" si="9"/>
        <v>875589.52008307923</v>
      </c>
      <c r="E89" s="12">
        <f t="shared" si="7"/>
        <v>4309.3934458562771</v>
      </c>
      <c r="F89" s="12">
        <v>0</v>
      </c>
      <c r="G89" s="12">
        <f>IF(AND(B89&lt;&gt;"",$E$13:$E$1000+$F$13:$F$1000*COVID&lt;$D$13:$D$1000),$E$13:$E$1000+$F$13:$F$1000*COVID,IF(B89&lt;&gt;"",$D$13:$D$1000,""))</f>
        <v>4309.3934458562771</v>
      </c>
      <c r="H89" s="12">
        <f>IF(AND(COVID,F89&lt;0),F89, IF(B89&lt;&gt;"",$G$13:$G$1000-$I$13:$I$1000,""))</f>
        <v>1208.3472288953712</v>
      </c>
      <c r="I89" s="12">
        <f>IF(AND(COVID,F89&lt;0),0,IF(B89&lt;&gt;"",$D$13:$D$1000*($E$6/$E$8),""))</f>
        <v>3101.0462169609059</v>
      </c>
      <c r="J89" s="12">
        <f t="shared" si="8"/>
        <v>874381.17285418382</v>
      </c>
      <c r="K89" s="12">
        <f>SUM($I$13:I89)</f>
        <v>183685.09102600327</v>
      </c>
    </row>
    <row r="90" spans="2:11" s="7" customFormat="1" ht="14" x14ac:dyDescent="0.2">
      <c r="B90" s="15">
        <f t="shared" si="10"/>
        <v>78</v>
      </c>
      <c r="C90" s="9">
        <f t="shared" si="6"/>
        <v>45122</v>
      </c>
      <c r="D90" s="55">
        <f t="shared" si="9"/>
        <v>874381.17285418382</v>
      </c>
      <c r="E90" s="12">
        <f t="shared" si="7"/>
        <v>4309.3934458562771</v>
      </c>
      <c r="F90" s="12">
        <v>0</v>
      </c>
      <c r="G90" s="12">
        <f>IF(AND(B90&lt;&gt;"",$E$13:$E$1000+$F$13:$F$1000*COVID&lt;$D$13:$D$1000),$E$13:$E$1000+$F$13:$F$1000*COVID,IF(B90&lt;&gt;"",$D$13:$D$1000,""))</f>
        <v>4309.3934458562771</v>
      </c>
      <c r="H90" s="12">
        <f>IF(AND(COVID,F90&lt;0),F90, IF(B90&lt;&gt;"",$G$13:$G$1000-$I$13:$I$1000,""))</f>
        <v>1212.626791997709</v>
      </c>
      <c r="I90" s="12">
        <f>IF(AND(COVID,F90&lt;0),0,IF(B90&lt;&gt;"",$D$13:$D$1000*($E$6/$E$8),""))</f>
        <v>3096.7666538585681</v>
      </c>
      <c r="J90" s="12">
        <f t="shared" si="8"/>
        <v>873168.54606218613</v>
      </c>
      <c r="K90" s="12">
        <f>SUM($I$13:I90)</f>
        <v>186781.85767986183</v>
      </c>
    </row>
    <row r="91" spans="2:11" s="7" customFormat="1" ht="14" x14ac:dyDescent="0.2">
      <c r="B91" s="15">
        <f t="shared" si="10"/>
        <v>79</v>
      </c>
      <c r="C91" s="9">
        <f t="shared" si="6"/>
        <v>45153</v>
      </c>
      <c r="D91" s="55">
        <f t="shared" si="9"/>
        <v>873168.54606218613</v>
      </c>
      <c r="E91" s="12">
        <f t="shared" si="7"/>
        <v>4309.3934458562771</v>
      </c>
      <c r="F91" s="12">
        <v>0</v>
      </c>
      <c r="G91" s="12">
        <f>IF(AND(B91&lt;&gt;"",$E$13:$E$1000+$F$13:$F$1000*COVID&lt;$D$13:$D$1000),$E$13:$E$1000+$F$13:$F$1000*COVID,IF(B91&lt;&gt;"",$D$13:$D$1000,""))</f>
        <v>4309.3934458562771</v>
      </c>
      <c r="H91" s="12">
        <f>IF(AND(COVID,F91&lt;0),F91, IF(B91&lt;&gt;"",$G$13:$G$1000-$I$13:$I$1000,""))</f>
        <v>1216.9215118860343</v>
      </c>
      <c r="I91" s="12">
        <f>IF(AND(COVID,F91&lt;0),0,IF(B91&lt;&gt;"",$D$13:$D$1000*($E$6/$E$8),""))</f>
        <v>3092.4719339702428</v>
      </c>
      <c r="J91" s="12">
        <f t="shared" si="8"/>
        <v>871951.62455030007</v>
      </c>
      <c r="K91" s="12">
        <f>SUM($I$13:I91)</f>
        <v>189874.32961383209</v>
      </c>
    </row>
    <row r="92" spans="2:11" s="7" customFormat="1" ht="14" x14ac:dyDescent="0.2">
      <c r="B92" s="15">
        <f t="shared" si="10"/>
        <v>80</v>
      </c>
      <c r="C92" s="9">
        <f t="shared" si="6"/>
        <v>45184</v>
      </c>
      <c r="D92" s="55">
        <f t="shared" si="9"/>
        <v>871951.62455030007</v>
      </c>
      <c r="E92" s="12">
        <f t="shared" si="7"/>
        <v>4309.3934458562771</v>
      </c>
      <c r="F92" s="12">
        <v>0</v>
      </c>
      <c r="G92" s="12">
        <f>IF(AND(B92&lt;&gt;"",$E$13:$E$1000+$F$13:$F$1000*COVID&lt;$D$13:$D$1000),$E$13:$E$1000+$F$13:$F$1000*COVID,IF(B92&lt;&gt;"",$D$13:$D$1000,""))</f>
        <v>4309.3934458562771</v>
      </c>
      <c r="H92" s="12">
        <f>IF(AND(COVID,F92&lt;0),F92, IF(B92&lt;&gt;"",$G$13:$G$1000-$I$13:$I$1000,""))</f>
        <v>1221.2314422406307</v>
      </c>
      <c r="I92" s="12">
        <f>IF(AND(COVID,F92&lt;0),0,IF(B92&lt;&gt;"",$D$13:$D$1000*($E$6/$E$8),""))</f>
        <v>3088.1620036156464</v>
      </c>
      <c r="J92" s="12">
        <f t="shared" si="8"/>
        <v>870730.39310805942</v>
      </c>
      <c r="K92" s="12">
        <f>SUM($I$13:I92)</f>
        <v>192962.49161744773</v>
      </c>
    </row>
    <row r="93" spans="2:11" s="7" customFormat="1" ht="14" x14ac:dyDescent="0.2">
      <c r="B93" s="15">
        <f t="shared" si="10"/>
        <v>81</v>
      </c>
      <c r="C93" s="9">
        <f t="shared" si="6"/>
        <v>45214</v>
      </c>
      <c r="D93" s="55">
        <f t="shared" si="9"/>
        <v>870730.39310805942</v>
      </c>
      <c r="E93" s="12">
        <f t="shared" si="7"/>
        <v>4309.3934458562771</v>
      </c>
      <c r="F93" s="12">
        <v>0</v>
      </c>
      <c r="G93" s="12">
        <f>IF(AND(B93&lt;&gt;"",$E$13:$E$1000+$F$13:$F$1000*COVID&lt;$D$13:$D$1000),$E$13:$E$1000+$F$13:$F$1000*COVID,IF(B93&lt;&gt;"",$D$13:$D$1000,""))</f>
        <v>4309.3934458562771</v>
      </c>
      <c r="H93" s="12">
        <f>IF(AND(COVID,F93&lt;0),F93, IF(B93&lt;&gt;"",$G$13:$G$1000-$I$13:$I$1000,""))</f>
        <v>1225.5566369318999</v>
      </c>
      <c r="I93" s="12">
        <f>IF(AND(COVID,F93&lt;0),0,IF(B93&lt;&gt;"",$D$13:$D$1000*($E$6/$E$8),""))</f>
        <v>3083.8368089243772</v>
      </c>
      <c r="J93" s="12">
        <f t="shared" si="8"/>
        <v>869504.83647112746</v>
      </c>
      <c r="K93" s="12">
        <f>SUM($I$13:I93)</f>
        <v>196046.32842637211</v>
      </c>
    </row>
    <row r="94" spans="2:11" s="7" customFormat="1" ht="14" x14ac:dyDescent="0.2">
      <c r="B94" s="15">
        <f t="shared" si="10"/>
        <v>82</v>
      </c>
      <c r="C94" s="9">
        <f t="shared" si="6"/>
        <v>45245</v>
      </c>
      <c r="D94" s="55">
        <f t="shared" si="9"/>
        <v>869504.83647112746</v>
      </c>
      <c r="E94" s="12">
        <f t="shared" si="7"/>
        <v>4309.3934458562771</v>
      </c>
      <c r="F94" s="12">
        <v>0</v>
      </c>
      <c r="G94" s="12">
        <f>IF(AND(B94&lt;&gt;"",$E$13:$E$1000+$F$13:$F$1000*COVID&lt;$D$13:$D$1000),$E$13:$E$1000+$F$13:$F$1000*COVID,IF(B94&lt;&gt;"",$D$13:$D$1000,""))</f>
        <v>4309.3934458562771</v>
      </c>
      <c r="H94" s="12">
        <f>IF(AND(COVID,F94&lt;0),F94, IF(B94&lt;&gt;"",$G$13:$G$1000-$I$13:$I$1000,""))</f>
        <v>1229.8971500210337</v>
      </c>
      <c r="I94" s="12">
        <f>IF(AND(COVID,F94&lt;0),0,IF(B94&lt;&gt;"",$D$13:$D$1000*($E$6/$E$8),""))</f>
        <v>3079.4962958352435</v>
      </c>
      <c r="J94" s="12">
        <f t="shared" si="8"/>
        <v>868274.93932110642</v>
      </c>
      <c r="K94" s="12">
        <f>SUM($I$13:I94)</f>
        <v>199125.82472220736</v>
      </c>
    </row>
    <row r="95" spans="2:11" s="7" customFormat="1" ht="14" x14ac:dyDescent="0.2">
      <c r="B95" s="15">
        <f t="shared" si="10"/>
        <v>83</v>
      </c>
      <c r="C95" s="9">
        <f t="shared" si="6"/>
        <v>45275</v>
      </c>
      <c r="D95" s="55">
        <f t="shared" si="9"/>
        <v>868274.93932110642</v>
      </c>
      <c r="E95" s="12">
        <f t="shared" si="7"/>
        <v>4309.3934458562771</v>
      </c>
      <c r="F95" s="12">
        <v>0</v>
      </c>
      <c r="G95" s="12">
        <f>IF(AND(B95&lt;&gt;"",$E$13:$E$1000+$F$13:$F$1000*COVID&lt;$D$13:$D$1000),$E$13:$E$1000+$F$13:$F$1000*COVID,IF(B95&lt;&gt;"",$D$13:$D$1000,""))</f>
        <v>4309.3934458562771</v>
      </c>
      <c r="H95" s="12">
        <f>IF(AND(COVID,F95&lt;0),F95, IF(B95&lt;&gt;"",$G$13:$G$1000-$I$13:$I$1000,""))</f>
        <v>1234.2530357606915</v>
      </c>
      <c r="I95" s="12">
        <f>IF(AND(COVID,F95&lt;0),0,IF(B95&lt;&gt;"",$D$13:$D$1000*($E$6/$E$8),""))</f>
        <v>3075.1404100955856</v>
      </c>
      <c r="J95" s="12">
        <f t="shared" si="8"/>
        <v>867040.6862853457</v>
      </c>
      <c r="K95" s="12">
        <f>SUM($I$13:I95)</f>
        <v>202200.96513230295</v>
      </c>
    </row>
    <row r="96" spans="2:11" s="7" customFormat="1" ht="14" x14ac:dyDescent="0.2">
      <c r="B96" s="15">
        <f t="shared" si="10"/>
        <v>84</v>
      </c>
      <c r="C96" s="9">
        <f t="shared" si="6"/>
        <v>45306</v>
      </c>
      <c r="D96" s="55">
        <f t="shared" si="9"/>
        <v>867040.6862853457</v>
      </c>
      <c r="E96" s="12">
        <f t="shared" si="7"/>
        <v>4309.3934458562771</v>
      </c>
      <c r="F96" s="12">
        <v>0</v>
      </c>
      <c r="G96" s="12">
        <f>IF(AND(B96&lt;&gt;"",$E$13:$E$1000+$F$13:$F$1000*COVID&lt;$D$13:$D$1000),$E$13:$E$1000+$F$13:$F$1000*COVID,IF(B96&lt;&gt;"",$D$13:$D$1000,""))</f>
        <v>4309.3934458562771</v>
      </c>
      <c r="H96" s="12">
        <f>IF(AND(COVID,F96&lt;0),F96, IF(B96&lt;&gt;"",$G$13:$G$1000-$I$13:$I$1000,""))</f>
        <v>1238.6243485956775</v>
      </c>
      <c r="I96" s="12">
        <f>IF(AND(COVID,F96&lt;0),0,IF(B96&lt;&gt;"",$D$13:$D$1000*($E$6/$E$8),""))</f>
        <v>3070.7690972605997</v>
      </c>
      <c r="J96" s="12">
        <f t="shared" si="8"/>
        <v>865802.06193675008</v>
      </c>
      <c r="K96" s="12">
        <f>SUM($I$13:I96)</f>
        <v>205271.73422956356</v>
      </c>
    </row>
    <row r="97" spans="2:11" s="7" customFormat="1" ht="14" x14ac:dyDescent="0.2">
      <c r="B97" s="15">
        <f t="shared" si="10"/>
        <v>85</v>
      </c>
      <c r="C97" s="9">
        <f t="shared" si="6"/>
        <v>45337</v>
      </c>
      <c r="D97" s="55">
        <f t="shared" si="9"/>
        <v>865802.06193675008</v>
      </c>
      <c r="E97" s="12">
        <f t="shared" si="7"/>
        <v>4309.3934458562771</v>
      </c>
      <c r="F97" s="12">
        <v>0</v>
      </c>
      <c r="G97" s="12">
        <f>IF(AND(B97&lt;&gt;"",$E$13:$E$1000+$F$13:$F$1000*COVID&lt;$D$13:$D$1000),$E$13:$E$1000+$F$13:$F$1000*COVID,IF(B97&lt;&gt;"",$D$13:$D$1000,""))</f>
        <v>4309.3934458562771</v>
      </c>
      <c r="H97" s="12">
        <f>IF(AND(COVID,F97&lt;0),F97, IF(B97&lt;&gt;"",$G$13:$G$1000-$I$13:$I$1000,""))</f>
        <v>1243.0111431636205</v>
      </c>
      <c r="I97" s="12">
        <f>IF(AND(COVID,F97&lt;0),0,IF(B97&lt;&gt;"",$D$13:$D$1000*($E$6/$E$8),""))</f>
        <v>3066.3823026926566</v>
      </c>
      <c r="J97" s="12">
        <f t="shared" si="8"/>
        <v>864559.05079358642</v>
      </c>
      <c r="K97" s="12">
        <f>SUM($I$13:I97)</f>
        <v>208338.11653225622</v>
      </c>
    </row>
    <row r="98" spans="2:11" s="7" customFormat="1" ht="14" x14ac:dyDescent="0.2">
      <c r="B98" s="15">
        <f t="shared" si="10"/>
        <v>86</v>
      </c>
      <c r="C98" s="9">
        <f t="shared" si="6"/>
        <v>45366</v>
      </c>
      <c r="D98" s="55">
        <f t="shared" si="9"/>
        <v>864559.05079358642</v>
      </c>
      <c r="E98" s="12">
        <f t="shared" si="7"/>
        <v>4309.3934458562771</v>
      </c>
      <c r="F98" s="12">
        <v>0</v>
      </c>
      <c r="G98" s="12">
        <f>IF(AND(B98&lt;&gt;"",$E$13:$E$1000+$F$13:$F$1000*COVID&lt;$D$13:$D$1000),$E$13:$E$1000+$F$13:$F$1000*COVID,IF(B98&lt;&gt;"",$D$13:$D$1000,""))</f>
        <v>4309.3934458562771</v>
      </c>
      <c r="H98" s="12">
        <f>IF(AND(COVID,F98&lt;0),F98, IF(B98&lt;&gt;"",$G$13:$G$1000-$I$13:$I$1000,""))</f>
        <v>1247.4134742956585</v>
      </c>
      <c r="I98" s="12">
        <f>IF(AND(COVID,F98&lt;0),0,IF(B98&lt;&gt;"",$D$13:$D$1000*($E$6/$E$8),""))</f>
        <v>3061.9799715606187</v>
      </c>
      <c r="J98" s="12">
        <f t="shared" si="8"/>
        <v>863311.63731929078</v>
      </c>
      <c r="K98" s="12">
        <f>SUM($I$13:I98)</f>
        <v>211400.09650381684</v>
      </c>
    </row>
    <row r="99" spans="2:11" s="7" customFormat="1" ht="14" x14ac:dyDescent="0.2">
      <c r="B99" s="15">
        <f t="shared" si="10"/>
        <v>87</v>
      </c>
      <c r="C99" s="9">
        <f t="shared" si="6"/>
        <v>45397</v>
      </c>
      <c r="D99" s="55">
        <f t="shared" si="9"/>
        <v>863311.63731929078</v>
      </c>
      <c r="E99" s="12">
        <f t="shared" si="7"/>
        <v>4309.3934458562771</v>
      </c>
      <c r="F99" s="12">
        <v>0</v>
      </c>
      <c r="G99" s="12">
        <f>IF(AND(B99&lt;&gt;"",$E$13:$E$1000+$F$13:$F$1000*COVID&lt;$D$13:$D$1000),$E$13:$E$1000+$F$13:$F$1000*COVID,IF(B99&lt;&gt;"",$D$13:$D$1000,""))</f>
        <v>4309.3934458562771</v>
      </c>
      <c r="H99" s="12">
        <f>IF(AND(COVID,F99&lt;0),F99, IF(B99&lt;&gt;"",$G$13:$G$1000-$I$13:$I$1000,""))</f>
        <v>1251.8313970171221</v>
      </c>
      <c r="I99" s="12">
        <f>IF(AND(COVID,F99&lt;0),0,IF(B99&lt;&gt;"",$D$13:$D$1000*($E$6/$E$8),""))</f>
        <v>3057.5620488391551</v>
      </c>
      <c r="J99" s="12">
        <f t="shared" si="8"/>
        <v>862059.80592227366</v>
      </c>
      <c r="K99" s="12">
        <f>SUM($I$13:I99)</f>
        <v>214457.65855265598</v>
      </c>
    </row>
    <row r="100" spans="2:11" s="7" customFormat="1" ht="14" x14ac:dyDescent="0.2">
      <c r="B100" s="15">
        <f t="shared" si="10"/>
        <v>88</v>
      </c>
      <c r="C100" s="9">
        <f t="shared" si="6"/>
        <v>45427</v>
      </c>
      <c r="D100" s="55">
        <f t="shared" si="9"/>
        <v>862059.80592227366</v>
      </c>
      <c r="E100" s="12">
        <f t="shared" si="7"/>
        <v>4309.3934458562771</v>
      </c>
      <c r="F100" s="12">
        <v>0</v>
      </c>
      <c r="G100" s="12">
        <f>IF(AND(B100&lt;&gt;"",$E$13:$E$1000+$F$13:$F$1000*COVID&lt;$D$13:$D$1000),$E$13:$E$1000+$F$13:$F$1000*COVID,IF(B100&lt;&gt;"",$D$13:$D$1000,""))</f>
        <v>4309.3934458562771</v>
      </c>
      <c r="H100" s="12">
        <f>IF(AND(COVID,F100&lt;0),F100, IF(B100&lt;&gt;"",$G$13:$G$1000-$I$13:$I$1000,""))</f>
        <v>1256.2649665482245</v>
      </c>
      <c r="I100" s="12">
        <f>IF(AND(COVID,F100&lt;0),0,IF(B100&lt;&gt;"",$D$13:$D$1000*($E$6/$E$8),""))</f>
        <v>3053.1284793080526</v>
      </c>
      <c r="J100" s="12">
        <f t="shared" si="8"/>
        <v>860803.54095572548</v>
      </c>
      <c r="K100" s="12">
        <f>SUM($I$13:I100)</f>
        <v>217510.78703196402</v>
      </c>
    </row>
    <row r="101" spans="2:11" s="7" customFormat="1" ht="14" x14ac:dyDescent="0.2">
      <c r="B101" s="15">
        <f t="shared" si="10"/>
        <v>89</v>
      </c>
      <c r="C101" s="9">
        <f t="shared" si="6"/>
        <v>45458</v>
      </c>
      <c r="D101" s="55">
        <f t="shared" si="9"/>
        <v>860803.54095572548</v>
      </c>
      <c r="E101" s="12">
        <f t="shared" si="7"/>
        <v>4309.3934458562771</v>
      </c>
      <c r="F101" s="12">
        <v>0</v>
      </c>
      <c r="G101" s="12">
        <f>IF(AND(B101&lt;&gt;"",$E$13:$E$1000+$F$13:$F$1000*COVID&lt;$D$13:$D$1000),$E$13:$E$1000+$F$13:$F$1000*COVID,IF(B101&lt;&gt;"",$D$13:$D$1000,""))</f>
        <v>4309.3934458562771</v>
      </c>
      <c r="H101" s="12">
        <f>IF(AND(COVID,F101&lt;0),F101, IF(B101&lt;&gt;"",$G$13:$G$1000-$I$13:$I$1000,""))</f>
        <v>1260.7142383047494</v>
      </c>
      <c r="I101" s="12">
        <f>IF(AND(COVID,F101&lt;0),0,IF(B101&lt;&gt;"",$D$13:$D$1000*($E$6/$E$8),""))</f>
        <v>3048.6792075515277</v>
      </c>
      <c r="J101" s="12">
        <f t="shared" si="8"/>
        <v>859542.82671742071</v>
      </c>
      <c r="K101" s="12">
        <f>SUM($I$13:I101)</f>
        <v>220559.46623951555</v>
      </c>
    </row>
    <row r="102" spans="2:11" s="7" customFormat="1" ht="14" x14ac:dyDescent="0.2">
      <c r="B102" s="15">
        <f t="shared" si="10"/>
        <v>90</v>
      </c>
      <c r="C102" s="9">
        <f t="shared" si="6"/>
        <v>45488</v>
      </c>
      <c r="D102" s="55">
        <f t="shared" si="9"/>
        <v>859542.82671742071</v>
      </c>
      <c r="E102" s="12">
        <f t="shared" si="7"/>
        <v>4309.3934458562771</v>
      </c>
      <c r="F102" s="12">
        <v>0</v>
      </c>
      <c r="G102" s="12">
        <f>IF(AND(B102&lt;&gt;"",$E$13:$E$1000+$F$13:$F$1000*COVID&lt;$D$13:$D$1000),$E$13:$E$1000+$F$13:$F$1000*COVID,IF(B102&lt;&gt;"",$D$13:$D$1000,""))</f>
        <v>4309.3934458562771</v>
      </c>
      <c r="H102" s="12">
        <f>IF(AND(COVID,F102&lt;0),F102, IF(B102&lt;&gt;"",$G$13:$G$1000-$I$13:$I$1000,""))</f>
        <v>1265.1792678987454</v>
      </c>
      <c r="I102" s="12">
        <f>IF(AND(COVID,F102&lt;0),0,IF(B102&lt;&gt;"",$D$13:$D$1000*($E$6/$E$8),""))</f>
        <v>3044.2141779575318</v>
      </c>
      <c r="J102" s="12">
        <f t="shared" si="8"/>
        <v>858277.64744952193</v>
      </c>
      <c r="K102" s="12">
        <f>SUM($I$13:I102)</f>
        <v>223603.68041747308</v>
      </c>
    </row>
    <row r="103" spans="2:11" s="7" customFormat="1" ht="14" x14ac:dyDescent="0.2">
      <c r="B103" s="15">
        <f t="shared" si="10"/>
        <v>91</v>
      </c>
      <c r="C103" s="9">
        <f t="shared" si="6"/>
        <v>45519</v>
      </c>
      <c r="D103" s="55">
        <f t="shared" si="9"/>
        <v>858277.64744952193</v>
      </c>
      <c r="E103" s="12">
        <f t="shared" si="7"/>
        <v>4309.3934458562771</v>
      </c>
      <c r="F103" s="12">
        <v>0</v>
      </c>
      <c r="G103" s="12">
        <f>IF(AND(B103&lt;&gt;"",$E$13:$E$1000+$F$13:$F$1000*COVID&lt;$D$13:$D$1000),$E$13:$E$1000+$F$13:$F$1000*COVID,IF(B103&lt;&gt;"",$D$13:$D$1000,""))</f>
        <v>4309.3934458562771</v>
      </c>
      <c r="H103" s="12">
        <f>IF(AND(COVID,F103&lt;0),F103, IF(B103&lt;&gt;"",$G$13:$G$1000-$I$13:$I$1000,""))</f>
        <v>1269.6601111392201</v>
      </c>
      <c r="I103" s="12">
        <f>IF(AND(COVID,F103&lt;0),0,IF(B103&lt;&gt;"",$D$13:$D$1000*($E$6/$E$8),""))</f>
        <v>3039.733334717057</v>
      </c>
      <c r="J103" s="12">
        <f t="shared" si="8"/>
        <v>857007.98733838275</v>
      </c>
      <c r="K103" s="12">
        <f>SUM($I$13:I103)</f>
        <v>226643.41375219013</v>
      </c>
    </row>
    <row r="104" spans="2:11" s="7" customFormat="1" ht="14" x14ac:dyDescent="0.2">
      <c r="B104" s="15">
        <f t="shared" si="10"/>
        <v>92</v>
      </c>
      <c r="C104" s="9">
        <f t="shared" si="6"/>
        <v>45550</v>
      </c>
      <c r="D104" s="55">
        <f t="shared" si="9"/>
        <v>857007.98733838275</v>
      </c>
      <c r="E104" s="12">
        <f t="shared" si="7"/>
        <v>4309.3934458562771</v>
      </c>
      <c r="F104" s="12">
        <v>0</v>
      </c>
      <c r="G104" s="12">
        <f>IF(AND(B104&lt;&gt;"",$E$13:$E$1000+$F$13:$F$1000*COVID&lt;$D$13:$D$1000),$E$13:$E$1000+$F$13:$F$1000*COVID,IF(B104&lt;&gt;"",$D$13:$D$1000,""))</f>
        <v>4309.3934458562771</v>
      </c>
      <c r="H104" s="12">
        <f>IF(AND(COVID,F104&lt;0),F104, IF(B104&lt;&gt;"",$G$13:$G$1000-$I$13:$I$1000,""))</f>
        <v>1274.1568240328379</v>
      </c>
      <c r="I104" s="12">
        <f>IF(AND(COVID,F104&lt;0),0,IF(B104&lt;&gt;"",$D$13:$D$1000*($E$6/$E$8),""))</f>
        <v>3035.2366218234392</v>
      </c>
      <c r="J104" s="12">
        <f t="shared" si="8"/>
        <v>855733.83051434986</v>
      </c>
      <c r="K104" s="12">
        <f>SUM($I$13:I104)</f>
        <v>229678.65037401358</v>
      </c>
    </row>
    <row r="105" spans="2:11" s="7" customFormat="1" ht="14" x14ac:dyDescent="0.2">
      <c r="B105" s="15">
        <f t="shared" si="10"/>
        <v>93</v>
      </c>
      <c r="C105" s="9">
        <f t="shared" si="6"/>
        <v>45580</v>
      </c>
      <c r="D105" s="55">
        <f t="shared" si="9"/>
        <v>855733.83051434986</v>
      </c>
      <c r="E105" s="12">
        <f t="shared" si="7"/>
        <v>4309.3934458562771</v>
      </c>
      <c r="F105" s="12">
        <v>0</v>
      </c>
      <c r="G105" s="12">
        <f>IF(AND(B105&lt;&gt;"",$E$13:$E$1000+$F$13:$F$1000*COVID&lt;$D$13:$D$1000),$E$13:$E$1000+$F$13:$F$1000*COVID,IF(B105&lt;&gt;"",$D$13:$D$1000,""))</f>
        <v>4309.3934458562771</v>
      </c>
      <c r="H105" s="12">
        <f>IF(AND(COVID,F105&lt;0),F105, IF(B105&lt;&gt;"",$G$13:$G$1000-$I$13:$I$1000,""))</f>
        <v>1278.6694627846214</v>
      </c>
      <c r="I105" s="12">
        <f>IF(AND(COVID,F105&lt;0),0,IF(B105&lt;&gt;"",$D$13:$D$1000*($E$6/$E$8),""))</f>
        <v>3030.7239830716558</v>
      </c>
      <c r="J105" s="12">
        <f t="shared" si="8"/>
        <v>854455.1610515652</v>
      </c>
      <c r="K105" s="12">
        <f>SUM($I$13:I105)</f>
        <v>232709.37435708524</v>
      </c>
    </row>
    <row r="106" spans="2:11" s="7" customFormat="1" ht="14" x14ac:dyDescent="0.2">
      <c r="B106" s="15">
        <f t="shared" si="10"/>
        <v>94</v>
      </c>
      <c r="C106" s="9">
        <f t="shared" si="6"/>
        <v>45611</v>
      </c>
      <c r="D106" s="55">
        <f t="shared" si="9"/>
        <v>854455.1610515652</v>
      </c>
      <c r="E106" s="12">
        <f t="shared" si="7"/>
        <v>4309.3934458562771</v>
      </c>
      <c r="F106" s="12">
        <v>0</v>
      </c>
      <c r="G106" s="12">
        <f>IF(AND(B106&lt;&gt;"",$E$13:$E$1000+$F$13:$F$1000*COVID&lt;$D$13:$D$1000),$E$13:$E$1000+$F$13:$F$1000*COVID,IF(B106&lt;&gt;"",$D$13:$D$1000,""))</f>
        <v>4309.3934458562771</v>
      </c>
      <c r="H106" s="12">
        <f>IF(AND(COVID,F106&lt;0),F106, IF(B106&lt;&gt;"",$G$13:$G$1000-$I$13:$I$1000,""))</f>
        <v>1283.1980837986503</v>
      </c>
      <c r="I106" s="12">
        <f>IF(AND(COVID,F106&lt;0),0,IF(B106&lt;&gt;"",$D$13:$D$1000*($E$6/$E$8),""))</f>
        <v>3026.1953620576269</v>
      </c>
      <c r="J106" s="12">
        <f t="shared" si="8"/>
        <v>853171.96296776657</v>
      </c>
      <c r="K106" s="12">
        <f>SUM($I$13:I106)</f>
        <v>235735.56971914286</v>
      </c>
    </row>
    <row r="107" spans="2:11" s="7" customFormat="1" ht="14" x14ac:dyDescent="0.2">
      <c r="B107" s="15">
        <f t="shared" si="10"/>
        <v>95</v>
      </c>
      <c r="C107" s="9">
        <f t="shared" si="6"/>
        <v>45641</v>
      </c>
      <c r="D107" s="55">
        <f t="shared" si="9"/>
        <v>853171.96296776657</v>
      </c>
      <c r="E107" s="12">
        <f t="shared" si="7"/>
        <v>4309.3934458562771</v>
      </c>
      <c r="F107" s="12">
        <v>0</v>
      </c>
      <c r="G107" s="12">
        <f>IF(AND(B107&lt;&gt;"",$E$13:$E$1000+$F$13:$F$1000*COVID&lt;$D$13:$D$1000),$E$13:$E$1000+$F$13:$F$1000*COVID,IF(B107&lt;&gt;"",$D$13:$D$1000,""))</f>
        <v>4309.3934458562771</v>
      </c>
      <c r="H107" s="12">
        <f>IF(AND(COVID,F107&lt;0),F107, IF(B107&lt;&gt;"",$G$13:$G$1000-$I$13:$I$1000,""))</f>
        <v>1287.7427436787702</v>
      </c>
      <c r="I107" s="12">
        <f>IF(AND(COVID,F107&lt;0),0,IF(B107&lt;&gt;"",$D$13:$D$1000*($E$6/$E$8),""))</f>
        <v>3021.6507021775069</v>
      </c>
      <c r="J107" s="12">
        <f t="shared" si="8"/>
        <v>851884.22022408783</v>
      </c>
      <c r="K107" s="12">
        <f>SUM($I$13:I107)</f>
        <v>238757.22042132038</v>
      </c>
    </row>
    <row r="108" spans="2:11" s="7" customFormat="1" ht="14" x14ac:dyDescent="0.2">
      <c r="B108" s="15">
        <f t="shared" ref="B108:B142" si="11">IF((IF($E$5*$E$6*$E$7*$E$9&gt;0,1,0)),B107+1,"")</f>
        <v>96</v>
      </c>
      <c r="C108" s="9">
        <f t="shared" si="6"/>
        <v>45672</v>
      </c>
      <c r="D108" s="55">
        <f t="shared" si="9"/>
        <v>851884.22022408783</v>
      </c>
      <c r="E108" s="12">
        <f t="shared" si="7"/>
        <v>4309.3934458562771</v>
      </c>
      <c r="F108" s="12">
        <v>0</v>
      </c>
      <c r="G108" s="12">
        <f>IF(AND(B108&lt;&gt;"",$E$13:$E$1000+$F$13:$F$1000*COVID&lt;$D$13:$D$1000),$E$13:$E$1000+$F$13:$F$1000*COVID,IF(B108&lt;&gt;"",$D$13:$D$1000,""))</f>
        <v>4309.3934458562771</v>
      </c>
      <c r="H108" s="12">
        <f>IF(AND(COVID,F108&lt;0),F108, IF(B108&lt;&gt;"",$G$13:$G$1000-$I$13:$I$1000,""))</f>
        <v>1292.3034992292992</v>
      </c>
      <c r="I108" s="12">
        <f>IF(AND(COVID,F108&lt;0),0,IF(B108&lt;&gt;"",$D$13:$D$1000*($E$6/$E$8),""))</f>
        <v>3017.089946626978</v>
      </c>
      <c r="J108" s="12">
        <f t="shared" si="8"/>
        <v>850591.91672485857</v>
      </c>
      <c r="K108" s="12">
        <f>SUM($I$13:I108)</f>
        <v>241774.31036794736</v>
      </c>
    </row>
    <row r="109" spans="2:11" s="7" customFormat="1" ht="14" x14ac:dyDescent="0.2">
      <c r="B109" s="15">
        <f t="shared" si="11"/>
        <v>97</v>
      </c>
      <c r="C109" s="9">
        <f t="shared" si="6"/>
        <v>45703</v>
      </c>
      <c r="D109" s="55">
        <f t="shared" si="9"/>
        <v>850591.91672485857</v>
      </c>
      <c r="E109" s="12">
        <f t="shared" si="7"/>
        <v>4309.3934458562771</v>
      </c>
      <c r="F109" s="12">
        <v>0</v>
      </c>
      <c r="G109" s="12">
        <f>IF(AND(B109&lt;&gt;"",$E$13:$E$1000+$F$13:$F$1000*COVID&lt;$D$13:$D$1000),$E$13:$E$1000+$F$13:$F$1000*COVID,IF(B109&lt;&gt;"",$D$13:$D$1000,""))</f>
        <v>4309.3934458562771</v>
      </c>
      <c r="H109" s="12">
        <f>IF(AND(COVID,F109&lt;0),F109, IF(B109&lt;&gt;"",$G$13:$G$1000-$I$13:$I$1000,""))</f>
        <v>1296.8804074557361</v>
      </c>
      <c r="I109" s="12">
        <f>IF(AND(COVID,F109&lt;0),0,IF(B109&lt;&gt;"",$D$13:$D$1000*($E$6/$E$8),""))</f>
        <v>3012.5130384005411</v>
      </c>
      <c r="J109" s="12">
        <f t="shared" si="8"/>
        <v>849295.03631740285</v>
      </c>
      <c r="K109" s="12">
        <f>SUM($I$13:I109)</f>
        <v>244786.82340634789</v>
      </c>
    </row>
    <row r="110" spans="2:11" s="7" customFormat="1" ht="14" x14ac:dyDescent="0.2">
      <c r="B110" s="15">
        <f t="shared" si="11"/>
        <v>98</v>
      </c>
      <c r="C110" s="9">
        <f t="shared" si="6"/>
        <v>45731</v>
      </c>
      <c r="D110" s="55">
        <f t="shared" si="9"/>
        <v>849295.03631740285</v>
      </c>
      <c r="E110" s="12">
        <f t="shared" si="7"/>
        <v>4309.3934458562771</v>
      </c>
      <c r="F110" s="12">
        <v>0</v>
      </c>
      <c r="G110" s="12">
        <f>IF(AND(B110&lt;&gt;"",$E$13:$E$1000+$F$13:$F$1000*COVID&lt;$D$13:$D$1000),$E$13:$E$1000+$F$13:$F$1000*COVID,IF(B110&lt;&gt;"",$D$13:$D$1000,""))</f>
        <v>4309.3934458562771</v>
      </c>
      <c r="H110" s="12">
        <f>IF(AND(COVID,F110&lt;0),F110, IF(B110&lt;&gt;"",$G$13:$G$1000-$I$13:$I$1000,""))</f>
        <v>1301.473525565475</v>
      </c>
      <c r="I110" s="12">
        <f>IF(AND(COVID,F110&lt;0),0,IF(B110&lt;&gt;"",$D$13:$D$1000*($E$6/$E$8),""))</f>
        <v>3007.9199202908021</v>
      </c>
      <c r="J110" s="12">
        <f t="shared" si="8"/>
        <v>847993.56279183738</v>
      </c>
      <c r="K110" s="12">
        <f>SUM($I$13:I110)</f>
        <v>247794.74332663868</v>
      </c>
    </row>
    <row r="111" spans="2:11" s="7" customFormat="1" ht="14" x14ac:dyDescent="0.2">
      <c r="B111" s="15">
        <f t="shared" si="11"/>
        <v>99</v>
      </c>
      <c r="C111" s="9">
        <f t="shared" si="6"/>
        <v>45762</v>
      </c>
      <c r="D111" s="55">
        <f t="shared" si="9"/>
        <v>847993.56279183738</v>
      </c>
      <c r="E111" s="12">
        <f t="shared" si="7"/>
        <v>4309.3934458562771</v>
      </c>
      <c r="F111" s="12">
        <v>0</v>
      </c>
      <c r="G111" s="12">
        <f>IF(AND(B111&lt;&gt;"",$E$13:$E$1000+$F$13:$F$1000*COVID&lt;$D$13:$D$1000),$E$13:$E$1000+$F$13:$F$1000*COVID,IF(B111&lt;&gt;"",$D$13:$D$1000,""))</f>
        <v>4309.3934458562771</v>
      </c>
      <c r="H111" s="12">
        <f>IF(AND(COVID,F111&lt;0),F111, IF(B111&lt;&gt;"",$G$13:$G$1000-$I$13:$I$1000,""))</f>
        <v>1306.0829109685196</v>
      </c>
      <c r="I111" s="12">
        <f>IF(AND(COVID,F111&lt;0),0,IF(B111&lt;&gt;"",$D$13:$D$1000*($E$6/$E$8),""))</f>
        <v>3003.3105348877575</v>
      </c>
      <c r="J111" s="12">
        <f t="shared" si="8"/>
        <v>846687.47988086881</v>
      </c>
      <c r="K111" s="12">
        <f>SUM($I$13:I111)</f>
        <v>250798.05386152642</v>
      </c>
    </row>
    <row r="112" spans="2:11" s="7" customFormat="1" ht="14" x14ac:dyDescent="0.2">
      <c r="B112" s="15">
        <f t="shared" si="11"/>
        <v>100</v>
      </c>
      <c r="C112" s="9">
        <f t="shared" si="6"/>
        <v>45792</v>
      </c>
      <c r="D112" s="55">
        <f t="shared" si="9"/>
        <v>846687.47988086881</v>
      </c>
      <c r="E112" s="12">
        <f t="shared" si="7"/>
        <v>4309.3934458562771</v>
      </c>
      <c r="F112" s="12">
        <v>0</v>
      </c>
      <c r="G112" s="12">
        <f>IF(AND(B112&lt;&gt;"",$E$13:$E$1000+$F$13:$F$1000*COVID&lt;$D$13:$D$1000),$E$13:$E$1000+$F$13:$F$1000*COVID,IF(B112&lt;&gt;"",$D$13:$D$1000,""))</f>
        <v>4309.3934458562771</v>
      </c>
      <c r="H112" s="12">
        <f>IF(AND(COVID,F112&lt;0),F112, IF(B112&lt;&gt;"",$G$13:$G$1000-$I$13:$I$1000,""))</f>
        <v>1310.7086212782001</v>
      </c>
      <c r="I112" s="12">
        <f>IF(AND(COVID,F112&lt;0),0,IF(B112&lt;&gt;"",$D$13:$D$1000*($E$6/$E$8),""))</f>
        <v>2998.684824578077</v>
      </c>
      <c r="J112" s="12">
        <f t="shared" si="8"/>
        <v>845376.77125959063</v>
      </c>
      <c r="K112" s="12">
        <f>SUM($I$13:I112)</f>
        <v>253796.73868610451</v>
      </c>
    </row>
    <row r="113" spans="2:11" s="7" customFormat="1" ht="14" x14ac:dyDescent="0.2">
      <c r="B113" s="15">
        <f t="shared" si="11"/>
        <v>101</v>
      </c>
      <c r="C113" s="9">
        <f t="shared" si="6"/>
        <v>45823</v>
      </c>
      <c r="D113" s="55">
        <f t="shared" si="9"/>
        <v>845376.77125959063</v>
      </c>
      <c r="E113" s="12">
        <f t="shared" si="7"/>
        <v>4309.3934458562771</v>
      </c>
      <c r="F113" s="12">
        <v>0</v>
      </c>
      <c r="G113" s="12">
        <f>IF(AND(B113&lt;&gt;"",$E$13:$E$1000+$F$13:$F$1000*COVID&lt;$D$13:$D$1000),$E$13:$E$1000+$F$13:$F$1000*COVID,IF(B113&lt;&gt;"",$D$13:$D$1000,""))</f>
        <v>4309.3934458562771</v>
      </c>
      <c r="H113" s="12">
        <f>IF(AND(COVID,F113&lt;0),F113, IF(B113&lt;&gt;"",$G$13:$G$1000-$I$13:$I$1000,""))</f>
        <v>1315.3507143118936</v>
      </c>
      <c r="I113" s="12">
        <f>IF(AND(COVID,F113&lt;0),0,IF(B113&lt;&gt;"",$D$13:$D$1000*($E$6/$E$8),""))</f>
        <v>2994.0427315443835</v>
      </c>
      <c r="J113" s="12">
        <f t="shared" si="8"/>
        <v>844061.4205452787</v>
      </c>
      <c r="K113" s="12">
        <f>SUM($I$13:I113)</f>
        <v>256790.78141764889</v>
      </c>
    </row>
    <row r="114" spans="2:11" s="7" customFormat="1" ht="14" x14ac:dyDescent="0.2">
      <c r="B114" s="15">
        <f t="shared" si="11"/>
        <v>102</v>
      </c>
      <c r="C114" s="9">
        <f t="shared" si="6"/>
        <v>45853</v>
      </c>
      <c r="D114" s="55">
        <f t="shared" si="9"/>
        <v>844061.4205452787</v>
      </c>
      <c r="E114" s="12">
        <f t="shared" si="7"/>
        <v>4309.3934458562771</v>
      </c>
      <c r="F114" s="12">
        <v>0</v>
      </c>
      <c r="G114" s="12">
        <f>IF(AND(B114&lt;&gt;"",$E$13:$E$1000+$F$13:$F$1000*COVID&lt;$D$13:$D$1000),$E$13:$E$1000+$F$13:$F$1000*COVID,IF(B114&lt;&gt;"",$D$13:$D$1000,""))</f>
        <v>4309.3934458562771</v>
      </c>
      <c r="H114" s="12">
        <f>IF(AND(COVID,F114&lt;0),F114, IF(B114&lt;&gt;"",$G$13:$G$1000-$I$13:$I$1000,""))</f>
        <v>1320.0092480917483</v>
      </c>
      <c r="I114" s="12">
        <f>IF(AND(COVID,F114&lt;0),0,IF(B114&lt;&gt;"",$D$13:$D$1000*($E$6/$E$8),""))</f>
        <v>2989.3841977645288</v>
      </c>
      <c r="J114" s="12">
        <f t="shared" si="8"/>
        <v>842741.41129718698</v>
      </c>
      <c r="K114" s="12">
        <f>SUM($I$13:I114)</f>
        <v>259780.16561541343</v>
      </c>
    </row>
    <row r="115" spans="2:11" s="7" customFormat="1" ht="14" x14ac:dyDescent="0.2">
      <c r="B115" s="15">
        <f t="shared" si="11"/>
        <v>103</v>
      </c>
      <c r="C115" s="9">
        <f t="shared" si="6"/>
        <v>45884</v>
      </c>
      <c r="D115" s="55">
        <f t="shared" si="9"/>
        <v>842741.41129718698</v>
      </c>
      <c r="E115" s="12">
        <f t="shared" si="7"/>
        <v>4309.3934458562771</v>
      </c>
      <c r="F115" s="12">
        <v>0</v>
      </c>
      <c r="G115" s="12">
        <f>IF(AND(B115&lt;&gt;"",$E$13:$E$1000+$F$13:$F$1000*COVID&lt;$D$13:$D$1000),$E$13:$E$1000+$F$13:$F$1000*COVID,IF(B115&lt;&gt;"",$D$13:$D$1000,""))</f>
        <v>4309.3934458562771</v>
      </c>
      <c r="H115" s="12">
        <f>IF(AND(COVID,F115&lt;0),F115, IF(B115&lt;&gt;"",$G$13:$G$1000-$I$13:$I$1000,""))</f>
        <v>1324.6842808454062</v>
      </c>
      <c r="I115" s="12">
        <f>IF(AND(COVID,F115&lt;0),0,IF(B115&lt;&gt;"",$D$13:$D$1000*($E$6/$E$8),""))</f>
        <v>2984.7091650108709</v>
      </c>
      <c r="J115" s="12">
        <f t="shared" si="8"/>
        <v>841416.72701634152</v>
      </c>
      <c r="K115" s="12">
        <f>SUM($I$13:I115)</f>
        <v>262764.87478042429</v>
      </c>
    </row>
    <row r="116" spans="2:11" s="7" customFormat="1" ht="14" x14ac:dyDescent="0.2">
      <c r="B116" s="15">
        <f t="shared" si="11"/>
        <v>104</v>
      </c>
      <c r="C116" s="9">
        <f t="shared" si="6"/>
        <v>45915</v>
      </c>
      <c r="D116" s="55">
        <f t="shared" si="9"/>
        <v>841416.72701634152</v>
      </c>
      <c r="E116" s="12">
        <f t="shared" si="7"/>
        <v>4309.3934458562771</v>
      </c>
      <c r="F116" s="12">
        <v>0</v>
      </c>
      <c r="G116" s="12">
        <f>IF(AND(B116&lt;&gt;"",$E$13:$E$1000+$F$13:$F$1000*COVID&lt;$D$13:$D$1000),$E$13:$E$1000+$F$13:$F$1000*COVID,IF(B116&lt;&gt;"",$D$13:$D$1000,""))</f>
        <v>4309.3934458562771</v>
      </c>
      <c r="H116" s="12">
        <f>IF(AND(COVID,F116&lt;0),F116, IF(B116&lt;&gt;"",$G$13:$G$1000-$I$13:$I$1000,""))</f>
        <v>1329.3758710067341</v>
      </c>
      <c r="I116" s="12">
        <f>IF(AND(COVID,F116&lt;0),0,IF(B116&lt;&gt;"",$D$13:$D$1000*($E$6/$E$8),""))</f>
        <v>2980.0175748495431</v>
      </c>
      <c r="J116" s="12">
        <f t="shared" si="8"/>
        <v>840087.35114533477</v>
      </c>
      <c r="K116" s="12">
        <f>SUM($I$13:I116)</f>
        <v>265744.89235527383</v>
      </c>
    </row>
    <row r="117" spans="2:11" s="7" customFormat="1" ht="14" x14ac:dyDescent="0.2">
      <c r="B117" s="15">
        <f t="shared" si="11"/>
        <v>105</v>
      </c>
      <c r="C117" s="9">
        <f t="shared" si="6"/>
        <v>45945</v>
      </c>
      <c r="D117" s="55">
        <f t="shared" si="9"/>
        <v>840087.35114533477</v>
      </c>
      <c r="E117" s="12">
        <f t="shared" si="7"/>
        <v>4309.3934458562771</v>
      </c>
      <c r="F117" s="12">
        <v>0</v>
      </c>
      <c r="G117" s="12">
        <f>IF(AND(B117&lt;&gt;"",$E$13:$E$1000+$F$13:$F$1000*COVID&lt;$D$13:$D$1000),$E$13:$E$1000+$F$13:$F$1000*COVID,IF(B117&lt;&gt;"",$D$13:$D$1000,""))</f>
        <v>4309.3934458562771</v>
      </c>
      <c r="H117" s="12">
        <f>IF(AND(COVID,F117&lt;0),F117, IF(B117&lt;&gt;"",$G$13:$G$1000-$I$13:$I$1000,""))</f>
        <v>1334.0840772165498</v>
      </c>
      <c r="I117" s="12">
        <f>IF(AND(COVID,F117&lt;0),0,IF(B117&lt;&gt;"",$D$13:$D$1000*($E$6/$E$8),""))</f>
        <v>2975.3093686397274</v>
      </c>
      <c r="J117" s="12">
        <f t="shared" si="8"/>
        <v>838753.26706811821</v>
      </c>
      <c r="K117" s="12">
        <f>SUM($I$13:I117)</f>
        <v>268720.20172391355</v>
      </c>
    </row>
    <row r="118" spans="2:11" s="7" customFormat="1" ht="14" x14ac:dyDescent="0.2">
      <c r="B118" s="15">
        <f t="shared" si="11"/>
        <v>106</v>
      </c>
      <c r="C118" s="9">
        <f t="shared" si="6"/>
        <v>45976</v>
      </c>
      <c r="D118" s="55">
        <f t="shared" si="9"/>
        <v>838753.26706811821</v>
      </c>
      <c r="E118" s="12">
        <f t="shared" si="7"/>
        <v>4309.3934458562771</v>
      </c>
      <c r="F118" s="12">
        <v>0</v>
      </c>
      <c r="G118" s="12">
        <f>IF(AND(B118&lt;&gt;"",$E$13:$E$1000+$F$13:$F$1000*COVID&lt;$D$13:$D$1000),$E$13:$E$1000+$F$13:$F$1000*COVID,IF(B118&lt;&gt;"",$D$13:$D$1000,""))</f>
        <v>4309.3934458562771</v>
      </c>
      <c r="H118" s="12">
        <f>IF(AND(COVID,F118&lt;0),F118, IF(B118&lt;&gt;"",$G$13:$G$1000-$I$13:$I$1000,""))</f>
        <v>1338.8089583233582</v>
      </c>
      <c r="I118" s="12">
        <f>IF(AND(COVID,F118&lt;0),0,IF(B118&lt;&gt;"",$D$13:$D$1000*($E$6/$E$8),""))</f>
        <v>2970.584487532919</v>
      </c>
      <c r="J118" s="12">
        <f t="shared" si="8"/>
        <v>837414.45810979488</v>
      </c>
      <c r="K118" s="12">
        <f>SUM($I$13:I118)</f>
        <v>271690.78621144645</v>
      </c>
    </row>
    <row r="119" spans="2:11" s="7" customFormat="1" ht="14" x14ac:dyDescent="0.2">
      <c r="B119" s="15">
        <f t="shared" si="11"/>
        <v>107</v>
      </c>
      <c r="C119" s="9">
        <f t="shared" si="6"/>
        <v>46006</v>
      </c>
      <c r="D119" s="55">
        <f t="shared" si="9"/>
        <v>837414.45810979488</v>
      </c>
      <c r="E119" s="12">
        <f t="shared" si="7"/>
        <v>4309.3934458562771</v>
      </c>
      <c r="F119" s="12">
        <v>0</v>
      </c>
      <c r="G119" s="12">
        <f>IF(AND(B119&lt;&gt;"",$E$13:$E$1000+$F$13:$F$1000*COVID&lt;$D$13:$D$1000),$E$13:$E$1000+$F$13:$F$1000*COVID,IF(B119&lt;&gt;"",$D$13:$D$1000,""))</f>
        <v>4309.3934458562771</v>
      </c>
      <c r="H119" s="12">
        <f>IF(AND(COVID,F119&lt;0),F119, IF(B119&lt;&gt;"",$G$13:$G$1000-$I$13:$I$1000,""))</f>
        <v>1343.5505733840869</v>
      </c>
      <c r="I119" s="12">
        <f>IF(AND(COVID,F119&lt;0),0,IF(B119&lt;&gt;"",$D$13:$D$1000*($E$6/$E$8),""))</f>
        <v>2965.8428724721903</v>
      </c>
      <c r="J119" s="12">
        <f t="shared" si="8"/>
        <v>836070.90753641084</v>
      </c>
      <c r="K119" s="12">
        <f>SUM($I$13:I119)</f>
        <v>274656.62908391864</v>
      </c>
    </row>
    <row r="120" spans="2:11" s="7" customFormat="1" ht="14" x14ac:dyDescent="0.2">
      <c r="B120" s="15">
        <f t="shared" si="11"/>
        <v>108</v>
      </c>
      <c r="C120" s="9">
        <f t="shared" si="6"/>
        <v>46037</v>
      </c>
      <c r="D120" s="55">
        <f t="shared" si="9"/>
        <v>836070.90753641084</v>
      </c>
      <c r="E120" s="12">
        <f t="shared" si="7"/>
        <v>4309.3934458562771</v>
      </c>
      <c r="F120" s="12">
        <v>0</v>
      </c>
      <c r="G120" s="12">
        <f>IF(AND(B120&lt;&gt;"",$E$13:$E$1000+$F$13:$F$1000*COVID&lt;$D$13:$D$1000),$E$13:$E$1000+$F$13:$F$1000*COVID,IF(B120&lt;&gt;"",$D$13:$D$1000,""))</f>
        <v>4309.3934458562771</v>
      </c>
      <c r="H120" s="12">
        <f>IF(AND(COVID,F120&lt;0),F120, IF(B120&lt;&gt;"",$G$13:$G$1000-$I$13:$I$1000,""))</f>
        <v>1348.3089816648217</v>
      </c>
      <c r="I120" s="12">
        <f>IF(AND(COVID,F120&lt;0),0,IF(B120&lt;&gt;"",$D$13:$D$1000*($E$6/$E$8),""))</f>
        <v>2961.0844641914555</v>
      </c>
      <c r="J120" s="12">
        <f t="shared" si="8"/>
        <v>834722.59855474601</v>
      </c>
      <c r="K120" s="12">
        <f>SUM($I$13:I120)</f>
        <v>277617.7135481101</v>
      </c>
    </row>
    <row r="121" spans="2:11" s="7" customFormat="1" ht="14" x14ac:dyDescent="0.2">
      <c r="B121" s="15">
        <f t="shared" si="11"/>
        <v>109</v>
      </c>
      <c r="C121" s="9">
        <f t="shared" si="6"/>
        <v>46068</v>
      </c>
      <c r="D121" s="55">
        <f t="shared" si="9"/>
        <v>834722.59855474601</v>
      </c>
      <c r="E121" s="12">
        <f t="shared" si="7"/>
        <v>4309.3934458562771</v>
      </c>
      <c r="F121" s="12">
        <v>0</v>
      </c>
      <c r="G121" s="12">
        <f>IF(AND(B121&lt;&gt;"",$E$13:$E$1000+$F$13:$F$1000*COVID&lt;$D$13:$D$1000),$E$13:$E$1000+$F$13:$F$1000*COVID,IF(B121&lt;&gt;"",$D$13:$D$1000,""))</f>
        <v>4309.3934458562771</v>
      </c>
      <c r="H121" s="12">
        <f>IF(AND(COVID,F121&lt;0),F121, IF(B121&lt;&gt;"",$G$13:$G$1000-$I$13:$I$1000,""))</f>
        <v>1353.0842426415516</v>
      </c>
      <c r="I121" s="12">
        <f>IF(AND(COVID,F121&lt;0),0,IF(B121&lt;&gt;"",$D$13:$D$1000*($E$6/$E$8),""))</f>
        <v>2956.3092032147256</v>
      </c>
      <c r="J121" s="12">
        <f t="shared" si="8"/>
        <v>833369.51431210444</v>
      </c>
      <c r="K121" s="12">
        <f>SUM($I$13:I121)</f>
        <v>280574.02275132481</v>
      </c>
    </row>
    <row r="122" spans="2:11" s="7" customFormat="1" ht="14" x14ac:dyDescent="0.2">
      <c r="B122" s="15">
        <f t="shared" si="11"/>
        <v>110</v>
      </c>
      <c r="C122" s="9">
        <f t="shared" si="6"/>
        <v>46096</v>
      </c>
      <c r="D122" s="55">
        <f t="shared" si="9"/>
        <v>833369.51431210444</v>
      </c>
      <c r="E122" s="12">
        <f t="shared" si="7"/>
        <v>4309.3934458562771</v>
      </c>
      <c r="F122" s="12">
        <v>0</v>
      </c>
      <c r="G122" s="12">
        <f>IF(AND(B122&lt;&gt;"",$E$13:$E$1000+$F$13:$F$1000*COVID&lt;$D$13:$D$1000),$E$13:$E$1000+$F$13:$F$1000*COVID,IF(B122&lt;&gt;"",$D$13:$D$1000,""))</f>
        <v>4309.3934458562771</v>
      </c>
      <c r="H122" s="12">
        <f>IF(AND(COVID,F122&lt;0),F122, IF(B122&lt;&gt;"",$G$13:$G$1000-$I$13:$I$1000,""))</f>
        <v>1357.8764160009068</v>
      </c>
      <c r="I122" s="12">
        <f>IF(AND(COVID,F122&lt;0),0,IF(B122&lt;&gt;"",$D$13:$D$1000*($E$6/$E$8),""))</f>
        <v>2951.5170298553703</v>
      </c>
      <c r="J122" s="12">
        <f t="shared" si="8"/>
        <v>832011.63789610355</v>
      </c>
      <c r="K122" s="12">
        <f>SUM($I$13:I122)</f>
        <v>283525.53978118015</v>
      </c>
    </row>
    <row r="123" spans="2:11" s="7" customFormat="1" ht="14" x14ac:dyDescent="0.2">
      <c r="B123" s="15">
        <f t="shared" si="11"/>
        <v>111</v>
      </c>
      <c r="C123" s="9">
        <f t="shared" si="6"/>
        <v>46127</v>
      </c>
      <c r="D123" s="55">
        <f t="shared" si="9"/>
        <v>832011.63789610355</v>
      </c>
      <c r="E123" s="12">
        <f t="shared" si="7"/>
        <v>4309.3934458562771</v>
      </c>
      <c r="F123" s="12">
        <v>0</v>
      </c>
      <c r="G123" s="12">
        <f>IF(AND(B123&lt;&gt;"",$E$13:$E$1000+$F$13:$F$1000*COVID&lt;$D$13:$D$1000),$E$13:$E$1000+$F$13:$F$1000*COVID,IF(B123&lt;&gt;"",$D$13:$D$1000,""))</f>
        <v>4309.3934458562771</v>
      </c>
      <c r="H123" s="12">
        <f>IF(AND(COVID,F123&lt;0),F123, IF(B123&lt;&gt;"",$G$13:$G$1000-$I$13:$I$1000,""))</f>
        <v>1362.6855616409102</v>
      </c>
      <c r="I123" s="12">
        <f>IF(AND(COVID,F123&lt;0),0,IF(B123&lt;&gt;"",$D$13:$D$1000*($E$6/$E$8),""))</f>
        <v>2946.7078842153669</v>
      </c>
      <c r="J123" s="12">
        <f t="shared" si="8"/>
        <v>830648.95233446267</v>
      </c>
      <c r="K123" s="12">
        <f>SUM($I$13:I123)</f>
        <v>286472.24766539549</v>
      </c>
    </row>
    <row r="124" spans="2:11" s="7" customFormat="1" ht="14" x14ac:dyDescent="0.2">
      <c r="B124" s="15">
        <f t="shared" si="11"/>
        <v>112</v>
      </c>
      <c r="C124" s="9">
        <f t="shared" si="6"/>
        <v>46157</v>
      </c>
      <c r="D124" s="55">
        <f t="shared" si="9"/>
        <v>830648.95233446267</v>
      </c>
      <c r="E124" s="12">
        <f t="shared" si="7"/>
        <v>4309.3934458562771</v>
      </c>
      <c r="F124" s="12">
        <v>0</v>
      </c>
      <c r="G124" s="12">
        <f>IF(AND(B124&lt;&gt;"",$E$13:$E$1000+$F$13:$F$1000*COVID&lt;$D$13:$D$1000),$E$13:$E$1000+$F$13:$F$1000*COVID,IF(B124&lt;&gt;"",$D$13:$D$1000,""))</f>
        <v>4309.3934458562771</v>
      </c>
      <c r="H124" s="12">
        <f>IF(AND(COVID,F124&lt;0),F124, IF(B124&lt;&gt;"",$G$13:$G$1000-$I$13:$I$1000,""))</f>
        <v>1367.5117396717214</v>
      </c>
      <c r="I124" s="12">
        <f>IF(AND(COVID,F124&lt;0),0,IF(B124&lt;&gt;"",$D$13:$D$1000*($E$6/$E$8),""))</f>
        <v>2941.8817061845557</v>
      </c>
      <c r="J124" s="12">
        <f t="shared" si="8"/>
        <v>829281.44059479097</v>
      </c>
      <c r="K124" s="12">
        <f>SUM($I$13:I124)</f>
        <v>289414.12937158003</v>
      </c>
    </row>
    <row r="125" spans="2:11" s="7" customFormat="1" ht="14" x14ac:dyDescent="0.2">
      <c r="B125" s="15">
        <f t="shared" si="11"/>
        <v>113</v>
      </c>
      <c r="C125" s="9">
        <f t="shared" si="6"/>
        <v>46188</v>
      </c>
      <c r="D125" s="55">
        <f t="shared" si="9"/>
        <v>829281.44059479097</v>
      </c>
      <c r="E125" s="12">
        <f t="shared" si="7"/>
        <v>4309.3934458562771</v>
      </c>
      <c r="F125" s="12">
        <v>0</v>
      </c>
      <c r="G125" s="12">
        <f>IF(AND(B125&lt;&gt;"",$E$13:$E$1000+$F$13:$F$1000*COVID&lt;$D$13:$D$1000),$E$13:$E$1000+$F$13:$F$1000*COVID,IF(B125&lt;&gt;"",$D$13:$D$1000,""))</f>
        <v>4309.3934458562771</v>
      </c>
      <c r="H125" s="12">
        <f>IF(AND(COVID,F125&lt;0),F125, IF(B125&lt;&gt;"",$G$13:$G$1000-$I$13:$I$1000,""))</f>
        <v>1372.3550104163924</v>
      </c>
      <c r="I125" s="12">
        <f>IF(AND(COVID,F125&lt;0),0,IF(B125&lt;&gt;"",$D$13:$D$1000*($E$6/$E$8),""))</f>
        <v>2937.0384354398848</v>
      </c>
      <c r="J125" s="12">
        <f t="shared" si="8"/>
        <v>827909.08558437461</v>
      </c>
      <c r="K125" s="12">
        <f>SUM($I$13:I125)</f>
        <v>292351.1678070199</v>
      </c>
    </row>
    <row r="126" spans="2:11" s="7" customFormat="1" ht="14" x14ac:dyDescent="0.2">
      <c r="B126" s="15">
        <f t="shared" si="11"/>
        <v>114</v>
      </c>
      <c r="C126" s="9">
        <f t="shared" si="6"/>
        <v>46218</v>
      </c>
      <c r="D126" s="55">
        <f t="shared" si="9"/>
        <v>827909.08558437461</v>
      </c>
      <c r="E126" s="12">
        <f t="shared" si="7"/>
        <v>4309.3934458562771</v>
      </c>
      <c r="F126" s="12">
        <v>0</v>
      </c>
      <c r="G126" s="12">
        <f>IF(AND(B126&lt;&gt;"",$E$13:$E$1000+$F$13:$F$1000*COVID&lt;$D$13:$D$1000),$E$13:$E$1000+$F$13:$F$1000*COVID,IF(B126&lt;&gt;"",$D$13:$D$1000,""))</f>
        <v>4309.3934458562771</v>
      </c>
      <c r="H126" s="12">
        <f>IF(AND(COVID,F126&lt;0),F126, IF(B126&lt;&gt;"",$G$13:$G$1000-$I$13:$I$1000,""))</f>
        <v>1377.215434411617</v>
      </c>
      <c r="I126" s="12">
        <f>IF(AND(COVID,F126&lt;0),0,IF(B126&lt;&gt;"",$D$13:$D$1000*($E$6/$E$8),""))</f>
        <v>2932.1780114446601</v>
      </c>
      <c r="J126" s="12">
        <f t="shared" si="8"/>
        <v>826531.87014996295</v>
      </c>
      <c r="K126" s="12">
        <f>SUM($I$13:I126)</f>
        <v>295283.34581846459</v>
      </c>
    </row>
    <row r="127" spans="2:11" s="7" customFormat="1" ht="14" x14ac:dyDescent="0.2">
      <c r="B127" s="15">
        <f t="shared" si="11"/>
        <v>115</v>
      </c>
      <c r="C127" s="9">
        <f t="shared" si="6"/>
        <v>46249</v>
      </c>
      <c r="D127" s="55">
        <f t="shared" si="9"/>
        <v>826531.87014996295</v>
      </c>
      <c r="E127" s="12">
        <f t="shared" si="7"/>
        <v>4309.3934458562771</v>
      </c>
      <c r="F127" s="12">
        <v>0</v>
      </c>
      <c r="G127" s="12">
        <f>IF(AND(B127&lt;&gt;"",$E$13:$E$1000+$F$13:$F$1000*COVID&lt;$D$13:$D$1000),$E$13:$E$1000+$F$13:$F$1000*COVID,IF(B127&lt;&gt;"",$D$13:$D$1000,""))</f>
        <v>4309.3934458562771</v>
      </c>
      <c r="H127" s="12">
        <f>IF(AND(COVID,F127&lt;0),F127, IF(B127&lt;&gt;"",$G$13:$G$1000-$I$13:$I$1000,""))</f>
        <v>1382.0930724084915</v>
      </c>
      <c r="I127" s="12">
        <f>IF(AND(COVID,F127&lt;0),0,IF(B127&lt;&gt;"",$D$13:$D$1000*($E$6/$E$8),""))</f>
        <v>2927.3003734477857</v>
      </c>
      <c r="J127" s="12">
        <f t="shared" si="8"/>
        <v>825149.77707755449</v>
      </c>
      <c r="K127" s="12">
        <f>SUM($I$13:I127)</f>
        <v>298210.64619191235</v>
      </c>
    </row>
    <row r="128" spans="2:11" s="7" customFormat="1" ht="14" x14ac:dyDescent="0.2">
      <c r="B128" s="15">
        <f t="shared" si="11"/>
        <v>116</v>
      </c>
      <c r="C128" s="9">
        <f t="shared" si="6"/>
        <v>46280</v>
      </c>
      <c r="D128" s="55">
        <f t="shared" si="9"/>
        <v>825149.77707755449</v>
      </c>
      <c r="E128" s="12">
        <f t="shared" si="7"/>
        <v>4309.3934458562771</v>
      </c>
      <c r="F128" s="12">
        <v>0</v>
      </c>
      <c r="G128" s="12">
        <f>IF(AND(B128&lt;&gt;"",$E$13:$E$1000+$F$13:$F$1000*COVID&lt;$D$13:$D$1000),$E$13:$E$1000+$F$13:$F$1000*COVID,IF(B128&lt;&gt;"",$D$13:$D$1000,""))</f>
        <v>4309.3934458562771</v>
      </c>
      <c r="H128" s="12">
        <f>IF(AND(COVID,F128&lt;0),F128, IF(B128&lt;&gt;"",$G$13:$G$1000-$I$13:$I$1000,""))</f>
        <v>1386.9879853732714</v>
      </c>
      <c r="I128" s="12">
        <f>IF(AND(COVID,F128&lt;0),0,IF(B128&lt;&gt;"",$D$13:$D$1000*($E$6/$E$8),""))</f>
        <v>2922.4054604830058</v>
      </c>
      <c r="J128" s="12">
        <f t="shared" si="8"/>
        <v>823762.78909218125</v>
      </c>
      <c r="K128" s="12">
        <f>SUM($I$13:I128)</f>
        <v>301133.05165239534</v>
      </c>
    </row>
    <row r="129" spans="2:11" s="7" customFormat="1" ht="14" x14ac:dyDescent="0.2">
      <c r="B129" s="15">
        <f t="shared" si="11"/>
        <v>117</v>
      </c>
      <c r="C129" s="9">
        <f t="shared" si="6"/>
        <v>46310</v>
      </c>
      <c r="D129" s="55">
        <f t="shared" si="9"/>
        <v>823762.78909218125</v>
      </c>
      <c r="E129" s="12">
        <f t="shared" si="7"/>
        <v>4309.3934458562771</v>
      </c>
      <c r="F129" s="12">
        <v>0</v>
      </c>
      <c r="G129" s="12">
        <f>IF(AND(B129&lt;&gt;"",$E$13:$E$1000+$F$13:$F$1000*COVID&lt;$D$13:$D$1000),$E$13:$E$1000+$F$13:$F$1000*COVID,IF(B129&lt;&gt;"",$D$13:$D$1000,""))</f>
        <v>4309.3934458562771</v>
      </c>
      <c r="H129" s="12">
        <f>IF(AND(COVID,F129&lt;0),F129, IF(B129&lt;&gt;"",$G$13:$G$1000-$I$13:$I$1000,""))</f>
        <v>1391.9002344881351</v>
      </c>
      <c r="I129" s="12">
        <f>IF(AND(COVID,F129&lt;0),0,IF(B129&lt;&gt;"",$D$13:$D$1000*($E$6/$E$8),""))</f>
        <v>2917.4932113681421</v>
      </c>
      <c r="J129" s="12">
        <f t="shared" si="8"/>
        <v>822370.88885769306</v>
      </c>
      <c r="K129" s="12">
        <f>SUM($I$13:I129)</f>
        <v>304050.5448637635</v>
      </c>
    </row>
    <row r="130" spans="2:11" s="7" customFormat="1" ht="14" x14ac:dyDescent="0.2">
      <c r="B130" s="15">
        <f t="shared" si="11"/>
        <v>118</v>
      </c>
      <c r="C130" s="9">
        <f t="shared" si="6"/>
        <v>46341</v>
      </c>
      <c r="D130" s="55">
        <f t="shared" si="9"/>
        <v>822370.88885769306</v>
      </c>
      <c r="E130" s="12">
        <f t="shared" si="7"/>
        <v>4309.3934458562771</v>
      </c>
      <c r="F130" s="12">
        <v>0</v>
      </c>
      <c r="G130" s="12">
        <f>IF(AND(B130&lt;&gt;"",$E$13:$E$1000+$F$13:$F$1000*COVID&lt;$D$13:$D$1000),$E$13:$E$1000+$F$13:$F$1000*COVID,IF(B130&lt;&gt;"",$D$13:$D$1000,""))</f>
        <v>4309.3934458562771</v>
      </c>
      <c r="H130" s="12">
        <f>IF(AND(COVID,F130&lt;0),F130, IF(B130&lt;&gt;"",$G$13:$G$1000-$I$13:$I$1000,""))</f>
        <v>1396.8298811519471</v>
      </c>
      <c r="I130" s="12">
        <f>IF(AND(COVID,F130&lt;0),0,IF(B130&lt;&gt;"",$D$13:$D$1000*($E$6/$E$8),""))</f>
        <v>2912.56356470433</v>
      </c>
      <c r="J130" s="12">
        <f t="shared" si="8"/>
        <v>820974.05897654116</v>
      </c>
      <c r="K130" s="12">
        <f>SUM($I$13:I130)</f>
        <v>306963.10842846782</v>
      </c>
    </row>
    <row r="131" spans="2:11" s="7" customFormat="1" ht="14" x14ac:dyDescent="0.2">
      <c r="B131" s="15">
        <f t="shared" si="11"/>
        <v>119</v>
      </c>
      <c r="C131" s="9">
        <f t="shared" si="6"/>
        <v>46371</v>
      </c>
      <c r="D131" s="55">
        <f t="shared" si="9"/>
        <v>820974.05897654116</v>
      </c>
      <c r="E131" s="12">
        <f t="shared" si="7"/>
        <v>4309.3934458562771</v>
      </c>
      <c r="F131" s="12">
        <v>0</v>
      </c>
      <c r="G131" s="12">
        <f>IF(AND(B131&lt;&gt;"",$E$13:$E$1000+$F$13:$F$1000*COVID&lt;$D$13:$D$1000),$E$13:$E$1000+$F$13:$F$1000*COVID,IF(B131&lt;&gt;"",$D$13:$D$1000,""))</f>
        <v>4309.3934458562771</v>
      </c>
      <c r="H131" s="12">
        <f>IF(AND(COVID,F131&lt;0),F131, IF(B131&lt;&gt;"",$G$13:$G$1000-$I$13:$I$1000,""))</f>
        <v>1401.7769869810272</v>
      </c>
      <c r="I131" s="12">
        <f>IF(AND(COVID,F131&lt;0),0,IF(B131&lt;&gt;"",$D$13:$D$1000*($E$6/$E$8),""))</f>
        <v>2907.6164588752499</v>
      </c>
      <c r="J131" s="12">
        <f t="shared" si="8"/>
        <v>819572.28198956011</v>
      </c>
      <c r="K131" s="12">
        <f>SUM($I$13:I131)</f>
        <v>309870.72488734307</v>
      </c>
    </row>
    <row r="132" spans="2:11" s="7" customFormat="1" ht="14" x14ac:dyDescent="0.2">
      <c r="B132" s="15">
        <f t="shared" si="11"/>
        <v>120</v>
      </c>
      <c r="C132" s="9">
        <f t="shared" si="6"/>
        <v>46402</v>
      </c>
      <c r="D132" s="55">
        <f t="shared" si="9"/>
        <v>819572.28198956011</v>
      </c>
      <c r="E132" s="12">
        <f t="shared" si="7"/>
        <v>4309.3934458562771</v>
      </c>
      <c r="F132" s="12">
        <v>0</v>
      </c>
      <c r="G132" s="12">
        <f>IF(AND(B132&lt;&gt;"",$E$13:$E$1000+$F$13:$F$1000*COVID&lt;$D$13:$D$1000),$E$13:$E$1000+$F$13:$F$1000*COVID,IF(B132&lt;&gt;"",$D$13:$D$1000,""))</f>
        <v>4309.3934458562771</v>
      </c>
      <c r="H132" s="12">
        <f>IF(AND(COVID,F132&lt;0),F132, IF(B132&lt;&gt;"",$G$13:$G$1000-$I$13:$I$1000,""))</f>
        <v>1406.7416138099184</v>
      </c>
      <c r="I132" s="12">
        <f>IF(AND(COVID,F132&lt;0),0,IF(B132&lt;&gt;"",$D$13:$D$1000*($E$6/$E$8),""))</f>
        <v>2902.6518320463588</v>
      </c>
      <c r="J132" s="12">
        <f t="shared" si="8"/>
        <v>818165.54037575016</v>
      </c>
      <c r="K132" s="12">
        <f>SUM($I$13:I132)</f>
        <v>312773.3767193894</v>
      </c>
    </row>
    <row r="133" spans="2:11" s="7" customFormat="1" ht="14" x14ac:dyDescent="0.2">
      <c r="B133" s="15">
        <f t="shared" si="11"/>
        <v>121</v>
      </c>
      <c r="C133" s="9">
        <f t="shared" si="6"/>
        <v>46433</v>
      </c>
      <c r="D133" s="55">
        <f t="shared" si="9"/>
        <v>818165.54037575016</v>
      </c>
      <c r="E133" s="12">
        <f t="shared" si="7"/>
        <v>4309.3934458562771</v>
      </c>
      <c r="F133" s="12">
        <v>0</v>
      </c>
      <c r="G133" s="12">
        <f>IF(AND(B133&lt;&gt;"",$E$13:$E$1000+$F$13:$F$1000*COVID&lt;$D$13:$D$1000),$E$13:$E$1000+$F$13:$F$1000*COVID,IF(B133&lt;&gt;"",$D$13:$D$1000,""))</f>
        <v>4309.3934458562771</v>
      </c>
      <c r="H133" s="12">
        <f>IF(AND(COVID,F133&lt;0),F133, IF(B133&lt;&gt;"",$G$13:$G$1000-$I$13:$I$1000,""))</f>
        <v>1411.7238236921617</v>
      </c>
      <c r="I133" s="12">
        <f>IF(AND(COVID,F133&lt;0),0,IF(B133&lt;&gt;"",$D$13:$D$1000*($E$6/$E$8),""))</f>
        <v>2897.6696221641155</v>
      </c>
      <c r="J133" s="12">
        <f t="shared" si="8"/>
        <v>816753.81655205798</v>
      </c>
      <c r="K133" s="12">
        <f>SUM($I$13:I133)</f>
        <v>315671.04634155351</v>
      </c>
    </row>
    <row r="134" spans="2:11" s="7" customFormat="1" ht="14" x14ac:dyDescent="0.2">
      <c r="B134" s="15">
        <f t="shared" si="11"/>
        <v>122</v>
      </c>
      <c r="C134" s="9">
        <f t="shared" si="6"/>
        <v>46461</v>
      </c>
      <c r="D134" s="55">
        <f t="shared" si="9"/>
        <v>816753.81655205798</v>
      </c>
      <c r="E134" s="12">
        <f t="shared" si="7"/>
        <v>4309.3934458562771</v>
      </c>
      <c r="F134" s="12">
        <v>0</v>
      </c>
      <c r="G134" s="12">
        <f>IF(AND(B134&lt;&gt;"",$E$13:$E$1000+$F$13:$F$1000*COVID&lt;$D$13:$D$1000),$E$13:$E$1000+$F$13:$F$1000*COVID,IF(B134&lt;&gt;"",$D$13:$D$1000,""))</f>
        <v>4309.3934458562771</v>
      </c>
      <c r="H134" s="12">
        <f>IF(AND(COVID,F134&lt;0),F134, IF(B134&lt;&gt;"",$G$13:$G$1000-$I$13:$I$1000,""))</f>
        <v>1416.7236789010717</v>
      </c>
      <c r="I134" s="12">
        <f>IF(AND(COVID,F134&lt;0),0,IF(B134&lt;&gt;"",$D$13:$D$1000*($E$6/$E$8),""))</f>
        <v>2892.6697669552054</v>
      </c>
      <c r="J134" s="12">
        <f t="shared" si="8"/>
        <v>815337.09287315689</v>
      </c>
      <c r="K134" s="12">
        <f>SUM($I$13:I134)</f>
        <v>318563.7161085087</v>
      </c>
    </row>
    <row r="135" spans="2:11" s="7" customFormat="1" ht="14" x14ac:dyDescent="0.2">
      <c r="B135" s="15">
        <f t="shared" si="11"/>
        <v>123</v>
      </c>
      <c r="C135" s="9">
        <f t="shared" si="6"/>
        <v>46492</v>
      </c>
      <c r="D135" s="55">
        <f t="shared" si="9"/>
        <v>815337.09287315689</v>
      </c>
      <c r="E135" s="12">
        <f t="shared" si="7"/>
        <v>4309.3934458562771</v>
      </c>
      <c r="F135" s="12">
        <v>0</v>
      </c>
      <c r="G135" s="12">
        <f>IF(AND(B135&lt;&gt;"",$E$13:$E$1000+$F$13:$F$1000*COVID&lt;$D$13:$D$1000),$E$13:$E$1000+$F$13:$F$1000*COVID,IF(B135&lt;&gt;"",$D$13:$D$1000,""))</f>
        <v>4309.3934458562771</v>
      </c>
      <c r="H135" s="12">
        <f>IF(AND(COVID,F135&lt;0),F135, IF(B135&lt;&gt;"",$G$13:$G$1000-$I$13:$I$1000,""))</f>
        <v>1421.7412419305128</v>
      </c>
      <c r="I135" s="12">
        <f>IF(AND(COVID,F135&lt;0),0,IF(B135&lt;&gt;"",$D$13:$D$1000*($E$6/$E$8),""))</f>
        <v>2887.6522039257643</v>
      </c>
      <c r="J135" s="12">
        <f t="shared" si="8"/>
        <v>813915.35163122637</v>
      </c>
      <c r="K135" s="12">
        <f>SUM($I$13:I135)</f>
        <v>321451.36831243447</v>
      </c>
    </row>
    <row r="136" spans="2:11" s="7" customFormat="1" ht="14" x14ac:dyDescent="0.2">
      <c r="B136" s="15">
        <f t="shared" si="11"/>
        <v>124</v>
      </c>
      <c r="C136" s="9">
        <f t="shared" si="6"/>
        <v>46522</v>
      </c>
      <c r="D136" s="55">
        <f t="shared" si="9"/>
        <v>813915.35163122637</v>
      </c>
      <c r="E136" s="12">
        <f t="shared" si="7"/>
        <v>4309.3934458562771</v>
      </c>
      <c r="F136" s="12">
        <v>0</v>
      </c>
      <c r="G136" s="12">
        <f>IF(AND(B136&lt;&gt;"",$E$13:$E$1000+$F$13:$F$1000*COVID&lt;$D$13:$D$1000),$E$13:$E$1000+$F$13:$F$1000*COVID,IF(B136&lt;&gt;"",$D$13:$D$1000,""))</f>
        <v>4309.3934458562771</v>
      </c>
      <c r="H136" s="12">
        <f>IF(AND(COVID,F136&lt;0),F136, IF(B136&lt;&gt;"",$G$13:$G$1000-$I$13:$I$1000,""))</f>
        <v>1426.7765754956836</v>
      </c>
      <c r="I136" s="12">
        <f>IF(AND(COVID,F136&lt;0),0,IF(B136&lt;&gt;"",$D$13:$D$1000*($E$6/$E$8),""))</f>
        <v>2882.6168703605936</v>
      </c>
      <c r="J136" s="12">
        <f t="shared" si="8"/>
        <v>812488.57505573065</v>
      </c>
      <c r="K136" s="12">
        <f>SUM($I$13:I136)</f>
        <v>324333.98518279503</v>
      </c>
    </row>
    <row r="137" spans="2:11" s="7" customFormat="1" ht="14" x14ac:dyDescent="0.2">
      <c r="B137" s="15">
        <f t="shared" si="11"/>
        <v>125</v>
      </c>
      <c r="C137" s="9">
        <f t="shared" si="6"/>
        <v>46553</v>
      </c>
      <c r="D137" s="55">
        <f t="shared" si="9"/>
        <v>812488.57505573065</v>
      </c>
      <c r="E137" s="12">
        <f t="shared" si="7"/>
        <v>4309.3934458562771</v>
      </c>
      <c r="F137" s="12">
        <v>0</v>
      </c>
      <c r="G137" s="12">
        <f>IF(AND(B137&lt;&gt;"",$E$13:$E$1000+$F$13:$F$1000*COVID&lt;$D$13:$D$1000),$E$13:$E$1000+$F$13:$F$1000*COVID,IF(B137&lt;&gt;"",$D$13:$D$1000,""))</f>
        <v>4309.3934458562771</v>
      </c>
      <c r="H137" s="12">
        <f>IF(AND(COVID,F137&lt;0),F137, IF(B137&lt;&gt;"",$G$13:$G$1000-$I$13:$I$1000,""))</f>
        <v>1431.8297425338974</v>
      </c>
      <c r="I137" s="12">
        <f>IF(AND(COVID,F137&lt;0),0,IF(B137&lt;&gt;"",$D$13:$D$1000*($E$6/$E$8),""))</f>
        <v>2877.5637033223798</v>
      </c>
      <c r="J137" s="12">
        <f t="shared" si="8"/>
        <v>811056.74531319679</v>
      </c>
      <c r="K137" s="12">
        <f>SUM($I$13:I137)</f>
        <v>327211.54888611741</v>
      </c>
    </row>
    <row r="138" spans="2:11" s="7" customFormat="1" ht="14" x14ac:dyDescent="0.2">
      <c r="B138" s="15">
        <f t="shared" si="11"/>
        <v>126</v>
      </c>
      <c r="C138" s="9">
        <f t="shared" si="6"/>
        <v>46583</v>
      </c>
      <c r="D138" s="55">
        <f t="shared" si="9"/>
        <v>811056.74531319679</v>
      </c>
      <c r="E138" s="12">
        <f t="shared" si="7"/>
        <v>4309.3934458562771</v>
      </c>
      <c r="F138" s="12">
        <v>0</v>
      </c>
      <c r="G138" s="12">
        <f>IF(AND(B138&lt;&gt;"",$E$13:$E$1000+$F$13:$F$1000*COVID&lt;$D$13:$D$1000),$E$13:$E$1000+$F$13:$F$1000*COVID,IF(B138&lt;&gt;"",$D$13:$D$1000,""))</f>
        <v>4309.3934458562771</v>
      </c>
      <c r="H138" s="12">
        <f>IF(AND(COVID,F138&lt;0),F138, IF(B138&lt;&gt;"",$G$13:$G$1000-$I$13:$I$1000,""))</f>
        <v>1436.9008062053717</v>
      </c>
      <c r="I138" s="12">
        <f>IF(AND(COVID,F138&lt;0),0,IF(B138&lt;&gt;"",$D$13:$D$1000*($E$6/$E$8),""))</f>
        <v>2872.4926396509054</v>
      </c>
      <c r="J138" s="12">
        <f t="shared" si="8"/>
        <v>809619.84450699145</v>
      </c>
      <c r="K138" s="12">
        <f>SUM($I$13:I138)</f>
        <v>330084.04152576829</v>
      </c>
    </row>
    <row r="139" spans="2:11" s="7" customFormat="1" ht="14" x14ac:dyDescent="0.2">
      <c r="B139" s="15">
        <f t="shared" si="11"/>
        <v>127</v>
      </c>
      <c r="C139" s="9">
        <f t="shared" si="6"/>
        <v>46614</v>
      </c>
      <c r="D139" s="55">
        <f t="shared" si="9"/>
        <v>809619.84450699145</v>
      </c>
      <c r="E139" s="12">
        <f t="shared" si="7"/>
        <v>4309.3934458562771</v>
      </c>
      <c r="F139" s="12">
        <v>0</v>
      </c>
      <c r="G139" s="12">
        <f>IF(AND(B139&lt;&gt;"",$E$13:$E$1000+$F$13:$F$1000*COVID&lt;$D$13:$D$1000),$E$13:$E$1000+$F$13:$F$1000*COVID,IF(B139&lt;&gt;"",$D$13:$D$1000,""))</f>
        <v>4309.3934458562771</v>
      </c>
      <c r="H139" s="12">
        <f>IF(AND(COVID,F139&lt;0),F139, IF(B139&lt;&gt;"",$G$13:$G$1000-$I$13:$I$1000,""))</f>
        <v>1441.9898298940157</v>
      </c>
      <c r="I139" s="12">
        <f>IF(AND(COVID,F139&lt;0),0,IF(B139&lt;&gt;"",$D$13:$D$1000*($E$6/$E$8),""))</f>
        <v>2867.4036159622615</v>
      </c>
      <c r="J139" s="12">
        <f t="shared" si="8"/>
        <v>808177.85467709741</v>
      </c>
      <c r="K139" s="12">
        <f>SUM($I$13:I139)</f>
        <v>332951.44514173054</v>
      </c>
    </row>
    <row r="140" spans="2:11" s="7" customFormat="1" ht="14" x14ac:dyDescent="0.2">
      <c r="B140" s="15">
        <f t="shared" si="11"/>
        <v>128</v>
      </c>
      <c r="C140" s="9">
        <f t="shared" si="6"/>
        <v>46645</v>
      </c>
      <c r="D140" s="55">
        <f t="shared" si="9"/>
        <v>808177.85467709741</v>
      </c>
      <c r="E140" s="12">
        <f t="shared" si="7"/>
        <v>4309.3934458562771</v>
      </c>
      <c r="F140" s="12">
        <v>0</v>
      </c>
      <c r="G140" s="12">
        <f>IF(AND(B140&lt;&gt;"",$E$13:$E$1000+$F$13:$F$1000*COVID&lt;$D$13:$D$1000),$E$13:$E$1000+$F$13:$F$1000*COVID,IF(B140&lt;&gt;"",$D$13:$D$1000,""))</f>
        <v>4309.3934458562771</v>
      </c>
      <c r="H140" s="12">
        <f>IF(AND(COVID,F140&lt;0),F140, IF(B140&lt;&gt;"",$G$13:$G$1000-$I$13:$I$1000,""))</f>
        <v>1447.0968772082238</v>
      </c>
      <c r="I140" s="12">
        <f>IF(AND(COVID,F140&lt;0),0,IF(B140&lt;&gt;"",$D$13:$D$1000*($E$6/$E$8),""))</f>
        <v>2862.2965686480534</v>
      </c>
      <c r="J140" s="12">
        <f t="shared" si="8"/>
        <v>806730.75779988919</v>
      </c>
      <c r="K140" s="12">
        <f>SUM($I$13:I140)</f>
        <v>335813.74171037861</v>
      </c>
    </row>
    <row r="141" spans="2:11" s="7" customFormat="1" ht="14" x14ac:dyDescent="0.2">
      <c r="B141" s="15">
        <f t="shared" si="11"/>
        <v>129</v>
      </c>
      <c r="C141" s="9">
        <f t="shared" si="6"/>
        <v>46675</v>
      </c>
      <c r="D141" s="55">
        <f t="shared" si="9"/>
        <v>806730.75779988919</v>
      </c>
      <c r="E141" s="12">
        <f t="shared" si="7"/>
        <v>4309.3934458562771</v>
      </c>
      <c r="F141" s="12">
        <v>0</v>
      </c>
      <c r="G141" s="12">
        <f>IF(AND(B141&lt;&gt;"",$E$13:$E$1000+$F$13:$F$1000*COVID&lt;$D$13:$D$1000),$E$13:$E$1000+$F$13:$F$1000*COVID,IF(B141&lt;&gt;"",$D$13:$D$1000,""))</f>
        <v>4309.3934458562771</v>
      </c>
      <c r="H141" s="12">
        <f>IF(AND(COVID,F141&lt;0),F141, IF(B141&lt;&gt;"",$G$13:$G$1000-$I$13:$I$1000,""))</f>
        <v>1452.2220119816693</v>
      </c>
      <c r="I141" s="12">
        <f>IF(AND(COVID,F141&lt;0),0,IF(B141&lt;&gt;"",$D$13:$D$1000*($E$6/$E$8),""))</f>
        <v>2857.1714338746078</v>
      </c>
      <c r="J141" s="12">
        <f t="shared" si="8"/>
        <v>805278.53578790755</v>
      </c>
      <c r="K141" s="12">
        <f>SUM($I$13:I141)</f>
        <v>338670.91314425319</v>
      </c>
    </row>
    <row r="142" spans="2:11" s="7" customFormat="1" ht="14" x14ac:dyDescent="0.2">
      <c r="B142" s="15">
        <f t="shared" si="11"/>
        <v>130</v>
      </c>
      <c r="C142" s="9">
        <f t="shared" ref="C142:C205" si="12">IF(B142&lt;&gt;"",DATE(YEAR($E$9),MONTH($E$9)+B142*12/$E$8,DAY($E$9)),"")</f>
        <v>46706</v>
      </c>
      <c r="D142" s="55">
        <f t="shared" si="9"/>
        <v>805278.53578790755</v>
      </c>
      <c r="E142" s="12">
        <f t="shared" ref="E142:E205" si="13">IF(B142&lt;&gt;"",$J$5,"")</f>
        <v>4309.3934458562771</v>
      </c>
      <c r="F142" s="12">
        <v>0</v>
      </c>
      <c r="G142" s="12">
        <f>IF(AND(B142&lt;&gt;"",$E$13:$E$1000+$F$13:$F$1000*COVID&lt;$D$13:$D$1000),$E$13:$E$1000+$F$13:$F$1000*COVID,IF(B142&lt;&gt;"",$D$13:$D$1000,""))</f>
        <v>4309.3934458562771</v>
      </c>
      <c r="H142" s="12">
        <f>IF(AND(COVID,F142&lt;0),F142, IF(B142&lt;&gt;"",$G$13:$G$1000-$I$13:$I$1000,""))</f>
        <v>1457.3652982741046</v>
      </c>
      <c r="I142" s="12">
        <f>IF(AND(COVID,F142&lt;0),0,IF(B142&lt;&gt;"",$D$13:$D$1000*($E$6/$E$8),""))</f>
        <v>2852.0281475821726</v>
      </c>
      <c r="J142" s="12">
        <f t="shared" ref="J142:J205" si="14">IF(AND(B142&lt;&gt;"",$E$13:$E$1000+$F$13:$F$1000&lt;$D$13:$D$1000),$D$13:$D$1000-$H$13:$H$1000,IF(B142&lt;&gt;"",0,""))</f>
        <v>803821.17048963346</v>
      </c>
      <c r="K142" s="12">
        <f>SUM($I$13:I142)</f>
        <v>341522.94129183539</v>
      </c>
    </row>
    <row r="143" spans="2:11" s="7" customFormat="1" ht="14" x14ac:dyDescent="0.2">
      <c r="B143" s="15">
        <f t="shared" ref="B143:B206" si="15">IF((IF($E$5*$E$6*$E$7*$E$9&gt;0,1,0)),B142+1,"")</f>
        <v>131</v>
      </c>
      <c r="C143" s="9">
        <f t="shared" si="12"/>
        <v>46736</v>
      </c>
      <c r="D143" s="55">
        <f t="shared" ref="D143:D206" si="16">IF(B143&lt;&gt;"",J142,"")</f>
        <v>803821.17048963346</v>
      </c>
      <c r="E143" s="12">
        <f t="shared" si="13"/>
        <v>4309.3934458562771</v>
      </c>
      <c r="F143" s="12">
        <v>0</v>
      </c>
      <c r="G143" s="12">
        <f>IF(AND(B143&lt;&gt;"",$E$13:$E$1000+$F$13:$F$1000*COVID&lt;$D$13:$D$1000),$E$13:$E$1000+$F$13:$F$1000*COVID,IF(B143&lt;&gt;"",$D$13:$D$1000,""))</f>
        <v>4309.3934458562771</v>
      </c>
      <c r="H143" s="12">
        <f>IF(AND(COVID,F143&lt;0),F143, IF(B143&lt;&gt;"",$G$13:$G$1000-$I$13:$I$1000,""))</f>
        <v>1462.5268003721585</v>
      </c>
      <c r="I143" s="12">
        <f>IF(AND(COVID,F143&lt;0),0,IF(B143&lt;&gt;"",$D$13:$D$1000*($E$6/$E$8),""))</f>
        <v>2846.8666454841186</v>
      </c>
      <c r="J143" s="12">
        <f t="shared" si="14"/>
        <v>802358.64368926128</v>
      </c>
      <c r="K143" s="12">
        <f>SUM($I$13:I143)</f>
        <v>344369.80793731951</v>
      </c>
    </row>
    <row r="144" spans="2:11" s="7" customFormat="1" ht="14" x14ac:dyDescent="0.2">
      <c r="B144" s="15">
        <f t="shared" si="15"/>
        <v>132</v>
      </c>
      <c r="C144" s="9">
        <f t="shared" si="12"/>
        <v>46767</v>
      </c>
      <c r="D144" s="55">
        <f t="shared" si="16"/>
        <v>802358.64368926128</v>
      </c>
      <c r="E144" s="12">
        <f t="shared" si="13"/>
        <v>4309.3934458562771</v>
      </c>
      <c r="F144" s="12">
        <v>0</v>
      </c>
      <c r="G144" s="12">
        <f>IF(AND(B144&lt;&gt;"",$E$13:$E$1000+$F$13:$F$1000*COVID&lt;$D$13:$D$1000),$E$13:$E$1000+$F$13:$F$1000*COVID,IF(B144&lt;&gt;"",$D$13:$D$1000,""))</f>
        <v>4309.3934458562771</v>
      </c>
      <c r="H144" s="12">
        <f>IF(AND(COVID,F144&lt;0),F144, IF(B144&lt;&gt;"",$G$13:$G$1000-$I$13:$I$1000,""))</f>
        <v>1467.7065827901433</v>
      </c>
      <c r="I144" s="12">
        <f>IF(AND(COVID,F144&lt;0),0,IF(B144&lt;&gt;"",$D$13:$D$1000*($E$6/$E$8),""))</f>
        <v>2841.6868630661338</v>
      </c>
      <c r="J144" s="12">
        <f t="shared" si="14"/>
        <v>800890.93710647116</v>
      </c>
      <c r="K144" s="12">
        <f>SUM($I$13:I144)</f>
        <v>347211.49480038567</v>
      </c>
    </row>
    <row r="145" spans="2:11" s="7" customFormat="1" ht="14" x14ac:dyDescent="0.2">
      <c r="B145" s="15">
        <f t="shared" si="15"/>
        <v>133</v>
      </c>
      <c r="C145" s="9">
        <f t="shared" si="12"/>
        <v>46798</v>
      </c>
      <c r="D145" s="55">
        <f t="shared" si="16"/>
        <v>800890.93710647116</v>
      </c>
      <c r="E145" s="12">
        <f t="shared" si="13"/>
        <v>4309.3934458562771</v>
      </c>
      <c r="F145" s="12">
        <v>0</v>
      </c>
      <c r="G145" s="12">
        <f>IF(AND(B145&lt;&gt;"",$E$13:$E$1000+$F$13:$F$1000*COVID&lt;$D$13:$D$1000),$E$13:$E$1000+$F$13:$F$1000*COVID,IF(B145&lt;&gt;"",$D$13:$D$1000,""))</f>
        <v>4309.3934458562771</v>
      </c>
      <c r="H145" s="12">
        <f>IF(AND(COVID,F145&lt;0),F145, IF(B145&lt;&gt;"",$G$13:$G$1000-$I$13:$I$1000,""))</f>
        <v>1472.9047102708582</v>
      </c>
      <c r="I145" s="12">
        <f>IF(AND(COVID,F145&lt;0),0,IF(B145&lt;&gt;"",$D$13:$D$1000*($E$6/$E$8),""))</f>
        <v>2836.4887355854189</v>
      </c>
      <c r="J145" s="12">
        <f t="shared" si="14"/>
        <v>799418.03239620035</v>
      </c>
      <c r="K145" s="12">
        <f>SUM($I$13:I145)</f>
        <v>350047.98353597109</v>
      </c>
    </row>
    <row r="146" spans="2:11" s="7" customFormat="1" ht="14" x14ac:dyDescent="0.2">
      <c r="B146" s="15">
        <f t="shared" si="15"/>
        <v>134</v>
      </c>
      <c r="C146" s="9">
        <f t="shared" si="12"/>
        <v>46827</v>
      </c>
      <c r="D146" s="55">
        <f t="shared" si="16"/>
        <v>799418.03239620035</v>
      </c>
      <c r="E146" s="12">
        <f t="shared" si="13"/>
        <v>4309.3934458562771</v>
      </c>
      <c r="F146" s="12">
        <v>0</v>
      </c>
      <c r="G146" s="12">
        <f>IF(AND(B146&lt;&gt;"",$E$13:$E$1000+$F$13:$F$1000*COVID&lt;$D$13:$D$1000),$E$13:$E$1000+$F$13:$F$1000*COVID,IF(B146&lt;&gt;"",$D$13:$D$1000,""))</f>
        <v>4309.3934458562771</v>
      </c>
      <c r="H146" s="12">
        <f>IF(AND(COVID,F146&lt;0),F146, IF(B146&lt;&gt;"",$G$13:$G$1000-$I$13:$I$1000,""))</f>
        <v>1478.1212477864005</v>
      </c>
      <c r="I146" s="12">
        <f>IF(AND(COVID,F146&lt;0),0,IF(B146&lt;&gt;"",$D$13:$D$1000*($E$6/$E$8),""))</f>
        <v>2831.2721980698766</v>
      </c>
      <c r="J146" s="12">
        <f t="shared" si="14"/>
        <v>797939.9111484139</v>
      </c>
      <c r="K146" s="12">
        <f>SUM($I$13:I146)</f>
        <v>352879.25573404098</v>
      </c>
    </row>
    <row r="147" spans="2:11" s="7" customFormat="1" ht="14" x14ac:dyDescent="0.2">
      <c r="B147" s="15">
        <f t="shared" si="15"/>
        <v>135</v>
      </c>
      <c r="C147" s="9">
        <f t="shared" si="12"/>
        <v>46858</v>
      </c>
      <c r="D147" s="55">
        <f t="shared" si="16"/>
        <v>797939.9111484139</v>
      </c>
      <c r="E147" s="12">
        <f t="shared" si="13"/>
        <v>4309.3934458562771</v>
      </c>
      <c r="F147" s="12">
        <v>0</v>
      </c>
      <c r="G147" s="12">
        <f>IF(AND(B147&lt;&gt;"",$E$13:$E$1000+$F$13:$F$1000*COVID&lt;$D$13:$D$1000),$E$13:$E$1000+$F$13:$F$1000*COVID,IF(B147&lt;&gt;"",$D$13:$D$1000,""))</f>
        <v>4309.3934458562771</v>
      </c>
      <c r="H147" s="12">
        <f>IF(AND(COVID,F147&lt;0),F147, IF(B147&lt;&gt;"",$G$13:$G$1000-$I$13:$I$1000,""))</f>
        <v>1483.3562605389775</v>
      </c>
      <c r="I147" s="12">
        <f>IF(AND(COVID,F147&lt;0),0,IF(B147&lt;&gt;"",$D$13:$D$1000*($E$6/$E$8),""))</f>
        <v>2826.0371853172996</v>
      </c>
      <c r="J147" s="12">
        <f t="shared" si="14"/>
        <v>796456.55488787487</v>
      </c>
      <c r="K147" s="12">
        <f>SUM($I$13:I147)</f>
        <v>355705.2929193583</v>
      </c>
    </row>
    <row r="148" spans="2:11" s="7" customFormat="1" ht="14" x14ac:dyDescent="0.2">
      <c r="B148" s="15">
        <f t="shared" si="15"/>
        <v>136</v>
      </c>
      <c r="C148" s="9">
        <f t="shared" si="12"/>
        <v>46888</v>
      </c>
      <c r="D148" s="55">
        <f t="shared" si="16"/>
        <v>796456.55488787487</v>
      </c>
      <c r="E148" s="12">
        <f t="shared" si="13"/>
        <v>4309.3934458562771</v>
      </c>
      <c r="F148" s="12">
        <v>0</v>
      </c>
      <c r="G148" s="12">
        <f>IF(AND(B148&lt;&gt;"",$E$13:$E$1000+$F$13:$F$1000*COVID&lt;$D$13:$D$1000),$E$13:$E$1000+$F$13:$F$1000*COVID,IF(B148&lt;&gt;"",$D$13:$D$1000,""))</f>
        <v>4309.3934458562771</v>
      </c>
      <c r="H148" s="12">
        <f>IF(AND(COVID,F148&lt;0),F148, IF(B148&lt;&gt;"",$G$13:$G$1000-$I$13:$I$1000,""))</f>
        <v>1488.6098139617202</v>
      </c>
      <c r="I148" s="12">
        <f>IF(AND(COVID,F148&lt;0),0,IF(B148&lt;&gt;"",$D$13:$D$1000*($E$6/$E$8),""))</f>
        <v>2820.7836318945569</v>
      </c>
      <c r="J148" s="12">
        <f t="shared" si="14"/>
        <v>794967.9450739132</v>
      </c>
      <c r="K148" s="12">
        <f>SUM($I$13:I148)</f>
        <v>358526.07655125286</v>
      </c>
    </row>
    <row r="149" spans="2:11" s="7" customFormat="1" ht="14" x14ac:dyDescent="0.2">
      <c r="B149" s="15">
        <f t="shared" si="15"/>
        <v>137</v>
      </c>
      <c r="C149" s="9">
        <f t="shared" si="12"/>
        <v>46919</v>
      </c>
      <c r="D149" s="55">
        <f t="shared" si="16"/>
        <v>794967.9450739132</v>
      </c>
      <c r="E149" s="12">
        <f t="shared" si="13"/>
        <v>4309.3934458562771</v>
      </c>
      <c r="F149" s="12">
        <v>0</v>
      </c>
      <c r="G149" s="12">
        <f>IF(AND(B149&lt;&gt;"",$E$13:$E$1000+$F$13:$F$1000*COVID&lt;$D$13:$D$1000),$E$13:$E$1000+$F$13:$F$1000*COVID,IF(B149&lt;&gt;"",$D$13:$D$1000,""))</f>
        <v>4309.3934458562771</v>
      </c>
      <c r="H149" s="12">
        <f>IF(AND(COVID,F149&lt;0),F149, IF(B149&lt;&gt;"",$G$13:$G$1000-$I$13:$I$1000,""))</f>
        <v>1493.8819737195008</v>
      </c>
      <c r="I149" s="12">
        <f>IF(AND(COVID,F149&lt;0),0,IF(B149&lt;&gt;"",$D$13:$D$1000*($E$6/$E$8),""))</f>
        <v>2815.5114721367763</v>
      </c>
      <c r="J149" s="12">
        <f t="shared" si="14"/>
        <v>793474.06310019374</v>
      </c>
      <c r="K149" s="12">
        <f>SUM($I$13:I149)</f>
        <v>361341.58802338963</v>
      </c>
    </row>
    <row r="150" spans="2:11" s="7" customFormat="1" ht="14" x14ac:dyDescent="0.2">
      <c r="B150" s="15">
        <f t="shared" si="15"/>
        <v>138</v>
      </c>
      <c r="C150" s="9">
        <f t="shared" si="12"/>
        <v>46949</v>
      </c>
      <c r="D150" s="55">
        <f t="shared" si="16"/>
        <v>793474.06310019374</v>
      </c>
      <c r="E150" s="12">
        <f t="shared" si="13"/>
        <v>4309.3934458562771</v>
      </c>
      <c r="F150" s="12">
        <v>0</v>
      </c>
      <c r="G150" s="12">
        <f>IF(AND(B150&lt;&gt;"",$E$13:$E$1000+$F$13:$F$1000*COVID&lt;$D$13:$D$1000),$E$13:$E$1000+$F$13:$F$1000*COVID,IF(B150&lt;&gt;"",$D$13:$D$1000,""))</f>
        <v>4309.3934458562771</v>
      </c>
      <c r="H150" s="12">
        <f>IF(AND(COVID,F150&lt;0),F150, IF(B150&lt;&gt;"",$G$13:$G$1000-$I$13:$I$1000,""))</f>
        <v>1499.1728057097575</v>
      </c>
      <c r="I150" s="12">
        <f>IF(AND(COVID,F150&lt;0),0,IF(B150&lt;&gt;"",$D$13:$D$1000*($E$6/$E$8),""))</f>
        <v>2810.2206401465196</v>
      </c>
      <c r="J150" s="12">
        <f t="shared" si="14"/>
        <v>791974.89029448398</v>
      </c>
      <c r="K150" s="12">
        <f>SUM($I$13:I150)</f>
        <v>364151.80866353615</v>
      </c>
    </row>
    <row r="151" spans="2:11" s="7" customFormat="1" ht="14" x14ac:dyDescent="0.2">
      <c r="B151" s="15">
        <f t="shared" si="15"/>
        <v>139</v>
      </c>
      <c r="C151" s="9">
        <f t="shared" si="12"/>
        <v>46980</v>
      </c>
      <c r="D151" s="55">
        <f t="shared" si="16"/>
        <v>791974.89029448398</v>
      </c>
      <c r="E151" s="12">
        <f t="shared" si="13"/>
        <v>4309.3934458562771</v>
      </c>
      <c r="F151" s="12">
        <v>0</v>
      </c>
      <c r="G151" s="12">
        <f>IF(AND(B151&lt;&gt;"",$E$13:$E$1000+$F$13:$F$1000*COVID&lt;$D$13:$D$1000),$E$13:$E$1000+$F$13:$F$1000*COVID,IF(B151&lt;&gt;"",$D$13:$D$1000,""))</f>
        <v>4309.3934458562771</v>
      </c>
      <c r="H151" s="12">
        <f>IF(AND(COVID,F151&lt;0),F151, IF(B151&lt;&gt;"",$G$13:$G$1000-$I$13:$I$1000,""))</f>
        <v>1504.482376063313</v>
      </c>
      <c r="I151" s="12">
        <f>IF(AND(COVID,F151&lt;0),0,IF(B151&lt;&gt;"",$D$13:$D$1000*($E$6/$E$8),""))</f>
        <v>2804.9110697929641</v>
      </c>
      <c r="J151" s="12">
        <f t="shared" si="14"/>
        <v>790470.40791842062</v>
      </c>
      <c r="K151" s="12">
        <f>SUM($I$13:I151)</f>
        <v>366956.71973332914</v>
      </c>
    </row>
    <row r="152" spans="2:11" s="7" customFormat="1" ht="14" x14ac:dyDescent="0.2">
      <c r="B152" s="15">
        <f t="shared" si="15"/>
        <v>140</v>
      </c>
      <c r="C152" s="9">
        <f t="shared" si="12"/>
        <v>47011</v>
      </c>
      <c r="D152" s="55">
        <f t="shared" si="16"/>
        <v>790470.40791842062</v>
      </c>
      <c r="E152" s="12">
        <f t="shared" si="13"/>
        <v>4309.3934458562771</v>
      </c>
      <c r="F152" s="12">
        <v>0</v>
      </c>
      <c r="G152" s="12">
        <f>IF(AND(B152&lt;&gt;"",$E$13:$E$1000+$F$13:$F$1000*COVID&lt;$D$13:$D$1000),$E$13:$E$1000+$F$13:$F$1000*COVID,IF(B152&lt;&gt;"",$D$13:$D$1000,""))</f>
        <v>4309.3934458562771</v>
      </c>
      <c r="H152" s="12">
        <f>IF(AND(COVID,F152&lt;0),F152, IF(B152&lt;&gt;"",$G$13:$G$1000-$I$13:$I$1000,""))</f>
        <v>1509.810751145204</v>
      </c>
      <c r="I152" s="12">
        <f>IF(AND(COVID,F152&lt;0),0,IF(B152&lt;&gt;"",$D$13:$D$1000*($E$6/$E$8),""))</f>
        <v>2799.5826947110731</v>
      </c>
      <c r="J152" s="12">
        <f t="shared" si="14"/>
        <v>788960.59716727538</v>
      </c>
      <c r="K152" s="12">
        <f>SUM($I$13:I152)</f>
        <v>369756.30242804019</v>
      </c>
    </row>
    <row r="153" spans="2:11" s="7" customFormat="1" ht="14" x14ac:dyDescent="0.2">
      <c r="B153" s="15">
        <f t="shared" si="15"/>
        <v>141</v>
      </c>
      <c r="C153" s="9">
        <f t="shared" si="12"/>
        <v>47041</v>
      </c>
      <c r="D153" s="55">
        <f t="shared" si="16"/>
        <v>788960.59716727538</v>
      </c>
      <c r="E153" s="12">
        <f t="shared" si="13"/>
        <v>4309.3934458562771</v>
      </c>
      <c r="F153" s="12">
        <v>0</v>
      </c>
      <c r="G153" s="12">
        <f>IF(AND(B153&lt;&gt;"",$E$13:$E$1000+$F$13:$F$1000*COVID&lt;$D$13:$D$1000),$E$13:$E$1000+$F$13:$F$1000*COVID,IF(B153&lt;&gt;"",$D$13:$D$1000,""))</f>
        <v>4309.3934458562771</v>
      </c>
      <c r="H153" s="12">
        <f>IF(AND(COVID,F153&lt;0),F153, IF(B153&lt;&gt;"",$G$13:$G$1000-$I$13:$I$1000,""))</f>
        <v>1515.1579975555101</v>
      </c>
      <c r="I153" s="12">
        <f>IF(AND(COVID,F153&lt;0),0,IF(B153&lt;&gt;"",$D$13:$D$1000*($E$6/$E$8),""))</f>
        <v>2794.2354483007671</v>
      </c>
      <c r="J153" s="12">
        <f t="shared" si="14"/>
        <v>787445.43916971982</v>
      </c>
      <c r="K153" s="12">
        <f>SUM($I$13:I153)</f>
        <v>372550.53787634097</v>
      </c>
    </row>
    <row r="154" spans="2:11" s="7" customFormat="1" ht="14" x14ac:dyDescent="0.2">
      <c r="B154" s="15">
        <f t="shared" si="15"/>
        <v>142</v>
      </c>
      <c r="C154" s="9">
        <f t="shared" si="12"/>
        <v>47072</v>
      </c>
      <c r="D154" s="55">
        <f t="shared" si="16"/>
        <v>787445.43916971982</v>
      </c>
      <c r="E154" s="12">
        <f t="shared" si="13"/>
        <v>4309.3934458562771</v>
      </c>
      <c r="F154" s="12">
        <v>0</v>
      </c>
      <c r="G154" s="12">
        <f>IF(AND(B154&lt;&gt;"",$E$13:$E$1000+$F$13:$F$1000*COVID&lt;$D$13:$D$1000),$E$13:$E$1000+$F$13:$F$1000*COVID,IF(B154&lt;&gt;"",$D$13:$D$1000,""))</f>
        <v>4309.3934458562771</v>
      </c>
      <c r="H154" s="12">
        <f>IF(AND(COVID,F154&lt;0),F154, IF(B154&lt;&gt;"",$G$13:$G$1000-$I$13:$I$1000,""))</f>
        <v>1520.5241821301861</v>
      </c>
      <c r="I154" s="12">
        <f>IF(AND(COVID,F154&lt;0),0,IF(B154&lt;&gt;"",$D$13:$D$1000*($E$6/$E$8),""))</f>
        <v>2788.869263726091</v>
      </c>
      <c r="J154" s="12">
        <f t="shared" si="14"/>
        <v>785924.91498758958</v>
      </c>
      <c r="K154" s="12">
        <f>SUM($I$13:I154)</f>
        <v>375339.40714006708</v>
      </c>
    </row>
    <row r="155" spans="2:11" s="7" customFormat="1" ht="14" x14ac:dyDescent="0.2">
      <c r="B155" s="15">
        <f t="shared" si="15"/>
        <v>143</v>
      </c>
      <c r="C155" s="9">
        <f t="shared" si="12"/>
        <v>47102</v>
      </c>
      <c r="D155" s="55">
        <f t="shared" si="16"/>
        <v>785924.91498758958</v>
      </c>
      <c r="E155" s="12">
        <f t="shared" si="13"/>
        <v>4309.3934458562771</v>
      </c>
      <c r="F155" s="12">
        <v>0</v>
      </c>
      <c r="G155" s="12">
        <f>IF(AND(B155&lt;&gt;"",$E$13:$E$1000+$F$13:$F$1000*COVID&lt;$D$13:$D$1000),$E$13:$E$1000+$F$13:$F$1000*COVID,IF(B155&lt;&gt;"",$D$13:$D$1000,""))</f>
        <v>4309.3934458562771</v>
      </c>
      <c r="H155" s="12">
        <f>IF(AND(COVID,F155&lt;0),F155, IF(B155&lt;&gt;"",$G$13:$G$1000-$I$13:$I$1000,""))</f>
        <v>1525.909371941897</v>
      </c>
      <c r="I155" s="12">
        <f>IF(AND(COVID,F155&lt;0),0,IF(B155&lt;&gt;"",$D$13:$D$1000*($E$6/$E$8),""))</f>
        <v>2783.4840739143801</v>
      </c>
      <c r="J155" s="12">
        <f t="shared" si="14"/>
        <v>784399.00561564765</v>
      </c>
      <c r="K155" s="12">
        <f>SUM($I$13:I155)</f>
        <v>378122.89121398143</v>
      </c>
    </row>
    <row r="156" spans="2:11" s="7" customFormat="1" ht="14" x14ac:dyDescent="0.2">
      <c r="B156" s="15">
        <f t="shared" si="15"/>
        <v>144</v>
      </c>
      <c r="C156" s="9">
        <f t="shared" si="12"/>
        <v>47133</v>
      </c>
      <c r="D156" s="55">
        <f t="shared" si="16"/>
        <v>784399.00561564765</v>
      </c>
      <c r="E156" s="12">
        <f t="shared" si="13"/>
        <v>4309.3934458562771</v>
      </c>
      <c r="F156" s="12">
        <v>0</v>
      </c>
      <c r="G156" s="12">
        <f>IF(AND(B156&lt;&gt;"",$E$13:$E$1000+$F$13:$F$1000*COVID&lt;$D$13:$D$1000),$E$13:$E$1000+$F$13:$F$1000*COVID,IF(B156&lt;&gt;"",$D$13:$D$1000,""))</f>
        <v>4309.3934458562771</v>
      </c>
      <c r="H156" s="12">
        <f>IF(AND(COVID,F156&lt;0),F156, IF(B156&lt;&gt;"",$G$13:$G$1000-$I$13:$I$1000,""))</f>
        <v>1531.3136343008582</v>
      </c>
      <c r="I156" s="12">
        <f>IF(AND(COVID,F156&lt;0),0,IF(B156&lt;&gt;"",$D$13:$D$1000*($E$6/$E$8),""))</f>
        <v>2778.0798115554189</v>
      </c>
      <c r="J156" s="12">
        <f t="shared" si="14"/>
        <v>782867.69198134681</v>
      </c>
      <c r="K156" s="12">
        <f>SUM($I$13:I156)</f>
        <v>380900.97102553683</v>
      </c>
    </row>
    <row r="157" spans="2:11" s="7" customFormat="1" ht="14" x14ac:dyDescent="0.2">
      <c r="B157" s="15">
        <f t="shared" si="15"/>
        <v>145</v>
      </c>
      <c r="C157" s="9">
        <f t="shared" si="12"/>
        <v>47164</v>
      </c>
      <c r="D157" s="55">
        <f t="shared" si="16"/>
        <v>782867.69198134681</v>
      </c>
      <c r="E157" s="12">
        <f t="shared" si="13"/>
        <v>4309.3934458562771</v>
      </c>
      <c r="F157" s="12">
        <v>0</v>
      </c>
      <c r="G157" s="12">
        <f>IF(AND(B157&lt;&gt;"",$E$13:$E$1000+$F$13:$F$1000*COVID&lt;$D$13:$D$1000),$E$13:$E$1000+$F$13:$F$1000*COVID,IF(B157&lt;&gt;"",$D$13:$D$1000,""))</f>
        <v>4309.3934458562771</v>
      </c>
      <c r="H157" s="12">
        <f>IF(AND(COVID,F157&lt;0),F157, IF(B157&lt;&gt;"",$G$13:$G$1000-$I$13:$I$1000,""))</f>
        <v>1536.7370367556737</v>
      </c>
      <c r="I157" s="12">
        <f>IF(AND(COVID,F157&lt;0),0,IF(B157&lt;&gt;"",$D$13:$D$1000*($E$6/$E$8),""))</f>
        <v>2772.6564091006035</v>
      </c>
      <c r="J157" s="12">
        <f t="shared" si="14"/>
        <v>781330.95494459115</v>
      </c>
      <c r="K157" s="12">
        <f>SUM($I$13:I157)</f>
        <v>383673.62743463746</v>
      </c>
    </row>
    <row r="158" spans="2:11" s="7" customFormat="1" ht="14" x14ac:dyDescent="0.2">
      <c r="B158" s="15">
        <f t="shared" si="15"/>
        <v>146</v>
      </c>
      <c r="C158" s="9">
        <f t="shared" si="12"/>
        <v>47192</v>
      </c>
      <c r="D158" s="55">
        <f t="shared" si="16"/>
        <v>781330.95494459115</v>
      </c>
      <c r="E158" s="12">
        <f t="shared" si="13"/>
        <v>4309.3934458562771</v>
      </c>
      <c r="F158" s="12">
        <v>0</v>
      </c>
      <c r="G158" s="12">
        <f>IF(AND(B158&lt;&gt;"",$E$13:$E$1000+$F$13:$F$1000*COVID&lt;$D$13:$D$1000),$E$13:$E$1000+$F$13:$F$1000*COVID,IF(B158&lt;&gt;"",$D$13:$D$1000,""))</f>
        <v>4309.3934458562771</v>
      </c>
      <c r="H158" s="12">
        <f>IF(AND(COVID,F158&lt;0),F158, IF(B158&lt;&gt;"",$G$13:$G$1000-$I$13:$I$1000,""))</f>
        <v>1542.1796470941831</v>
      </c>
      <c r="I158" s="12">
        <f>IF(AND(COVID,F158&lt;0),0,IF(B158&lt;&gt;"",$D$13:$D$1000*($E$6/$E$8),""))</f>
        <v>2767.213798762094</v>
      </c>
      <c r="J158" s="12">
        <f t="shared" si="14"/>
        <v>779788.77529749693</v>
      </c>
      <c r="K158" s="12">
        <f>SUM($I$13:I158)</f>
        <v>386440.84123339952</v>
      </c>
    </row>
    <row r="159" spans="2:11" s="7" customFormat="1" ht="14" x14ac:dyDescent="0.2">
      <c r="B159" s="15">
        <f t="shared" si="15"/>
        <v>147</v>
      </c>
      <c r="C159" s="9">
        <f t="shared" si="12"/>
        <v>47223</v>
      </c>
      <c r="D159" s="55">
        <f t="shared" si="16"/>
        <v>779788.77529749693</v>
      </c>
      <c r="E159" s="12">
        <f t="shared" si="13"/>
        <v>4309.3934458562771</v>
      </c>
      <c r="F159" s="12">
        <v>0</v>
      </c>
      <c r="G159" s="12">
        <f>IF(AND(B159&lt;&gt;"",$E$13:$E$1000+$F$13:$F$1000*COVID&lt;$D$13:$D$1000),$E$13:$E$1000+$F$13:$F$1000*COVID,IF(B159&lt;&gt;"",$D$13:$D$1000,""))</f>
        <v>4309.3934458562771</v>
      </c>
      <c r="H159" s="12">
        <f>IF(AND(COVID,F159&lt;0),F159, IF(B159&lt;&gt;"",$G$13:$G$1000-$I$13:$I$1000,""))</f>
        <v>1547.6415333443088</v>
      </c>
      <c r="I159" s="12">
        <f>IF(AND(COVID,F159&lt;0),0,IF(B159&lt;&gt;"",$D$13:$D$1000*($E$6/$E$8),""))</f>
        <v>2761.7519125119684</v>
      </c>
      <c r="J159" s="12">
        <f t="shared" si="14"/>
        <v>778241.13376415265</v>
      </c>
      <c r="K159" s="12">
        <f>SUM($I$13:I159)</f>
        <v>389202.59314591147</v>
      </c>
    </row>
    <row r="160" spans="2:11" s="7" customFormat="1" ht="14" x14ac:dyDescent="0.2">
      <c r="B160" s="15">
        <f t="shared" si="15"/>
        <v>148</v>
      </c>
      <c r="C160" s="9">
        <f t="shared" si="12"/>
        <v>47253</v>
      </c>
      <c r="D160" s="55">
        <f t="shared" si="16"/>
        <v>778241.13376415265</v>
      </c>
      <c r="E160" s="12">
        <f t="shared" si="13"/>
        <v>4309.3934458562771</v>
      </c>
      <c r="F160" s="12">
        <v>0</v>
      </c>
      <c r="G160" s="12">
        <f>IF(AND(B160&lt;&gt;"",$E$13:$E$1000+$F$13:$F$1000*COVID&lt;$D$13:$D$1000),$E$13:$E$1000+$F$13:$F$1000*COVID,IF(B160&lt;&gt;"",$D$13:$D$1000,""))</f>
        <v>4309.3934458562771</v>
      </c>
      <c r="H160" s="12">
        <f>IF(AND(COVID,F160&lt;0),F160, IF(B160&lt;&gt;"",$G$13:$G$1000-$I$13:$I$1000,""))</f>
        <v>1553.122763774903</v>
      </c>
      <c r="I160" s="12">
        <f>IF(AND(COVID,F160&lt;0),0,IF(B160&lt;&gt;"",$D$13:$D$1000*($E$6/$E$8),""))</f>
        <v>2756.2706820813742</v>
      </c>
      <c r="J160" s="12">
        <f t="shared" si="14"/>
        <v>776688.01100037771</v>
      </c>
      <c r="K160" s="12">
        <f>SUM($I$13:I160)</f>
        <v>391958.86382799281</v>
      </c>
    </row>
    <row r="161" spans="2:11" s="7" customFormat="1" ht="14" x14ac:dyDescent="0.2">
      <c r="B161" s="15">
        <f t="shared" si="15"/>
        <v>149</v>
      </c>
      <c r="C161" s="9">
        <f t="shared" si="12"/>
        <v>47284</v>
      </c>
      <c r="D161" s="55">
        <f t="shared" si="16"/>
        <v>776688.01100037771</v>
      </c>
      <c r="E161" s="12">
        <f t="shared" si="13"/>
        <v>4309.3934458562771</v>
      </c>
      <c r="F161" s="12">
        <v>0</v>
      </c>
      <c r="G161" s="12">
        <f>IF(AND(B161&lt;&gt;"",$E$13:$E$1000+$F$13:$F$1000*COVID&lt;$D$13:$D$1000),$E$13:$E$1000+$F$13:$F$1000*COVID,IF(B161&lt;&gt;"",$D$13:$D$1000,""))</f>
        <v>4309.3934458562771</v>
      </c>
      <c r="H161" s="12">
        <f>IF(AND(COVID,F161&lt;0),F161, IF(B161&lt;&gt;"",$G$13:$G$1000-$I$13:$I$1000,""))</f>
        <v>1558.623406896606</v>
      </c>
      <c r="I161" s="12">
        <f>IF(AND(COVID,F161&lt;0),0,IF(B161&lt;&gt;"",$D$13:$D$1000*($E$6/$E$8),""))</f>
        <v>2750.7700389596712</v>
      </c>
      <c r="J161" s="12">
        <f t="shared" si="14"/>
        <v>775129.38759348111</v>
      </c>
      <c r="K161" s="12">
        <f>SUM($I$13:I161)</f>
        <v>394709.6338669525</v>
      </c>
    </row>
    <row r="162" spans="2:11" s="7" customFormat="1" ht="14" x14ac:dyDescent="0.2">
      <c r="B162" s="15">
        <f t="shared" si="15"/>
        <v>150</v>
      </c>
      <c r="C162" s="9">
        <f t="shared" si="12"/>
        <v>47314</v>
      </c>
      <c r="D162" s="55">
        <f t="shared" si="16"/>
        <v>775129.38759348111</v>
      </c>
      <c r="E162" s="12">
        <f t="shared" si="13"/>
        <v>4309.3934458562771</v>
      </c>
      <c r="F162" s="12">
        <v>0</v>
      </c>
      <c r="G162" s="12">
        <f>IF(AND(B162&lt;&gt;"",$E$13:$E$1000+$F$13:$F$1000*COVID&lt;$D$13:$D$1000),$E$13:$E$1000+$F$13:$F$1000*COVID,IF(B162&lt;&gt;"",$D$13:$D$1000,""))</f>
        <v>4309.3934458562771</v>
      </c>
      <c r="H162" s="12">
        <f>IF(AND(COVID,F162&lt;0),F162, IF(B162&lt;&gt;"",$G$13:$G$1000-$I$13:$I$1000,""))</f>
        <v>1564.1435314626979</v>
      </c>
      <c r="I162" s="12">
        <f>IF(AND(COVID,F162&lt;0),0,IF(B162&lt;&gt;"",$D$13:$D$1000*($E$6/$E$8),""))</f>
        <v>2745.2499143935793</v>
      </c>
      <c r="J162" s="12">
        <f t="shared" si="14"/>
        <v>773565.24406201846</v>
      </c>
      <c r="K162" s="12">
        <f>SUM($I$13:I162)</f>
        <v>397454.88378134609</v>
      </c>
    </row>
    <row r="163" spans="2:11" s="7" customFormat="1" ht="14" x14ac:dyDescent="0.2">
      <c r="B163" s="15">
        <f t="shared" si="15"/>
        <v>151</v>
      </c>
      <c r="C163" s="9">
        <f t="shared" si="12"/>
        <v>47345</v>
      </c>
      <c r="D163" s="55">
        <f t="shared" si="16"/>
        <v>773565.24406201846</v>
      </c>
      <c r="E163" s="12">
        <f t="shared" si="13"/>
        <v>4309.3934458562771</v>
      </c>
      <c r="F163" s="12">
        <v>0</v>
      </c>
      <c r="G163" s="12">
        <f>IF(AND(B163&lt;&gt;"",$E$13:$E$1000+$F$13:$F$1000*COVID&lt;$D$13:$D$1000),$E$13:$E$1000+$F$13:$F$1000*COVID,IF(B163&lt;&gt;"",$D$13:$D$1000,""))</f>
        <v>4309.3934458562771</v>
      </c>
      <c r="H163" s="12">
        <f>IF(AND(COVID,F163&lt;0),F163, IF(B163&lt;&gt;"",$G$13:$G$1000-$I$13:$I$1000,""))</f>
        <v>1569.6832064699615</v>
      </c>
      <c r="I163" s="12">
        <f>IF(AND(COVID,F163&lt;0),0,IF(B163&lt;&gt;"",$D$13:$D$1000*($E$6/$E$8),""))</f>
        <v>2739.7102393863156</v>
      </c>
      <c r="J163" s="12">
        <f t="shared" si="14"/>
        <v>771995.56085554848</v>
      </c>
      <c r="K163" s="12">
        <f>SUM($I$13:I163)</f>
        <v>400194.59402073239</v>
      </c>
    </row>
    <row r="164" spans="2:11" s="7" customFormat="1" ht="14" x14ac:dyDescent="0.2">
      <c r="B164" s="15">
        <f t="shared" si="15"/>
        <v>152</v>
      </c>
      <c r="C164" s="9">
        <f t="shared" si="12"/>
        <v>47376</v>
      </c>
      <c r="D164" s="55">
        <f t="shared" si="16"/>
        <v>771995.56085554848</v>
      </c>
      <c r="E164" s="12">
        <f t="shared" si="13"/>
        <v>4309.3934458562771</v>
      </c>
      <c r="F164" s="12">
        <v>0</v>
      </c>
      <c r="G164" s="12">
        <f>IF(AND(B164&lt;&gt;"",$E$13:$E$1000+$F$13:$F$1000*COVID&lt;$D$13:$D$1000),$E$13:$E$1000+$F$13:$F$1000*COVID,IF(B164&lt;&gt;"",$D$13:$D$1000,""))</f>
        <v>4309.3934458562771</v>
      </c>
      <c r="H164" s="12">
        <f>IF(AND(COVID,F164&lt;0),F164, IF(B164&lt;&gt;"",$G$13:$G$1000-$I$13:$I$1000,""))</f>
        <v>1575.2425011595428</v>
      </c>
      <c r="I164" s="12">
        <f>IF(AND(COVID,F164&lt;0),0,IF(B164&lt;&gt;"",$D$13:$D$1000*($E$6/$E$8),""))</f>
        <v>2734.1509446967343</v>
      </c>
      <c r="J164" s="12">
        <f t="shared" si="14"/>
        <v>770420.31835438893</v>
      </c>
      <c r="K164" s="12">
        <f>SUM($I$13:I164)</f>
        <v>402928.74496542913</v>
      </c>
    </row>
    <row r="165" spans="2:11" s="7" customFormat="1" ht="14" x14ac:dyDescent="0.2">
      <c r="B165" s="15">
        <f t="shared" si="15"/>
        <v>153</v>
      </c>
      <c r="C165" s="9">
        <f t="shared" si="12"/>
        <v>47406</v>
      </c>
      <c r="D165" s="55">
        <f t="shared" si="16"/>
        <v>770420.31835438893</v>
      </c>
      <c r="E165" s="12">
        <f t="shared" si="13"/>
        <v>4309.3934458562771</v>
      </c>
      <c r="F165" s="12">
        <v>0</v>
      </c>
      <c r="G165" s="12">
        <f>IF(AND(B165&lt;&gt;"",$E$13:$E$1000+$F$13:$F$1000*COVID&lt;$D$13:$D$1000),$E$13:$E$1000+$F$13:$F$1000*COVID,IF(B165&lt;&gt;"",$D$13:$D$1000,""))</f>
        <v>4309.3934458562771</v>
      </c>
      <c r="H165" s="12">
        <f>IF(AND(COVID,F165&lt;0),F165, IF(B165&lt;&gt;"",$G$13:$G$1000-$I$13:$I$1000,""))</f>
        <v>1580.821485017816</v>
      </c>
      <c r="I165" s="12">
        <f>IF(AND(COVID,F165&lt;0),0,IF(B165&lt;&gt;"",$D$13:$D$1000*($E$6/$E$8),""))</f>
        <v>2728.5719608384611</v>
      </c>
      <c r="J165" s="12">
        <f t="shared" si="14"/>
        <v>768839.49686937116</v>
      </c>
      <c r="K165" s="12">
        <f>SUM($I$13:I165)</f>
        <v>405657.31692626758</v>
      </c>
    </row>
    <row r="166" spans="2:11" s="7" customFormat="1" ht="14" x14ac:dyDescent="0.2">
      <c r="B166" s="15">
        <f t="shared" si="15"/>
        <v>154</v>
      </c>
      <c r="C166" s="9">
        <f t="shared" si="12"/>
        <v>47437</v>
      </c>
      <c r="D166" s="55">
        <f t="shared" si="16"/>
        <v>768839.49686937116</v>
      </c>
      <c r="E166" s="12">
        <f t="shared" si="13"/>
        <v>4309.3934458562771</v>
      </c>
      <c r="F166" s="12">
        <v>0</v>
      </c>
      <c r="G166" s="12">
        <f>IF(AND(B166&lt;&gt;"",$E$13:$E$1000+$F$13:$F$1000*COVID&lt;$D$13:$D$1000),$E$13:$E$1000+$F$13:$F$1000*COVID,IF(B166&lt;&gt;"",$D$13:$D$1000,""))</f>
        <v>4309.3934458562771</v>
      </c>
      <c r="H166" s="12">
        <f>IF(AND(COVID,F166&lt;0),F166, IF(B166&lt;&gt;"",$G$13:$G$1000-$I$13:$I$1000,""))</f>
        <v>1586.4202277772542</v>
      </c>
      <c r="I166" s="12">
        <f>IF(AND(COVID,F166&lt;0),0,IF(B166&lt;&gt;"",$D$13:$D$1000*($E$6/$E$8),""))</f>
        <v>2722.9732180790229</v>
      </c>
      <c r="J166" s="12">
        <f t="shared" si="14"/>
        <v>767253.07664159394</v>
      </c>
      <c r="K166" s="12">
        <f>SUM($I$13:I166)</f>
        <v>408380.2901443466</v>
      </c>
    </row>
    <row r="167" spans="2:11" s="7" customFormat="1" ht="14" x14ac:dyDescent="0.2">
      <c r="B167" s="15">
        <f t="shared" si="15"/>
        <v>155</v>
      </c>
      <c r="C167" s="9">
        <f t="shared" si="12"/>
        <v>47467</v>
      </c>
      <c r="D167" s="55">
        <f t="shared" si="16"/>
        <v>767253.07664159394</v>
      </c>
      <c r="E167" s="12">
        <f t="shared" si="13"/>
        <v>4309.3934458562771</v>
      </c>
      <c r="F167" s="12">
        <v>0</v>
      </c>
      <c r="G167" s="12">
        <f>IF(AND(B167&lt;&gt;"",$E$13:$E$1000+$F$13:$F$1000*COVID&lt;$D$13:$D$1000),$E$13:$E$1000+$F$13:$F$1000*COVID,IF(B167&lt;&gt;"",$D$13:$D$1000,""))</f>
        <v>4309.3934458562771</v>
      </c>
      <c r="H167" s="12">
        <f>IF(AND(COVID,F167&lt;0),F167, IF(B167&lt;&gt;"",$G$13:$G$1000-$I$13:$I$1000,""))</f>
        <v>1592.0387994172984</v>
      </c>
      <c r="I167" s="12">
        <f>IF(AND(COVID,F167&lt;0),0,IF(B167&lt;&gt;"",$D$13:$D$1000*($E$6/$E$8),""))</f>
        <v>2717.3546464389788</v>
      </c>
      <c r="J167" s="12">
        <f t="shared" si="14"/>
        <v>765661.03784217662</v>
      </c>
      <c r="K167" s="12">
        <f>SUM($I$13:I167)</f>
        <v>411097.64479078556</v>
      </c>
    </row>
    <row r="168" spans="2:11" s="7" customFormat="1" ht="14" x14ac:dyDescent="0.2">
      <c r="B168" s="15">
        <f t="shared" si="15"/>
        <v>156</v>
      </c>
      <c r="C168" s="9">
        <f t="shared" si="12"/>
        <v>47498</v>
      </c>
      <c r="D168" s="55">
        <f t="shared" si="16"/>
        <v>765661.03784217662</v>
      </c>
      <c r="E168" s="12">
        <f t="shared" si="13"/>
        <v>4309.3934458562771</v>
      </c>
      <c r="F168" s="12">
        <v>0</v>
      </c>
      <c r="G168" s="12">
        <f>IF(AND(B168&lt;&gt;"",$E$13:$E$1000+$F$13:$F$1000*COVID&lt;$D$13:$D$1000),$E$13:$E$1000+$F$13:$F$1000*COVID,IF(B168&lt;&gt;"",$D$13:$D$1000,""))</f>
        <v>4309.3934458562771</v>
      </c>
      <c r="H168" s="12">
        <f>IF(AND(COVID,F168&lt;0),F168, IF(B168&lt;&gt;"",$G$13:$G$1000-$I$13:$I$1000,""))</f>
        <v>1597.6772701652349</v>
      </c>
      <c r="I168" s="12">
        <f>IF(AND(COVID,F168&lt;0),0,IF(B168&lt;&gt;"",$D$13:$D$1000*($E$6/$E$8),""))</f>
        <v>2711.7161756910423</v>
      </c>
      <c r="J168" s="12">
        <f t="shared" si="14"/>
        <v>764063.36057201144</v>
      </c>
      <c r="K168" s="12">
        <f>SUM($I$13:I168)</f>
        <v>413809.36096647661</v>
      </c>
    </row>
    <row r="169" spans="2:11" s="7" customFormat="1" ht="14" x14ac:dyDescent="0.2">
      <c r="B169" s="15">
        <f t="shared" si="15"/>
        <v>157</v>
      </c>
      <c r="C169" s="9">
        <f t="shared" si="12"/>
        <v>47529</v>
      </c>
      <c r="D169" s="55">
        <f t="shared" si="16"/>
        <v>764063.36057201144</v>
      </c>
      <c r="E169" s="12">
        <f t="shared" si="13"/>
        <v>4309.3934458562771</v>
      </c>
      <c r="F169" s="12">
        <v>0</v>
      </c>
      <c r="G169" s="12">
        <f>IF(AND(B169&lt;&gt;"",$E$13:$E$1000+$F$13:$F$1000*COVID&lt;$D$13:$D$1000),$E$13:$E$1000+$F$13:$F$1000*COVID,IF(B169&lt;&gt;"",$D$13:$D$1000,""))</f>
        <v>4309.3934458562771</v>
      </c>
      <c r="H169" s="12">
        <f>IF(AND(COVID,F169&lt;0),F169, IF(B169&lt;&gt;"",$G$13:$G$1000-$I$13:$I$1000,""))</f>
        <v>1603.3357104970696</v>
      </c>
      <c r="I169" s="12">
        <f>IF(AND(COVID,F169&lt;0),0,IF(B169&lt;&gt;"",$D$13:$D$1000*($E$6/$E$8),""))</f>
        <v>2706.0577353592075</v>
      </c>
      <c r="J169" s="12">
        <f t="shared" si="14"/>
        <v>762460.02486151434</v>
      </c>
      <c r="K169" s="12">
        <f>SUM($I$13:I169)</f>
        <v>416515.41870183579</v>
      </c>
    </row>
    <row r="170" spans="2:11" s="7" customFormat="1" ht="14" x14ac:dyDescent="0.2">
      <c r="B170" s="15">
        <f t="shared" si="15"/>
        <v>158</v>
      </c>
      <c r="C170" s="9">
        <f t="shared" si="12"/>
        <v>47557</v>
      </c>
      <c r="D170" s="55">
        <f t="shared" si="16"/>
        <v>762460.02486151434</v>
      </c>
      <c r="E170" s="12">
        <f t="shared" si="13"/>
        <v>4309.3934458562771</v>
      </c>
      <c r="F170" s="12">
        <v>0</v>
      </c>
      <c r="G170" s="12">
        <f>IF(AND(B170&lt;&gt;"",$E$13:$E$1000+$F$13:$F$1000*COVID&lt;$D$13:$D$1000),$E$13:$E$1000+$F$13:$F$1000*COVID,IF(B170&lt;&gt;"",$D$13:$D$1000,""))</f>
        <v>4309.3934458562771</v>
      </c>
      <c r="H170" s="12">
        <f>IF(AND(COVID,F170&lt;0),F170, IF(B170&lt;&gt;"",$G$13:$G$1000-$I$13:$I$1000,""))</f>
        <v>1609.0141911384135</v>
      </c>
      <c r="I170" s="12">
        <f>IF(AND(COVID,F170&lt;0),0,IF(B170&lt;&gt;"",$D$13:$D$1000*($E$6/$E$8),""))</f>
        <v>2700.3792547178637</v>
      </c>
      <c r="J170" s="12">
        <f t="shared" si="14"/>
        <v>760851.01067037589</v>
      </c>
      <c r="K170" s="12">
        <f>SUM($I$13:I170)</f>
        <v>419215.79795655364</v>
      </c>
    </row>
    <row r="171" spans="2:11" s="7" customFormat="1" ht="14" x14ac:dyDescent="0.2">
      <c r="B171" s="15">
        <f t="shared" si="15"/>
        <v>159</v>
      </c>
      <c r="C171" s="9">
        <f t="shared" si="12"/>
        <v>47588</v>
      </c>
      <c r="D171" s="55">
        <f t="shared" si="16"/>
        <v>760851.01067037589</v>
      </c>
      <c r="E171" s="12">
        <f t="shared" si="13"/>
        <v>4309.3934458562771</v>
      </c>
      <c r="F171" s="12">
        <v>0</v>
      </c>
      <c r="G171" s="12">
        <f>IF(AND(B171&lt;&gt;"",$E$13:$E$1000+$F$13:$F$1000*COVID&lt;$D$13:$D$1000),$E$13:$E$1000+$F$13:$F$1000*COVID,IF(B171&lt;&gt;"",$D$13:$D$1000,""))</f>
        <v>4309.3934458562771</v>
      </c>
      <c r="H171" s="12">
        <f>IF(AND(COVID,F171&lt;0),F171, IF(B171&lt;&gt;"",$G$13:$G$1000-$I$13:$I$1000,""))</f>
        <v>1614.7127830653621</v>
      </c>
      <c r="I171" s="12">
        <f>IF(AND(COVID,F171&lt;0),0,IF(B171&lt;&gt;"",$D$13:$D$1000*($E$6/$E$8),""))</f>
        <v>2694.680662790915</v>
      </c>
      <c r="J171" s="12">
        <f t="shared" si="14"/>
        <v>759236.2978873105</v>
      </c>
      <c r="K171" s="12">
        <f>SUM($I$13:I171)</f>
        <v>421910.47861934453</v>
      </c>
    </row>
    <row r="172" spans="2:11" s="7" customFormat="1" ht="14" x14ac:dyDescent="0.2">
      <c r="B172" s="15">
        <f t="shared" si="15"/>
        <v>160</v>
      </c>
      <c r="C172" s="9">
        <f t="shared" si="12"/>
        <v>47618</v>
      </c>
      <c r="D172" s="55">
        <f t="shared" si="16"/>
        <v>759236.2978873105</v>
      </c>
      <c r="E172" s="12">
        <f t="shared" si="13"/>
        <v>4309.3934458562771</v>
      </c>
      <c r="F172" s="12">
        <v>0</v>
      </c>
      <c r="G172" s="12">
        <f>IF(AND(B172&lt;&gt;"",$E$13:$E$1000+$F$13:$F$1000*COVID&lt;$D$13:$D$1000),$E$13:$E$1000+$F$13:$F$1000*COVID,IF(B172&lt;&gt;"",$D$13:$D$1000,""))</f>
        <v>4309.3934458562771</v>
      </c>
      <c r="H172" s="12">
        <f>IF(AND(COVID,F172&lt;0),F172, IF(B172&lt;&gt;"",$G$13:$G$1000-$I$13:$I$1000,""))</f>
        <v>1620.4315575053856</v>
      </c>
      <c r="I172" s="12">
        <f>IF(AND(COVID,F172&lt;0),0,IF(B172&lt;&gt;"",$D$13:$D$1000*($E$6/$E$8),""))</f>
        <v>2688.9618883508915</v>
      </c>
      <c r="J172" s="12">
        <f t="shared" si="14"/>
        <v>757615.86632980511</v>
      </c>
      <c r="K172" s="12">
        <f>SUM($I$13:I172)</f>
        <v>424599.44050769543</v>
      </c>
    </row>
    <row r="173" spans="2:11" s="7" customFormat="1" ht="14" x14ac:dyDescent="0.2">
      <c r="B173" s="15">
        <f t="shared" si="15"/>
        <v>161</v>
      </c>
      <c r="C173" s="9">
        <f t="shared" si="12"/>
        <v>47649</v>
      </c>
      <c r="D173" s="55">
        <f t="shared" si="16"/>
        <v>757615.86632980511</v>
      </c>
      <c r="E173" s="12">
        <f t="shared" si="13"/>
        <v>4309.3934458562771</v>
      </c>
      <c r="F173" s="12">
        <v>0</v>
      </c>
      <c r="G173" s="12">
        <f>IF(AND(B173&lt;&gt;"",$E$13:$E$1000+$F$13:$F$1000*COVID&lt;$D$13:$D$1000),$E$13:$E$1000+$F$13:$F$1000*COVID,IF(B173&lt;&gt;"",$D$13:$D$1000,""))</f>
        <v>4309.3934458562771</v>
      </c>
      <c r="H173" s="12">
        <f>IF(AND(COVID,F173&lt;0),F173, IF(B173&lt;&gt;"",$G$13:$G$1000-$I$13:$I$1000,""))</f>
        <v>1626.1705859382173</v>
      </c>
      <c r="I173" s="12">
        <f>IF(AND(COVID,F173&lt;0),0,IF(B173&lt;&gt;"",$D$13:$D$1000*($E$6/$E$8),""))</f>
        <v>2683.2228599180598</v>
      </c>
      <c r="J173" s="12">
        <f t="shared" si="14"/>
        <v>755989.69574386685</v>
      </c>
      <c r="K173" s="12">
        <f>SUM($I$13:I173)</f>
        <v>427282.66336761351</v>
      </c>
    </row>
    <row r="174" spans="2:11" s="7" customFormat="1" ht="14" x14ac:dyDescent="0.2">
      <c r="B174" s="15">
        <f t="shared" si="15"/>
        <v>162</v>
      </c>
      <c r="C174" s="9">
        <f t="shared" si="12"/>
        <v>47679</v>
      </c>
      <c r="D174" s="55">
        <f t="shared" si="16"/>
        <v>755989.69574386685</v>
      </c>
      <c r="E174" s="12">
        <f t="shared" si="13"/>
        <v>4309.3934458562771</v>
      </c>
      <c r="F174" s="12">
        <v>0</v>
      </c>
      <c r="G174" s="12">
        <f>IF(AND(B174&lt;&gt;"",$E$13:$E$1000+$F$13:$F$1000*COVID&lt;$D$13:$D$1000),$E$13:$E$1000+$F$13:$F$1000*COVID,IF(B174&lt;&gt;"",$D$13:$D$1000,""))</f>
        <v>4309.3934458562771</v>
      </c>
      <c r="H174" s="12">
        <f>IF(AND(COVID,F174&lt;0),F174, IF(B174&lt;&gt;"",$G$13:$G$1000-$I$13:$I$1000,""))</f>
        <v>1631.9299400967484</v>
      </c>
      <c r="I174" s="12">
        <f>IF(AND(COVID,F174&lt;0),0,IF(B174&lt;&gt;"",$D$13:$D$1000*($E$6/$E$8),""))</f>
        <v>2677.4635057595287</v>
      </c>
      <c r="J174" s="12">
        <f t="shared" si="14"/>
        <v>754357.76580377005</v>
      </c>
      <c r="K174" s="12">
        <f>SUM($I$13:I174)</f>
        <v>429960.12687337305</v>
      </c>
    </row>
    <row r="175" spans="2:11" s="7" customFormat="1" ht="14" x14ac:dyDescent="0.2">
      <c r="B175" s="15">
        <f t="shared" si="15"/>
        <v>163</v>
      </c>
      <c r="C175" s="9">
        <f t="shared" si="12"/>
        <v>47710</v>
      </c>
      <c r="D175" s="55">
        <f t="shared" si="16"/>
        <v>754357.76580377005</v>
      </c>
      <c r="E175" s="12">
        <f t="shared" si="13"/>
        <v>4309.3934458562771</v>
      </c>
      <c r="F175" s="12">
        <v>0</v>
      </c>
      <c r="G175" s="12">
        <f>IF(AND(B175&lt;&gt;"",$E$13:$E$1000+$F$13:$F$1000*COVID&lt;$D$13:$D$1000),$E$13:$E$1000+$F$13:$F$1000*COVID,IF(B175&lt;&gt;"",$D$13:$D$1000,""))</f>
        <v>4309.3934458562771</v>
      </c>
      <c r="H175" s="12">
        <f>IF(AND(COVID,F175&lt;0),F175, IF(B175&lt;&gt;"",$G$13:$G$1000-$I$13:$I$1000,""))</f>
        <v>1637.7096919679248</v>
      </c>
      <c r="I175" s="12">
        <f>IF(AND(COVID,F175&lt;0),0,IF(B175&lt;&gt;"",$D$13:$D$1000*($E$6/$E$8),""))</f>
        <v>2671.6837538883524</v>
      </c>
      <c r="J175" s="12">
        <f t="shared" si="14"/>
        <v>752720.05611180211</v>
      </c>
      <c r="K175" s="12">
        <f>SUM($I$13:I175)</f>
        <v>432631.81062726141</v>
      </c>
    </row>
    <row r="176" spans="2:11" s="7" customFormat="1" ht="14" x14ac:dyDescent="0.2">
      <c r="B176" s="15">
        <f t="shared" si="15"/>
        <v>164</v>
      </c>
      <c r="C176" s="9">
        <f t="shared" si="12"/>
        <v>47741</v>
      </c>
      <c r="D176" s="55">
        <f t="shared" si="16"/>
        <v>752720.05611180211</v>
      </c>
      <c r="E176" s="12">
        <f t="shared" si="13"/>
        <v>4309.3934458562771</v>
      </c>
      <c r="F176" s="12">
        <v>0</v>
      </c>
      <c r="G176" s="12">
        <f>IF(AND(B176&lt;&gt;"",$E$13:$E$1000+$F$13:$F$1000*COVID&lt;$D$13:$D$1000),$E$13:$E$1000+$F$13:$F$1000*COVID,IF(B176&lt;&gt;"",$D$13:$D$1000,""))</f>
        <v>4309.3934458562771</v>
      </c>
      <c r="H176" s="12">
        <f>IF(AND(COVID,F176&lt;0),F176, IF(B176&lt;&gt;"",$G$13:$G$1000-$I$13:$I$1000,""))</f>
        <v>1643.5099137936445</v>
      </c>
      <c r="I176" s="12">
        <f>IF(AND(COVID,F176&lt;0),0,IF(B176&lt;&gt;"",$D$13:$D$1000*($E$6/$E$8),""))</f>
        <v>2665.8835320626326</v>
      </c>
      <c r="J176" s="12">
        <f t="shared" si="14"/>
        <v>751076.54619800847</v>
      </c>
      <c r="K176" s="12">
        <f>SUM($I$13:I176)</f>
        <v>435297.69415932405</v>
      </c>
    </row>
    <row r="177" spans="2:11" s="7" customFormat="1" ht="14" x14ac:dyDescent="0.2">
      <c r="B177" s="15">
        <f t="shared" si="15"/>
        <v>165</v>
      </c>
      <c r="C177" s="9">
        <f t="shared" si="12"/>
        <v>47771</v>
      </c>
      <c r="D177" s="55">
        <f t="shared" si="16"/>
        <v>751076.54619800847</v>
      </c>
      <c r="E177" s="12">
        <f t="shared" si="13"/>
        <v>4309.3934458562771</v>
      </c>
      <c r="F177" s="12">
        <v>0</v>
      </c>
      <c r="G177" s="12">
        <f>IF(AND(B177&lt;&gt;"",$E$13:$E$1000+$F$13:$F$1000*COVID&lt;$D$13:$D$1000),$E$13:$E$1000+$F$13:$F$1000*COVID,IF(B177&lt;&gt;"",$D$13:$D$1000,""))</f>
        <v>4309.3934458562771</v>
      </c>
      <c r="H177" s="12">
        <f>IF(AND(COVID,F177&lt;0),F177, IF(B177&lt;&gt;"",$G$13:$G$1000-$I$13:$I$1000,""))</f>
        <v>1649.3306780716634</v>
      </c>
      <c r="I177" s="12">
        <f>IF(AND(COVID,F177&lt;0),0,IF(B177&lt;&gt;"",$D$13:$D$1000*($E$6/$E$8),""))</f>
        <v>2660.0627677846137</v>
      </c>
      <c r="J177" s="12">
        <f t="shared" si="14"/>
        <v>749427.21551993676</v>
      </c>
      <c r="K177" s="12">
        <f>SUM($I$13:I177)</f>
        <v>437957.75692710868</v>
      </c>
    </row>
    <row r="178" spans="2:11" s="7" customFormat="1" ht="14" x14ac:dyDescent="0.2">
      <c r="B178" s="15">
        <f t="shared" si="15"/>
        <v>166</v>
      </c>
      <c r="C178" s="9">
        <f t="shared" si="12"/>
        <v>47802</v>
      </c>
      <c r="D178" s="55">
        <f t="shared" si="16"/>
        <v>749427.21551993676</v>
      </c>
      <c r="E178" s="12">
        <f t="shared" si="13"/>
        <v>4309.3934458562771</v>
      </c>
      <c r="F178" s="12">
        <v>0</v>
      </c>
      <c r="G178" s="12">
        <f>IF(AND(B178&lt;&gt;"",$E$13:$E$1000+$F$13:$F$1000*COVID&lt;$D$13:$D$1000),$E$13:$E$1000+$F$13:$F$1000*COVID,IF(B178&lt;&gt;"",$D$13:$D$1000,""))</f>
        <v>4309.3934458562771</v>
      </c>
      <c r="H178" s="12">
        <f>IF(AND(COVID,F178&lt;0),F178, IF(B178&lt;&gt;"",$G$13:$G$1000-$I$13:$I$1000,""))</f>
        <v>1655.1720575565009</v>
      </c>
      <c r="I178" s="12">
        <f>IF(AND(COVID,F178&lt;0),0,IF(B178&lt;&gt;"",$D$13:$D$1000*($E$6/$E$8),""))</f>
        <v>2654.2213882997762</v>
      </c>
      <c r="J178" s="12">
        <f t="shared" si="14"/>
        <v>747772.0434623803</v>
      </c>
      <c r="K178" s="12">
        <f>SUM($I$13:I178)</f>
        <v>440611.97831540846</v>
      </c>
    </row>
    <row r="179" spans="2:11" s="7" customFormat="1" ht="14" x14ac:dyDescent="0.2">
      <c r="B179" s="15">
        <f t="shared" si="15"/>
        <v>167</v>
      </c>
      <c r="C179" s="9">
        <f t="shared" si="12"/>
        <v>47832</v>
      </c>
      <c r="D179" s="55">
        <f t="shared" si="16"/>
        <v>747772.0434623803</v>
      </c>
      <c r="E179" s="12">
        <f t="shared" si="13"/>
        <v>4309.3934458562771</v>
      </c>
      <c r="F179" s="12">
        <v>0</v>
      </c>
      <c r="G179" s="12">
        <f>IF(AND(B179&lt;&gt;"",$E$13:$E$1000+$F$13:$F$1000*COVID&lt;$D$13:$D$1000),$E$13:$E$1000+$F$13:$F$1000*COVID,IF(B179&lt;&gt;"",$D$13:$D$1000,""))</f>
        <v>4309.3934458562771</v>
      </c>
      <c r="H179" s="12">
        <f>IF(AND(COVID,F179&lt;0),F179, IF(B179&lt;&gt;"",$G$13:$G$1000-$I$13:$I$1000,""))</f>
        <v>1661.0341252603466</v>
      </c>
      <c r="I179" s="12">
        <f>IF(AND(COVID,F179&lt;0),0,IF(B179&lt;&gt;"",$D$13:$D$1000*($E$6/$E$8),""))</f>
        <v>2648.3593205959305</v>
      </c>
      <c r="J179" s="12">
        <f t="shared" si="14"/>
        <v>746111.00933711999</v>
      </c>
      <c r="K179" s="12">
        <f>SUM($I$13:I179)</f>
        <v>443260.33763600438</v>
      </c>
    </row>
    <row r="180" spans="2:11" s="7" customFormat="1" ht="14" x14ac:dyDescent="0.2">
      <c r="B180" s="15">
        <f t="shared" si="15"/>
        <v>168</v>
      </c>
      <c r="C180" s="9">
        <f t="shared" si="12"/>
        <v>47863</v>
      </c>
      <c r="D180" s="55">
        <f t="shared" si="16"/>
        <v>746111.00933711999</v>
      </c>
      <c r="E180" s="12">
        <f t="shared" si="13"/>
        <v>4309.3934458562771</v>
      </c>
      <c r="F180" s="12">
        <v>0</v>
      </c>
      <c r="G180" s="12">
        <f>IF(AND(B180&lt;&gt;"",$E$13:$E$1000+$F$13:$F$1000*COVID&lt;$D$13:$D$1000),$E$13:$E$1000+$F$13:$F$1000*COVID,IF(B180&lt;&gt;"",$D$13:$D$1000,""))</f>
        <v>4309.3934458562771</v>
      </c>
      <c r="H180" s="12">
        <f>IF(AND(COVID,F180&lt;0),F180, IF(B180&lt;&gt;"",$G$13:$G$1000-$I$13:$I$1000,""))</f>
        <v>1666.9169544539768</v>
      </c>
      <c r="I180" s="12">
        <f>IF(AND(COVID,F180&lt;0),0,IF(B180&lt;&gt;"",$D$13:$D$1000*($E$6/$E$8),""))</f>
        <v>2642.4764914023003</v>
      </c>
      <c r="J180" s="12">
        <f t="shared" si="14"/>
        <v>744444.09238266596</v>
      </c>
      <c r="K180" s="12">
        <f>SUM($I$13:I180)</f>
        <v>445902.81412740669</v>
      </c>
    </row>
    <row r="181" spans="2:11" s="7" customFormat="1" ht="14" x14ac:dyDescent="0.2">
      <c r="B181" s="15">
        <f t="shared" si="15"/>
        <v>169</v>
      </c>
      <c r="C181" s="9">
        <f t="shared" si="12"/>
        <v>47894</v>
      </c>
      <c r="D181" s="55">
        <f t="shared" si="16"/>
        <v>744444.09238266596</v>
      </c>
      <c r="E181" s="12">
        <f t="shared" si="13"/>
        <v>4309.3934458562771</v>
      </c>
      <c r="F181" s="12">
        <v>0</v>
      </c>
      <c r="G181" s="12">
        <f>IF(AND(B181&lt;&gt;"",$E$13:$E$1000+$F$13:$F$1000*COVID&lt;$D$13:$D$1000),$E$13:$E$1000+$F$13:$F$1000*COVID,IF(B181&lt;&gt;"",$D$13:$D$1000,""))</f>
        <v>4309.3934458562771</v>
      </c>
      <c r="H181" s="12">
        <f>IF(AND(COVID,F181&lt;0),F181, IF(B181&lt;&gt;"",$G$13:$G$1000-$I$13:$I$1000,""))</f>
        <v>1672.8206186676684</v>
      </c>
      <c r="I181" s="12">
        <f>IF(AND(COVID,F181&lt;0),0,IF(B181&lt;&gt;"",$D$13:$D$1000*($E$6/$E$8),""))</f>
        <v>2636.5728271886087</v>
      </c>
      <c r="J181" s="12">
        <f t="shared" si="14"/>
        <v>742771.27176399832</v>
      </c>
      <c r="K181" s="12">
        <f>SUM($I$13:I181)</f>
        <v>448539.38695459528</v>
      </c>
    </row>
    <row r="182" spans="2:11" s="7" customFormat="1" ht="14" x14ac:dyDescent="0.2">
      <c r="B182" s="15">
        <f t="shared" si="15"/>
        <v>170</v>
      </c>
      <c r="C182" s="9">
        <f t="shared" si="12"/>
        <v>47922</v>
      </c>
      <c r="D182" s="55">
        <f t="shared" si="16"/>
        <v>742771.27176399832</v>
      </c>
      <c r="E182" s="12">
        <f t="shared" si="13"/>
        <v>4309.3934458562771</v>
      </c>
      <c r="F182" s="12">
        <v>0</v>
      </c>
      <c r="G182" s="12">
        <f>IF(AND(B182&lt;&gt;"",$E$13:$E$1000+$F$13:$F$1000*COVID&lt;$D$13:$D$1000),$E$13:$E$1000+$F$13:$F$1000*COVID,IF(B182&lt;&gt;"",$D$13:$D$1000,""))</f>
        <v>4309.3934458562771</v>
      </c>
      <c r="H182" s="12">
        <f>IF(AND(COVID,F182&lt;0),F182, IF(B182&lt;&gt;"",$G$13:$G$1000-$I$13:$I$1000,""))</f>
        <v>1678.7451916921164</v>
      </c>
      <c r="I182" s="12">
        <f>IF(AND(COVID,F182&lt;0),0,IF(B182&lt;&gt;"",$D$13:$D$1000*($E$6/$E$8),""))</f>
        <v>2630.6482541641608</v>
      </c>
      <c r="J182" s="12">
        <f t="shared" si="14"/>
        <v>741092.52657230617</v>
      </c>
      <c r="K182" s="12">
        <f>SUM($I$13:I182)</f>
        <v>451170.03520875942</v>
      </c>
    </row>
    <row r="183" spans="2:11" s="7" customFormat="1" ht="14" x14ac:dyDescent="0.2">
      <c r="B183" s="15">
        <f t="shared" si="15"/>
        <v>171</v>
      </c>
      <c r="C183" s="9">
        <f t="shared" si="12"/>
        <v>47953</v>
      </c>
      <c r="D183" s="55">
        <f t="shared" si="16"/>
        <v>741092.52657230617</v>
      </c>
      <c r="E183" s="12">
        <f t="shared" si="13"/>
        <v>4309.3934458562771</v>
      </c>
      <c r="F183" s="12">
        <v>0</v>
      </c>
      <c r="G183" s="12">
        <f>IF(AND(B183&lt;&gt;"",$E$13:$E$1000+$F$13:$F$1000*COVID&lt;$D$13:$D$1000),$E$13:$E$1000+$F$13:$F$1000*COVID,IF(B183&lt;&gt;"",$D$13:$D$1000,""))</f>
        <v>4309.3934458562771</v>
      </c>
      <c r="H183" s="12">
        <f>IF(AND(COVID,F183&lt;0),F183, IF(B183&lt;&gt;"",$G$13:$G$1000-$I$13:$I$1000,""))</f>
        <v>1684.6907475793591</v>
      </c>
      <c r="I183" s="12">
        <f>IF(AND(COVID,F183&lt;0),0,IF(B183&lt;&gt;"",$D$13:$D$1000*($E$6/$E$8),""))</f>
        <v>2624.702698276918</v>
      </c>
      <c r="J183" s="12">
        <f t="shared" si="14"/>
        <v>739407.83582472685</v>
      </c>
      <c r="K183" s="12">
        <f>SUM($I$13:I183)</f>
        <v>453794.73790703632</v>
      </c>
    </row>
    <row r="184" spans="2:11" s="7" customFormat="1" ht="14" x14ac:dyDescent="0.2">
      <c r="B184" s="15">
        <f t="shared" si="15"/>
        <v>172</v>
      </c>
      <c r="C184" s="9">
        <f t="shared" si="12"/>
        <v>47983</v>
      </c>
      <c r="D184" s="55">
        <f t="shared" si="16"/>
        <v>739407.83582472685</v>
      </c>
      <c r="E184" s="12">
        <f t="shared" si="13"/>
        <v>4309.3934458562771</v>
      </c>
      <c r="F184" s="12">
        <v>0</v>
      </c>
      <c r="G184" s="12">
        <f>IF(AND(B184&lt;&gt;"",$E$13:$E$1000+$F$13:$F$1000*COVID&lt;$D$13:$D$1000),$E$13:$E$1000+$F$13:$F$1000*COVID,IF(B184&lt;&gt;"",$D$13:$D$1000,""))</f>
        <v>4309.3934458562771</v>
      </c>
      <c r="H184" s="12">
        <f>IF(AND(COVID,F184&lt;0),F184, IF(B184&lt;&gt;"",$G$13:$G$1000-$I$13:$I$1000,""))</f>
        <v>1690.6573606437028</v>
      </c>
      <c r="I184" s="12">
        <f>IF(AND(COVID,F184&lt;0),0,IF(B184&lt;&gt;"",$D$13:$D$1000*($E$6/$E$8),""))</f>
        <v>2618.7360852125744</v>
      </c>
      <c r="J184" s="12">
        <f t="shared" si="14"/>
        <v>737717.17846408312</v>
      </c>
      <c r="K184" s="12">
        <f>SUM($I$13:I184)</f>
        <v>456413.47399224888</v>
      </c>
    </row>
    <row r="185" spans="2:11" s="7" customFormat="1" ht="14" x14ac:dyDescent="0.2">
      <c r="B185" s="15">
        <f t="shared" si="15"/>
        <v>173</v>
      </c>
      <c r="C185" s="9">
        <f t="shared" si="12"/>
        <v>48014</v>
      </c>
      <c r="D185" s="55">
        <f t="shared" si="16"/>
        <v>737717.17846408312</v>
      </c>
      <c r="E185" s="12">
        <f t="shared" si="13"/>
        <v>4309.3934458562771</v>
      </c>
      <c r="F185" s="12">
        <v>0</v>
      </c>
      <c r="G185" s="12">
        <f>IF(AND(B185&lt;&gt;"",$E$13:$E$1000+$F$13:$F$1000*COVID&lt;$D$13:$D$1000),$E$13:$E$1000+$F$13:$F$1000*COVID,IF(B185&lt;&gt;"",$D$13:$D$1000,""))</f>
        <v>4309.3934458562771</v>
      </c>
      <c r="H185" s="12">
        <f>IF(AND(COVID,F185&lt;0),F185, IF(B185&lt;&gt;"",$G$13:$G$1000-$I$13:$I$1000,""))</f>
        <v>1696.6451054626491</v>
      </c>
      <c r="I185" s="12">
        <f>IF(AND(COVID,F185&lt;0),0,IF(B185&lt;&gt;"",$D$13:$D$1000*($E$6/$E$8),""))</f>
        <v>2612.748340393628</v>
      </c>
      <c r="J185" s="12">
        <f t="shared" si="14"/>
        <v>736020.53335862048</v>
      </c>
      <c r="K185" s="12">
        <f>SUM($I$13:I185)</f>
        <v>459026.22233264253</v>
      </c>
    </row>
    <row r="186" spans="2:11" s="7" customFormat="1" ht="14" x14ac:dyDescent="0.2">
      <c r="B186" s="15">
        <f t="shared" si="15"/>
        <v>174</v>
      </c>
      <c r="C186" s="9">
        <f t="shared" si="12"/>
        <v>48044</v>
      </c>
      <c r="D186" s="55">
        <f t="shared" si="16"/>
        <v>736020.53335862048</v>
      </c>
      <c r="E186" s="12">
        <f t="shared" si="13"/>
        <v>4309.3934458562771</v>
      </c>
      <c r="F186" s="12">
        <v>0</v>
      </c>
      <c r="G186" s="12">
        <f>IF(AND(B186&lt;&gt;"",$E$13:$E$1000+$F$13:$F$1000*COVID&lt;$D$13:$D$1000),$E$13:$E$1000+$F$13:$F$1000*COVID,IF(B186&lt;&gt;"",$D$13:$D$1000,""))</f>
        <v>4309.3934458562771</v>
      </c>
      <c r="H186" s="12">
        <f>IF(AND(COVID,F186&lt;0),F186, IF(B186&lt;&gt;"",$G$13:$G$1000-$I$13:$I$1000,""))</f>
        <v>1702.6540568778296</v>
      </c>
      <c r="I186" s="12">
        <f>IF(AND(COVID,F186&lt;0),0,IF(B186&lt;&gt;"",$D$13:$D$1000*($E$6/$E$8),""))</f>
        <v>2606.7393889784476</v>
      </c>
      <c r="J186" s="12">
        <f t="shared" si="14"/>
        <v>734317.87930174265</v>
      </c>
      <c r="K186" s="12">
        <f>SUM($I$13:I186)</f>
        <v>461632.96172162099</v>
      </c>
    </row>
    <row r="187" spans="2:11" s="7" customFormat="1" ht="14" x14ac:dyDescent="0.2">
      <c r="B187" s="15">
        <f t="shared" si="15"/>
        <v>175</v>
      </c>
      <c r="C187" s="9">
        <f t="shared" si="12"/>
        <v>48075</v>
      </c>
      <c r="D187" s="55">
        <f t="shared" si="16"/>
        <v>734317.87930174265</v>
      </c>
      <c r="E187" s="12">
        <f t="shared" si="13"/>
        <v>4309.3934458562771</v>
      </c>
      <c r="F187" s="12">
        <v>0</v>
      </c>
      <c r="G187" s="12">
        <f>IF(AND(B187&lt;&gt;"",$E$13:$E$1000+$F$13:$F$1000*COVID&lt;$D$13:$D$1000),$E$13:$E$1000+$F$13:$F$1000*COVID,IF(B187&lt;&gt;"",$D$13:$D$1000,""))</f>
        <v>4309.3934458562771</v>
      </c>
      <c r="H187" s="12">
        <f>IF(AND(COVID,F187&lt;0),F187, IF(B187&lt;&gt;"",$G$13:$G$1000-$I$13:$I$1000,""))</f>
        <v>1708.6842899959383</v>
      </c>
      <c r="I187" s="12">
        <f>IF(AND(COVID,F187&lt;0),0,IF(B187&lt;&gt;"",$D$13:$D$1000*($E$6/$E$8),""))</f>
        <v>2600.7091558603388</v>
      </c>
      <c r="J187" s="12">
        <f t="shared" si="14"/>
        <v>732609.19501174672</v>
      </c>
      <c r="K187" s="12">
        <f>SUM($I$13:I187)</f>
        <v>464233.67087748135</v>
      </c>
    </row>
    <row r="188" spans="2:11" s="7" customFormat="1" ht="14" x14ac:dyDescent="0.2">
      <c r="B188" s="15">
        <f t="shared" si="15"/>
        <v>176</v>
      </c>
      <c r="C188" s="9">
        <f t="shared" si="12"/>
        <v>48106</v>
      </c>
      <c r="D188" s="55">
        <f t="shared" si="16"/>
        <v>732609.19501174672</v>
      </c>
      <c r="E188" s="12">
        <f t="shared" si="13"/>
        <v>4309.3934458562771</v>
      </c>
      <c r="F188" s="12">
        <v>0</v>
      </c>
      <c r="G188" s="12">
        <f>IF(AND(B188&lt;&gt;"",$E$13:$E$1000+$F$13:$F$1000*COVID&lt;$D$13:$D$1000),$E$13:$E$1000+$F$13:$F$1000*COVID,IF(B188&lt;&gt;"",$D$13:$D$1000,""))</f>
        <v>4309.3934458562771</v>
      </c>
      <c r="H188" s="12">
        <f>IF(AND(COVID,F188&lt;0),F188, IF(B188&lt;&gt;"",$G$13:$G$1000-$I$13:$I$1000,""))</f>
        <v>1714.7358801896739</v>
      </c>
      <c r="I188" s="12">
        <f>IF(AND(COVID,F188&lt;0),0,IF(B188&lt;&gt;"",$D$13:$D$1000*($E$6/$E$8),""))</f>
        <v>2594.6575656666032</v>
      </c>
      <c r="J188" s="12">
        <f t="shared" si="14"/>
        <v>730894.45913155703</v>
      </c>
      <c r="K188" s="12">
        <f>SUM($I$13:I188)</f>
        <v>466828.32844314794</v>
      </c>
    </row>
    <row r="189" spans="2:11" s="7" customFormat="1" ht="14" x14ac:dyDescent="0.2">
      <c r="B189" s="15">
        <f t="shared" si="15"/>
        <v>177</v>
      </c>
      <c r="C189" s="9">
        <f t="shared" si="12"/>
        <v>48136</v>
      </c>
      <c r="D189" s="55">
        <f t="shared" si="16"/>
        <v>730894.45913155703</v>
      </c>
      <c r="E189" s="12">
        <f t="shared" si="13"/>
        <v>4309.3934458562771</v>
      </c>
      <c r="F189" s="12">
        <v>0</v>
      </c>
      <c r="G189" s="12">
        <f>IF(AND(B189&lt;&gt;"",$E$13:$E$1000+$F$13:$F$1000*COVID&lt;$D$13:$D$1000),$E$13:$E$1000+$F$13:$F$1000*COVID,IF(B189&lt;&gt;"",$D$13:$D$1000,""))</f>
        <v>4309.3934458562771</v>
      </c>
      <c r="H189" s="12">
        <f>IF(AND(COVID,F189&lt;0),F189, IF(B189&lt;&gt;"",$G$13:$G$1000-$I$13:$I$1000,""))</f>
        <v>1720.8089030986794</v>
      </c>
      <c r="I189" s="12">
        <f>IF(AND(COVID,F189&lt;0),0,IF(B189&lt;&gt;"",$D$13:$D$1000*($E$6/$E$8),""))</f>
        <v>2588.5845427575978</v>
      </c>
      <c r="J189" s="12">
        <f t="shared" si="14"/>
        <v>729173.65022845834</v>
      </c>
      <c r="K189" s="12">
        <f>SUM($I$13:I189)</f>
        <v>469416.91298590554</v>
      </c>
    </row>
    <row r="190" spans="2:11" s="7" customFormat="1" ht="14" x14ac:dyDescent="0.2">
      <c r="B190" s="15">
        <f t="shared" si="15"/>
        <v>178</v>
      </c>
      <c r="C190" s="9">
        <f t="shared" si="12"/>
        <v>48167</v>
      </c>
      <c r="D190" s="55">
        <f t="shared" si="16"/>
        <v>729173.65022845834</v>
      </c>
      <c r="E190" s="12">
        <f t="shared" si="13"/>
        <v>4309.3934458562771</v>
      </c>
      <c r="F190" s="12">
        <v>0</v>
      </c>
      <c r="G190" s="12">
        <f>IF(AND(B190&lt;&gt;"",$E$13:$E$1000+$F$13:$F$1000*COVID&lt;$D$13:$D$1000),$E$13:$E$1000+$F$13:$F$1000*COVID,IF(B190&lt;&gt;"",$D$13:$D$1000,""))</f>
        <v>4309.3934458562771</v>
      </c>
      <c r="H190" s="12">
        <f>IF(AND(COVID,F190&lt;0),F190, IF(B190&lt;&gt;"",$G$13:$G$1000-$I$13:$I$1000,""))</f>
        <v>1726.903434630487</v>
      </c>
      <c r="I190" s="12">
        <f>IF(AND(COVID,F190&lt;0),0,IF(B190&lt;&gt;"",$D$13:$D$1000*($E$6/$E$8),""))</f>
        <v>2582.4900112257901</v>
      </c>
      <c r="J190" s="12">
        <f t="shared" si="14"/>
        <v>727446.74679382786</v>
      </c>
      <c r="K190" s="12">
        <f>SUM($I$13:I190)</f>
        <v>471999.40299713134</v>
      </c>
    </row>
    <row r="191" spans="2:11" s="7" customFormat="1" ht="14" x14ac:dyDescent="0.2">
      <c r="B191" s="15">
        <f t="shared" si="15"/>
        <v>179</v>
      </c>
      <c r="C191" s="9">
        <f t="shared" si="12"/>
        <v>48197</v>
      </c>
      <c r="D191" s="55">
        <f t="shared" si="16"/>
        <v>727446.74679382786</v>
      </c>
      <c r="E191" s="12">
        <f t="shared" si="13"/>
        <v>4309.3934458562771</v>
      </c>
      <c r="F191" s="12">
        <v>0</v>
      </c>
      <c r="G191" s="12">
        <f>IF(AND(B191&lt;&gt;"",$E$13:$E$1000+$F$13:$F$1000*COVID&lt;$D$13:$D$1000),$E$13:$E$1000+$F$13:$F$1000*COVID,IF(B191&lt;&gt;"",$D$13:$D$1000,""))</f>
        <v>4309.3934458562771</v>
      </c>
      <c r="H191" s="12">
        <f>IF(AND(COVID,F191&lt;0),F191, IF(B191&lt;&gt;"",$G$13:$G$1000-$I$13:$I$1000,""))</f>
        <v>1733.01955096147</v>
      </c>
      <c r="I191" s="12">
        <f>IF(AND(COVID,F191&lt;0),0,IF(B191&lt;&gt;"",$D$13:$D$1000*($E$6/$E$8),""))</f>
        <v>2576.3738948948071</v>
      </c>
      <c r="J191" s="12">
        <f t="shared" si="14"/>
        <v>725713.72724286641</v>
      </c>
      <c r="K191" s="12">
        <f>SUM($I$13:I191)</f>
        <v>474575.77689202613</v>
      </c>
    </row>
    <row r="192" spans="2:11" s="7" customFormat="1" ht="14" x14ac:dyDescent="0.2">
      <c r="B192" s="15">
        <f t="shared" si="15"/>
        <v>180</v>
      </c>
      <c r="C192" s="9">
        <f t="shared" si="12"/>
        <v>48228</v>
      </c>
      <c r="D192" s="55">
        <f t="shared" si="16"/>
        <v>725713.72724286641</v>
      </c>
      <c r="E192" s="12">
        <f t="shared" si="13"/>
        <v>4309.3934458562771</v>
      </c>
      <c r="F192" s="12">
        <v>0</v>
      </c>
      <c r="G192" s="12">
        <f>IF(AND(B192&lt;&gt;"",$E$13:$E$1000+$F$13:$F$1000*COVID&lt;$D$13:$D$1000),$E$13:$E$1000+$F$13:$F$1000*COVID,IF(B192&lt;&gt;"",$D$13:$D$1000,""))</f>
        <v>4309.3934458562771</v>
      </c>
      <c r="H192" s="12">
        <f>IF(AND(COVID,F192&lt;0),F192, IF(B192&lt;&gt;"",$G$13:$G$1000-$I$13:$I$1000,""))</f>
        <v>1739.1573285377917</v>
      </c>
      <c r="I192" s="12">
        <f>IF(AND(COVID,F192&lt;0),0,IF(B192&lt;&gt;"",$D$13:$D$1000*($E$6/$E$8),""))</f>
        <v>2570.2361173184854</v>
      </c>
      <c r="J192" s="12">
        <f t="shared" si="14"/>
        <v>723974.56991432863</v>
      </c>
      <c r="K192" s="12">
        <f>SUM($I$13:I192)</f>
        <v>477146.01300934464</v>
      </c>
    </row>
    <row r="193" spans="2:11" s="7" customFormat="1" ht="14" x14ac:dyDescent="0.2">
      <c r="B193" s="15">
        <f t="shared" si="15"/>
        <v>181</v>
      </c>
      <c r="C193" s="9">
        <f t="shared" si="12"/>
        <v>48259</v>
      </c>
      <c r="D193" s="55">
        <f t="shared" si="16"/>
        <v>723974.56991432863</v>
      </c>
      <c r="E193" s="12">
        <f t="shared" si="13"/>
        <v>4309.3934458562771</v>
      </c>
      <c r="F193" s="12">
        <v>0</v>
      </c>
      <c r="G193" s="12">
        <f>IF(AND(B193&lt;&gt;"",$E$13:$E$1000+$F$13:$F$1000*COVID&lt;$D$13:$D$1000),$E$13:$E$1000+$F$13:$F$1000*COVID,IF(B193&lt;&gt;"",$D$13:$D$1000,""))</f>
        <v>4309.3934458562771</v>
      </c>
      <c r="H193" s="12">
        <f>IF(AND(COVID,F193&lt;0),F193, IF(B193&lt;&gt;"",$G$13:$G$1000-$I$13:$I$1000,""))</f>
        <v>1745.3168440763629</v>
      </c>
      <c r="I193" s="12">
        <f>IF(AND(COVID,F193&lt;0),0,IF(B193&lt;&gt;"",$D$13:$D$1000*($E$6/$E$8),""))</f>
        <v>2564.0766017799142</v>
      </c>
      <c r="J193" s="12">
        <f t="shared" si="14"/>
        <v>722229.25307025225</v>
      </c>
      <c r="K193" s="12">
        <f>SUM($I$13:I193)</f>
        <v>479710.08961112454</v>
      </c>
    </row>
    <row r="194" spans="2:11" s="7" customFormat="1" ht="14" x14ac:dyDescent="0.2">
      <c r="B194" s="15">
        <f t="shared" si="15"/>
        <v>182</v>
      </c>
      <c r="C194" s="9">
        <f t="shared" si="12"/>
        <v>48288</v>
      </c>
      <c r="D194" s="55">
        <f t="shared" si="16"/>
        <v>722229.25307025225</v>
      </c>
      <c r="E194" s="12">
        <f t="shared" si="13"/>
        <v>4309.3934458562771</v>
      </c>
      <c r="F194" s="12">
        <v>0</v>
      </c>
      <c r="G194" s="12">
        <f>IF(AND(B194&lt;&gt;"",$E$13:$E$1000+$F$13:$F$1000*COVID&lt;$D$13:$D$1000),$E$13:$E$1000+$F$13:$F$1000*COVID,IF(B194&lt;&gt;"",$D$13:$D$1000,""))</f>
        <v>4309.3934458562771</v>
      </c>
      <c r="H194" s="12">
        <f>IF(AND(COVID,F194&lt;0),F194, IF(B194&lt;&gt;"",$G$13:$G$1000-$I$13:$I$1000,""))</f>
        <v>1751.4981745658001</v>
      </c>
      <c r="I194" s="12">
        <f>IF(AND(COVID,F194&lt;0),0,IF(B194&lt;&gt;"",$D$13:$D$1000*($E$6/$E$8),""))</f>
        <v>2557.895271290477</v>
      </c>
      <c r="J194" s="12">
        <f t="shared" si="14"/>
        <v>720477.7548956864</v>
      </c>
      <c r="K194" s="12">
        <f>SUM($I$13:I194)</f>
        <v>482267.98488241504</v>
      </c>
    </row>
    <row r="195" spans="2:11" s="7" customFormat="1" ht="14" x14ac:dyDescent="0.2">
      <c r="B195" s="15">
        <f t="shared" si="15"/>
        <v>183</v>
      </c>
      <c r="C195" s="9">
        <f t="shared" si="12"/>
        <v>48319</v>
      </c>
      <c r="D195" s="55">
        <f t="shared" si="16"/>
        <v>720477.7548956864</v>
      </c>
      <c r="E195" s="12">
        <f t="shared" si="13"/>
        <v>4309.3934458562771</v>
      </c>
      <c r="F195" s="12">
        <v>0</v>
      </c>
      <c r="G195" s="12">
        <f>IF(AND(B195&lt;&gt;"",$E$13:$E$1000+$F$13:$F$1000*COVID&lt;$D$13:$D$1000),$E$13:$E$1000+$F$13:$F$1000*COVID,IF(B195&lt;&gt;"",$D$13:$D$1000,""))</f>
        <v>4309.3934458562771</v>
      </c>
      <c r="H195" s="12">
        <f>IF(AND(COVID,F195&lt;0),F195, IF(B195&lt;&gt;"",$G$13:$G$1000-$I$13:$I$1000,""))</f>
        <v>1757.7013972673876</v>
      </c>
      <c r="I195" s="12">
        <f>IF(AND(COVID,F195&lt;0),0,IF(B195&lt;&gt;"",$D$13:$D$1000*($E$6/$E$8),""))</f>
        <v>2551.6920485888895</v>
      </c>
      <c r="J195" s="12">
        <f t="shared" si="14"/>
        <v>718720.053498419</v>
      </c>
      <c r="K195" s="12">
        <f>SUM($I$13:I195)</f>
        <v>484819.67693100392</v>
      </c>
    </row>
    <row r="196" spans="2:11" s="7" customFormat="1" ht="14" x14ac:dyDescent="0.2">
      <c r="B196" s="15">
        <f t="shared" si="15"/>
        <v>184</v>
      </c>
      <c r="C196" s="9">
        <f t="shared" si="12"/>
        <v>48349</v>
      </c>
      <c r="D196" s="55">
        <f t="shared" si="16"/>
        <v>718720.053498419</v>
      </c>
      <c r="E196" s="12">
        <f t="shared" si="13"/>
        <v>4309.3934458562771</v>
      </c>
      <c r="F196" s="12">
        <v>0</v>
      </c>
      <c r="G196" s="12">
        <f>IF(AND(B196&lt;&gt;"",$E$13:$E$1000+$F$13:$F$1000*COVID&lt;$D$13:$D$1000),$E$13:$E$1000+$F$13:$F$1000*COVID,IF(B196&lt;&gt;"",$D$13:$D$1000,""))</f>
        <v>4309.3934458562771</v>
      </c>
      <c r="H196" s="12">
        <f>IF(AND(COVID,F196&lt;0),F196, IF(B196&lt;&gt;"",$G$13:$G$1000-$I$13:$I$1000,""))</f>
        <v>1763.9265897160431</v>
      </c>
      <c r="I196" s="12">
        <f>IF(AND(COVID,F196&lt;0),0,IF(B196&lt;&gt;"",$D$13:$D$1000*($E$6/$E$8),""))</f>
        <v>2545.4668561402341</v>
      </c>
      <c r="J196" s="12">
        <f t="shared" si="14"/>
        <v>716956.12690870301</v>
      </c>
      <c r="K196" s="12">
        <f>SUM($I$13:I196)</f>
        <v>487365.14378714416</v>
      </c>
    </row>
    <row r="197" spans="2:11" s="7" customFormat="1" ht="14" x14ac:dyDescent="0.2">
      <c r="B197" s="15">
        <f t="shared" si="15"/>
        <v>185</v>
      </c>
      <c r="C197" s="9">
        <f t="shared" si="12"/>
        <v>48380</v>
      </c>
      <c r="D197" s="55">
        <f t="shared" si="16"/>
        <v>716956.12690870301</v>
      </c>
      <c r="E197" s="12">
        <f t="shared" si="13"/>
        <v>4309.3934458562771</v>
      </c>
      <c r="F197" s="12">
        <v>0</v>
      </c>
      <c r="G197" s="12">
        <f>IF(AND(B197&lt;&gt;"",$E$13:$E$1000+$F$13:$F$1000*COVID&lt;$D$13:$D$1000),$E$13:$E$1000+$F$13:$F$1000*COVID,IF(B197&lt;&gt;"",$D$13:$D$1000,""))</f>
        <v>4309.3934458562771</v>
      </c>
      <c r="H197" s="12">
        <f>IF(AND(COVID,F197&lt;0),F197, IF(B197&lt;&gt;"",$G$13:$G$1000-$I$13:$I$1000,""))</f>
        <v>1770.1738297212873</v>
      </c>
      <c r="I197" s="12">
        <f>IF(AND(COVID,F197&lt;0),0,IF(B197&lt;&gt;"",$D$13:$D$1000*($E$6/$E$8),""))</f>
        <v>2539.2196161349898</v>
      </c>
      <c r="J197" s="12">
        <f t="shared" si="14"/>
        <v>715185.95307898172</v>
      </c>
      <c r="K197" s="12">
        <f>SUM($I$13:I197)</f>
        <v>489904.36340327916</v>
      </c>
    </row>
    <row r="198" spans="2:11" s="7" customFormat="1" ht="14" x14ac:dyDescent="0.2">
      <c r="B198" s="15">
        <f t="shared" si="15"/>
        <v>186</v>
      </c>
      <c r="C198" s="9">
        <f t="shared" si="12"/>
        <v>48410</v>
      </c>
      <c r="D198" s="55">
        <f t="shared" si="16"/>
        <v>715185.95307898172</v>
      </c>
      <c r="E198" s="12">
        <f t="shared" si="13"/>
        <v>4309.3934458562771</v>
      </c>
      <c r="F198" s="12">
        <v>0</v>
      </c>
      <c r="G198" s="12">
        <f>IF(AND(B198&lt;&gt;"",$E$13:$E$1000+$F$13:$F$1000*COVID&lt;$D$13:$D$1000),$E$13:$E$1000+$F$13:$F$1000*COVID,IF(B198&lt;&gt;"",$D$13:$D$1000,""))</f>
        <v>4309.3934458562771</v>
      </c>
      <c r="H198" s="12">
        <f>IF(AND(COVID,F198&lt;0),F198, IF(B198&lt;&gt;"",$G$13:$G$1000-$I$13:$I$1000,""))</f>
        <v>1776.4431953682165</v>
      </c>
      <c r="I198" s="12">
        <f>IF(AND(COVID,F198&lt;0),0,IF(B198&lt;&gt;"",$D$13:$D$1000*($E$6/$E$8),""))</f>
        <v>2532.9502504880606</v>
      </c>
      <c r="J198" s="12">
        <f t="shared" si="14"/>
        <v>713409.50988361356</v>
      </c>
      <c r="K198" s="12">
        <f>SUM($I$13:I198)</f>
        <v>492437.31365376723</v>
      </c>
    </row>
    <row r="199" spans="2:11" s="7" customFormat="1" ht="14" x14ac:dyDescent="0.2">
      <c r="B199" s="15">
        <f t="shared" si="15"/>
        <v>187</v>
      </c>
      <c r="C199" s="9">
        <f t="shared" si="12"/>
        <v>48441</v>
      </c>
      <c r="D199" s="55">
        <f t="shared" si="16"/>
        <v>713409.50988361356</v>
      </c>
      <c r="E199" s="12">
        <f t="shared" si="13"/>
        <v>4309.3934458562771</v>
      </c>
      <c r="F199" s="12">
        <v>0</v>
      </c>
      <c r="G199" s="12">
        <f>IF(AND(B199&lt;&gt;"",$E$13:$E$1000+$F$13:$F$1000*COVID&lt;$D$13:$D$1000),$E$13:$E$1000+$F$13:$F$1000*COVID,IF(B199&lt;&gt;"",$D$13:$D$1000,""))</f>
        <v>4309.3934458562771</v>
      </c>
      <c r="H199" s="12">
        <f>IF(AND(COVID,F199&lt;0),F199, IF(B199&lt;&gt;"",$G$13:$G$1000-$I$13:$I$1000,""))</f>
        <v>1782.7347650184788</v>
      </c>
      <c r="I199" s="12">
        <f>IF(AND(COVID,F199&lt;0),0,IF(B199&lt;&gt;"",$D$13:$D$1000*($E$6/$E$8),""))</f>
        <v>2526.6586808377983</v>
      </c>
      <c r="J199" s="12">
        <f t="shared" si="14"/>
        <v>711626.77511859511</v>
      </c>
      <c r="K199" s="12">
        <f>SUM($I$13:I199)</f>
        <v>494963.972334605</v>
      </c>
    </row>
    <row r="200" spans="2:11" s="7" customFormat="1" ht="14" x14ac:dyDescent="0.2">
      <c r="B200" s="15">
        <f t="shared" si="15"/>
        <v>188</v>
      </c>
      <c r="C200" s="9">
        <f t="shared" si="12"/>
        <v>48472</v>
      </c>
      <c r="D200" s="55">
        <f t="shared" si="16"/>
        <v>711626.77511859511</v>
      </c>
      <c r="E200" s="12">
        <f t="shared" si="13"/>
        <v>4309.3934458562771</v>
      </c>
      <c r="F200" s="12">
        <v>0</v>
      </c>
      <c r="G200" s="12">
        <f>IF(AND(B200&lt;&gt;"",$E$13:$E$1000+$F$13:$F$1000*COVID&lt;$D$13:$D$1000),$E$13:$E$1000+$F$13:$F$1000*COVID,IF(B200&lt;&gt;"",$D$13:$D$1000,""))</f>
        <v>4309.3934458562771</v>
      </c>
      <c r="H200" s="12">
        <f>IF(AND(COVID,F200&lt;0),F200, IF(B200&lt;&gt;"",$G$13:$G$1000-$I$13:$I$1000,""))</f>
        <v>1789.0486173112527</v>
      </c>
      <c r="I200" s="12">
        <f>IF(AND(COVID,F200&lt;0),0,IF(B200&lt;&gt;"",$D$13:$D$1000*($E$6/$E$8),""))</f>
        <v>2520.3448285450245</v>
      </c>
      <c r="J200" s="12">
        <f t="shared" si="14"/>
        <v>709837.72650128382</v>
      </c>
      <c r="K200" s="12">
        <f>SUM($I$13:I200)</f>
        <v>497484.31716315</v>
      </c>
    </row>
    <row r="201" spans="2:11" s="7" customFormat="1" ht="14" x14ac:dyDescent="0.2">
      <c r="B201" s="15">
        <f t="shared" si="15"/>
        <v>189</v>
      </c>
      <c r="C201" s="9">
        <f t="shared" si="12"/>
        <v>48502</v>
      </c>
      <c r="D201" s="55">
        <f t="shared" si="16"/>
        <v>709837.72650128382</v>
      </c>
      <c r="E201" s="12">
        <f t="shared" si="13"/>
        <v>4309.3934458562771</v>
      </c>
      <c r="F201" s="12">
        <v>0</v>
      </c>
      <c r="G201" s="12">
        <f>IF(AND(B201&lt;&gt;"",$E$13:$E$1000+$F$13:$F$1000*COVID&lt;$D$13:$D$1000),$E$13:$E$1000+$F$13:$F$1000*COVID,IF(B201&lt;&gt;"",$D$13:$D$1000,""))</f>
        <v>4309.3934458562771</v>
      </c>
      <c r="H201" s="12">
        <f>IF(AND(COVID,F201&lt;0),F201, IF(B201&lt;&gt;"",$G$13:$G$1000-$I$13:$I$1000,""))</f>
        <v>1795.38483116423</v>
      </c>
      <c r="I201" s="12">
        <f>IF(AND(COVID,F201&lt;0),0,IF(B201&lt;&gt;"",$D$13:$D$1000*($E$6/$E$8),""))</f>
        <v>2514.0086146920471</v>
      </c>
      <c r="J201" s="12">
        <f t="shared" si="14"/>
        <v>708042.34167011955</v>
      </c>
      <c r="K201" s="12">
        <f>SUM($I$13:I201)</f>
        <v>499998.32577784202</v>
      </c>
    </row>
    <row r="202" spans="2:11" s="7" customFormat="1" ht="14" x14ac:dyDescent="0.2">
      <c r="B202" s="15">
        <f t="shared" si="15"/>
        <v>190</v>
      </c>
      <c r="C202" s="9">
        <f t="shared" si="12"/>
        <v>48533</v>
      </c>
      <c r="D202" s="55">
        <f t="shared" si="16"/>
        <v>708042.34167011955</v>
      </c>
      <c r="E202" s="12">
        <f t="shared" si="13"/>
        <v>4309.3934458562771</v>
      </c>
      <c r="F202" s="12">
        <v>0</v>
      </c>
      <c r="G202" s="12">
        <f>IF(AND(B202&lt;&gt;"",$E$13:$E$1000+$F$13:$F$1000*COVID&lt;$D$13:$D$1000),$E$13:$E$1000+$F$13:$F$1000*COVID,IF(B202&lt;&gt;"",$D$13:$D$1000,""))</f>
        <v>4309.3934458562771</v>
      </c>
      <c r="H202" s="12">
        <f>IF(AND(COVID,F202&lt;0),F202, IF(B202&lt;&gt;"",$G$13:$G$1000-$I$13:$I$1000,""))</f>
        <v>1801.7434857746034</v>
      </c>
      <c r="I202" s="12">
        <f>IF(AND(COVID,F202&lt;0),0,IF(B202&lt;&gt;"",$D$13:$D$1000*($E$6/$E$8),""))</f>
        <v>2507.6499600816737</v>
      </c>
      <c r="J202" s="12">
        <f t="shared" si="14"/>
        <v>706240.59818434494</v>
      </c>
      <c r="K202" s="12">
        <f>SUM($I$13:I202)</f>
        <v>502505.9757379237</v>
      </c>
    </row>
    <row r="203" spans="2:11" s="7" customFormat="1" ht="14" x14ac:dyDescent="0.2">
      <c r="B203" s="15">
        <f t="shared" si="15"/>
        <v>191</v>
      </c>
      <c r="C203" s="9">
        <f t="shared" si="12"/>
        <v>48563</v>
      </c>
      <c r="D203" s="55">
        <f t="shared" si="16"/>
        <v>706240.59818434494</v>
      </c>
      <c r="E203" s="12">
        <f t="shared" si="13"/>
        <v>4309.3934458562771</v>
      </c>
      <c r="F203" s="12">
        <v>0</v>
      </c>
      <c r="G203" s="12">
        <f>IF(AND(B203&lt;&gt;"",$E$13:$E$1000+$F$13:$F$1000*COVID&lt;$D$13:$D$1000),$E$13:$E$1000+$F$13:$F$1000*COVID,IF(B203&lt;&gt;"",$D$13:$D$1000,""))</f>
        <v>4309.3934458562771</v>
      </c>
      <c r="H203" s="12">
        <f>IF(AND(COVID,F203&lt;0),F203, IF(B203&lt;&gt;"",$G$13:$G$1000-$I$13:$I$1000,""))</f>
        <v>1808.1246606200552</v>
      </c>
      <c r="I203" s="12">
        <f>IF(AND(COVID,F203&lt;0),0,IF(B203&lt;&gt;"",$D$13:$D$1000*($E$6/$E$8),""))</f>
        <v>2501.2687852362219</v>
      </c>
      <c r="J203" s="12">
        <f t="shared" si="14"/>
        <v>704432.47352372494</v>
      </c>
      <c r="K203" s="12">
        <f>SUM($I$13:I203)</f>
        <v>505007.24452315993</v>
      </c>
    </row>
    <row r="204" spans="2:11" s="7" customFormat="1" ht="14" x14ac:dyDescent="0.2">
      <c r="B204" s="15">
        <f t="shared" si="15"/>
        <v>192</v>
      </c>
      <c r="C204" s="9">
        <f t="shared" si="12"/>
        <v>48594</v>
      </c>
      <c r="D204" s="55">
        <f t="shared" si="16"/>
        <v>704432.47352372494</v>
      </c>
      <c r="E204" s="12">
        <f t="shared" si="13"/>
        <v>4309.3934458562771</v>
      </c>
      <c r="F204" s="12">
        <v>0</v>
      </c>
      <c r="G204" s="12">
        <f>IF(AND(B204&lt;&gt;"",$E$13:$E$1000+$F$13:$F$1000*COVID&lt;$D$13:$D$1000),$E$13:$E$1000+$F$13:$F$1000*COVID,IF(B204&lt;&gt;"",$D$13:$D$1000,""))</f>
        <v>4309.3934458562771</v>
      </c>
      <c r="H204" s="12">
        <f>IF(AND(COVID,F204&lt;0),F204, IF(B204&lt;&gt;"",$G$13:$G$1000-$I$13:$I$1000,""))</f>
        <v>1814.5284354597511</v>
      </c>
      <c r="I204" s="12">
        <f>IF(AND(COVID,F204&lt;0),0,IF(B204&lt;&gt;"",$D$13:$D$1000*($E$6/$E$8),""))</f>
        <v>2494.865010396526</v>
      </c>
      <c r="J204" s="12">
        <f t="shared" si="14"/>
        <v>702617.94508826523</v>
      </c>
      <c r="K204" s="12">
        <f>SUM($I$13:I204)</f>
        <v>507502.10953355645</v>
      </c>
    </row>
    <row r="205" spans="2:11" s="7" customFormat="1" ht="14" x14ac:dyDescent="0.2">
      <c r="B205" s="15">
        <f t="shared" si="15"/>
        <v>193</v>
      </c>
      <c r="C205" s="9">
        <f t="shared" si="12"/>
        <v>48625</v>
      </c>
      <c r="D205" s="55">
        <f t="shared" si="16"/>
        <v>702617.94508826523</v>
      </c>
      <c r="E205" s="12">
        <f t="shared" si="13"/>
        <v>4309.3934458562771</v>
      </c>
      <c r="F205" s="12">
        <v>0</v>
      </c>
      <c r="G205" s="12">
        <f>IF(AND(B205&lt;&gt;"",$E$13:$E$1000+$F$13:$F$1000*COVID&lt;$D$13:$D$1000),$E$13:$E$1000+$F$13:$F$1000*COVID,IF(B205&lt;&gt;"",$D$13:$D$1000,""))</f>
        <v>4309.3934458562771</v>
      </c>
      <c r="H205" s="12">
        <f>IF(AND(COVID,F205&lt;0),F205, IF(B205&lt;&gt;"",$G$13:$G$1000-$I$13:$I$1000,""))</f>
        <v>1820.9548903353375</v>
      </c>
      <c r="I205" s="12">
        <f>IF(AND(COVID,F205&lt;0),0,IF(B205&lt;&gt;"",$D$13:$D$1000*($E$6/$E$8),""))</f>
        <v>2488.4385555209396</v>
      </c>
      <c r="J205" s="12">
        <f t="shared" si="14"/>
        <v>700796.9901979299</v>
      </c>
      <c r="K205" s="12">
        <f>SUM($I$13:I205)</f>
        <v>509990.54808907741</v>
      </c>
    </row>
    <row r="206" spans="2:11" s="7" customFormat="1" ht="14" x14ac:dyDescent="0.2">
      <c r="B206" s="15">
        <f t="shared" si="15"/>
        <v>194</v>
      </c>
      <c r="C206" s="9">
        <f t="shared" ref="C206:C269" si="17">IF(B206&lt;&gt;"",DATE(YEAR($E$9),MONTH($E$9)+B206*12/$E$8,DAY($E$9)),"")</f>
        <v>48653</v>
      </c>
      <c r="D206" s="55">
        <f t="shared" si="16"/>
        <v>700796.9901979299</v>
      </c>
      <c r="E206" s="12">
        <f t="shared" ref="E206:E269" si="18">IF(B206&lt;&gt;"",$J$5,"")</f>
        <v>4309.3934458562771</v>
      </c>
      <c r="F206" s="12">
        <v>0</v>
      </c>
      <c r="G206" s="12">
        <f>IF(AND(B206&lt;&gt;"",$E$13:$E$1000+$F$13:$F$1000*COVID&lt;$D$13:$D$1000),$E$13:$E$1000+$F$13:$F$1000*COVID,IF(B206&lt;&gt;"",$D$13:$D$1000,""))</f>
        <v>4309.3934458562771</v>
      </c>
      <c r="H206" s="12">
        <f>IF(AND(COVID,F206&lt;0),F206, IF(B206&lt;&gt;"",$G$13:$G$1000-$I$13:$I$1000,""))</f>
        <v>1827.4041055719417</v>
      </c>
      <c r="I206" s="12">
        <f>IF(AND(COVID,F206&lt;0),0,IF(B206&lt;&gt;"",$D$13:$D$1000*($E$6/$E$8),""))</f>
        <v>2481.9893402843354</v>
      </c>
      <c r="J206" s="12">
        <f t="shared" ref="J206:J269" si="19">IF(AND(B206&lt;&gt;"",$E$13:$E$1000+$F$13:$F$1000&lt;$D$13:$D$1000),$D$13:$D$1000-$H$13:$H$1000,IF(B206&lt;&gt;"",0,""))</f>
        <v>698969.58609235799</v>
      </c>
      <c r="K206" s="12">
        <f>SUM($I$13:I206)</f>
        <v>512472.53742936172</v>
      </c>
    </row>
    <row r="207" spans="2:11" s="7" customFormat="1" ht="14" x14ac:dyDescent="0.2">
      <c r="B207" s="15">
        <f t="shared" ref="B207:B270" si="20">IF((IF($E$5*$E$6*$E$7*$E$9&gt;0,1,0)),B206+1,"")</f>
        <v>195</v>
      </c>
      <c r="C207" s="9">
        <f t="shared" si="17"/>
        <v>48684</v>
      </c>
      <c r="D207" s="55">
        <f t="shared" ref="D207:D270" si="21">IF(B207&lt;&gt;"",J206,"")</f>
        <v>698969.58609235799</v>
      </c>
      <c r="E207" s="12">
        <f t="shared" si="18"/>
        <v>4309.3934458562771</v>
      </c>
      <c r="F207" s="12">
        <v>0</v>
      </c>
      <c r="G207" s="12">
        <f>IF(AND(B207&lt;&gt;"",$E$13:$E$1000+$F$13:$F$1000*COVID&lt;$D$13:$D$1000),$E$13:$E$1000+$F$13:$F$1000*COVID,IF(B207&lt;&gt;"",$D$13:$D$1000,""))</f>
        <v>4309.3934458562771</v>
      </c>
      <c r="H207" s="12">
        <f>IF(AND(COVID,F207&lt;0),F207, IF(B207&lt;&gt;"",$G$13:$G$1000-$I$13:$I$1000,""))</f>
        <v>1833.8761617791756</v>
      </c>
      <c r="I207" s="12">
        <f>IF(AND(COVID,F207&lt;0),0,IF(B207&lt;&gt;"",$D$13:$D$1000*($E$6/$E$8),""))</f>
        <v>2475.5172840771015</v>
      </c>
      <c r="J207" s="12">
        <f t="shared" si="19"/>
        <v>697135.70993057883</v>
      </c>
      <c r="K207" s="12">
        <f>SUM($I$13:I207)</f>
        <v>514948.05471343885</v>
      </c>
    </row>
    <row r="208" spans="2:11" s="7" customFormat="1" ht="14" x14ac:dyDescent="0.2">
      <c r="B208" s="15">
        <f t="shared" si="20"/>
        <v>196</v>
      </c>
      <c r="C208" s="9">
        <f t="shared" si="17"/>
        <v>48714</v>
      </c>
      <c r="D208" s="55">
        <f t="shared" si="21"/>
        <v>697135.70993057883</v>
      </c>
      <c r="E208" s="12">
        <f t="shared" si="18"/>
        <v>4309.3934458562771</v>
      </c>
      <c r="F208" s="12">
        <v>0</v>
      </c>
      <c r="G208" s="12">
        <f>IF(AND(B208&lt;&gt;"",$E$13:$E$1000+$F$13:$F$1000*COVID&lt;$D$13:$D$1000),$E$13:$E$1000+$F$13:$F$1000*COVID,IF(B208&lt;&gt;"",$D$13:$D$1000,""))</f>
        <v>4309.3934458562771</v>
      </c>
      <c r="H208" s="12">
        <f>IF(AND(COVID,F208&lt;0),F208, IF(B208&lt;&gt;"",$G$13:$G$1000-$I$13:$I$1000,""))</f>
        <v>1840.3711398521436</v>
      </c>
      <c r="I208" s="12">
        <f>IF(AND(COVID,F208&lt;0),0,IF(B208&lt;&gt;"",$D$13:$D$1000*($E$6/$E$8),""))</f>
        <v>2469.0223060041335</v>
      </c>
      <c r="J208" s="12">
        <f t="shared" si="19"/>
        <v>695295.33879072673</v>
      </c>
      <c r="K208" s="12">
        <f>SUM($I$13:I208)</f>
        <v>517417.07701944298</v>
      </c>
    </row>
    <row r="209" spans="2:11" s="7" customFormat="1" ht="14" x14ac:dyDescent="0.2">
      <c r="B209" s="15">
        <f t="shared" si="20"/>
        <v>197</v>
      </c>
      <c r="C209" s="9">
        <f t="shared" si="17"/>
        <v>48745</v>
      </c>
      <c r="D209" s="55">
        <f t="shared" si="21"/>
        <v>695295.33879072673</v>
      </c>
      <c r="E209" s="12">
        <f t="shared" si="18"/>
        <v>4309.3934458562771</v>
      </c>
      <c r="F209" s="12">
        <v>0</v>
      </c>
      <c r="G209" s="12">
        <f>IF(AND(B209&lt;&gt;"",$E$13:$E$1000+$F$13:$F$1000*COVID&lt;$D$13:$D$1000),$E$13:$E$1000+$F$13:$F$1000*COVID,IF(B209&lt;&gt;"",$D$13:$D$1000,""))</f>
        <v>4309.3934458562771</v>
      </c>
      <c r="H209" s="12">
        <f>IF(AND(COVID,F209&lt;0),F209, IF(B209&lt;&gt;"",$G$13:$G$1000-$I$13:$I$1000,""))</f>
        <v>1846.8891209724529</v>
      </c>
      <c r="I209" s="12">
        <f>IF(AND(COVID,F209&lt;0),0,IF(B209&lt;&gt;"",$D$13:$D$1000*($E$6/$E$8),""))</f>
        <v>2462.5043248838242</v>
      </c>
      <c r="J209" s="12">
        <f t="shared" si="19"/>
        <v>693448.44966975425</v>
      </c>
      <c r="K209" s="12">
        <f>SUM($I$13:I209)</f>
        <v>519879.58134432678</v>
      </c>
    </row>
    <row r="210" spans="2:11" s="7" customFormat="1" ht="14" x14ac:dyDescent="0.2">
      <c r="B210" s="15">
        <f t="shared" si="20"/>
        <v>198</v>
      </c>
      <c r="C210" s="9">
        <f t="shared" si="17"/>
        <v>48775</v>
      </c>
      <c r="D210" s="55">
        <f t="shared" si="21"/>
        <v>693448.44966975425</v>
      </c>
      <c r="E210" s="12">
        <f t="shared" si="18"/>
        <v>4309.3934458562771</v>
      </c>
      <c r="F210" s="12">
        <v>0</v>
      </c>
      <c r="G210" s="12">
        <f>IF(AND(B210&lt;&gt;"",$E$13:$E$1000+$F$13:$F$1000*COVID&lt;$D$13:$D$1000),$E$13:$E$1000+$F$13:$F$1000*COVID,IF(B210&lt;&gt;"",$D$13:$D$1000,""))</f>
        <v>4309.3934458562771</v>
      </c>
      <c r="H210" s="12">
        <f>IF(AND(COVID,F210&lt;0),F210, IF(B210&lt;&gt;"",$G$13:$G$1000-$I$13:$I$1000,""))</f>
        <v>1853.4301866092305</v>
      </c>
      <c r="I210" s="12">
        <f>IF(AND(COVID,F210&lt;0),0,IF(B210&lt;&gt;"",$D$13:$D$1000*($E$6/$E$8),""))</f>
        <v>2455.9632592470466</v>
      </c>
      <c r="J210" s="12">
        <f t="shared" si="19"/>
        <v>691595.01948314498</v>
      </c>
      <c r="K210" s="12">
        <f>SUM($I$13:I210)</f>
        <v>522335.54460357386</v>
      </c>
    </row>
    <row r="211" spans="2:11" s="7" customFormat="1" ht="14" x14ac:dyDescent="0.2">
      <c r="B211" s="15">
        <f t="shared" si="20"/>
        <v>199</v>
      </c>
      <c r="C211" s="9">
        <f t="shared" si="17"/>
        <v>48806</v>
      </c>
      <c r="D211" s="55">
        <f t="shared" si="21"/>
        <v>691595.01948314498</v>
      </c>
      <c r="E211" s="12">
        <f t="shared" si="18"/>
        <v>4309.3934458562771</v>
      </c>
      <c r="F211" s="12">
        <v>0</v>
      </c>
      <c r="G211" s="12">
        <f>IF(AND(B211&lt;&gt;"",$E$13:$E$1000+$F$13:$F$1000*COVID&lt;$D$13:$D$1000),$E$13:$E$1000+$F$13:$F$1000*COVID,IF(B211&lt;&gt;"",$D$13:$D$1000,""))</f>
        <v>4309.3934458562771</v>
      </c>
      <c r="H211" s="12">
        <f>IF(AND(COVID,F211&lt;0),F211, IF(B211&lt;&gt;"",$G$13:$G$1000-$I$13:$I$1000,""))</f>
        <v>1859.9944185201384</v>
      </c>
      <c r="I211" s="12">
        <f>IF(AND(COVID,F211&lt;0),0,IF(B211&lt;&gt;"",$D$13:$D$1000*($E$6/$E$8),""))</f>
        <v>2449.3990273361387</v>
      </c>
      <c r="J211" s="12">
        <f t="shared" si="19"/>
        <v>689735.02506462485</v>
      </c>
      <c r="K211" s="12">
        <f>SUM($I$13:I211)</f>
        <v>524784.94363091001</v>
      </c>
    </row>
    <row r="212" spans="2:11" s="7" customFormat="1" ht="14" x14ac:dyDescent="0.2">
      <c r="B212" s="15">
        <f t="shared" si="20"/>
        <v>200</v>
      </c>
      <c r="C212" s="9">
        <f t="shared" si="17"/>
        <v>48837</v>
      </c>
      <c r="D212" s="55">
        <f t="shared" si="21"/>
        <v>689735.02506462485</v>
      </c>
      <c r="E212" s="12">
        <f t="shared" si="18"/>
        <v>4309.3934458562771</v>
      </c>
      <c r="F212" s="12">
        <v>0</v>
      </c>
      <c r="G212" s="12">
        <f>IF(AND(B212&lt;&gt;"",$E$13:$E$1000+$F$13:$F$1000*COVID&lt;$D$13:$D$1000),$E$13:$E$1000+$F$13:$F$1000*COVID,IF(B212&lt;&gt;"",$D$13:$D$1000,""))</f>
        <v>4309.3934458562771</v>
      </c>
      <c r="H212" s="12">
        <f>IF(AND(COVID,F212&lt;0),F212, IF(B212&lt;&gt;"",$G$13:$G$1000-$I$13:$I$1000,""))</f>
        <v>1866.5818987523971</v>
      </c>
      <c r="I212" s="12">
        <f>IF(AND(COVID,F212&lt;0),0,IF(B212&lt;&gt;"",$D$13:$D$1000*($E$6/$E$8),""))</f>
        <v>2442.81154710388</v>
      </c>
      <c r="J212" s="12">
        <f t="shared" si="19"/>
        <v>687868.44316587248</v>
      </c>
      <c r="K212" s="12">
        <f>SUM($I$13:I212)</f>
        <v>527227.75517801393</v>
      </c>
    </row>
    <row r="213" spans="2:11" s="7" customFormat="1" ht="14" x14ac:dyDescent="0.2">
      <c r="B213" s="15">
        <f t="shared" si="20"/>
        <v>201</v>
      </c>
      <c r="C213" s="9">
        <f t="shared" si="17"/>
        <v>48867</v>
      </c>
      <c r="D213" s="55">
        <f t="shared" si="21"/>
        <v>687868.44316587248</v>
      </c>
      <c r="E213" s="12">
        <f t="shared" si="18"/>
        <v>4309.3934458562771</v>
      </c>
      <c r="F213" s="12">
        <v>0</v>
      </c>
      <c r="G213" s="12">
        <f>IF(AND(B213&lt;&gt;"",$E$13:$E$1000+$F$13:$F$1000*COVID&lt;$D$13:$D$1000),$E$13:$E$1000+$F$13:$F$1000*COVID,IF(B213&lt;&gt;"",$D$13:$D$1000,""))</f>
        <v>4309.3934458562771</v>
      </c>
      <c r="H213" s="12">
        <f>IF(AND(COVID,F213&lt;0),F213, IF(B213&lt;&gt;"",$G$13:$G$1000-$I$13:$I$1000,""))</f>
        <v>1873.1927096438121</v>
      </c>
      <c r="I213" s="12">
        <f>IF(AND(COVID,F213&lt;0),0,IF(B213&lt;&gt;"",$D$13:$D$1000*($E$6/$E$8),""))</f>
        <v>2436.200736212465</v>
      </c>
      <c r="J213" s="12">
        <f t="shared" si="19"/>
        <v>685995.25045622862</v>
      </c>
      <c r="K213" s="12">
        <f>SUM($I$13:I213)</f>
        <v>529663.95591422636</v>
      </c>
    </row>
    <row r="214" spans="2:11" s="7" customFormat="1" ht="14" x14ac:dyDescent="0.2">
      <c r="B214" s="15">
        <f t="shared" si="20"/>
        <v>202</v>
      </c>
      <c r="C214" s="9">
        <f t="shared" si="17"/>
        <v>48898</v>
      </c>
      <c r="D214" s="55">
        <f t="shared" si="21"/>
        <v>685995.25045622862</v>
      </c>
      <c r="E214" s="12">
        <f t="shared" si="18"/>
        <v>4309.3934458562771</v>
      </c>
      <c r="F214" s="12">
        <v>0</v>
      </c>
      <c r="G214" s="12">
        <f>IF(AND(B214&lt;&gt;"",$E$13:$E$1000+$F$13:$F$1000*COVID&lt;$D$13:$D$1000),$E$13:$E$1000+$F$13:$F$1000*COVID,IF(B214&lt;&gt;"",$D$13:$D$1000,""))</f>
        <v>4309.3934458562771</v>
      </c>
      <c r="H214" s="12">
        <f>IF(AND(COVID,F214&lt;0),F214, IF(B214&lt;&gt;"",$G$13:$G$1000-$I$13:$I$1000,""))</f>
        <v>1879.8269338238006</v>
      </c>
      <c r="I214" s="12">
        <f>IF(AND(COVID,F214&lt;0),0,IF(B214&lt;&gt;"",$D$13:$D$1000*($E$6/$E$8),""))</f>
        <v>2429.5665120324766</v>
      </c>
      <c r="J214" s="12">
        <f t="shared" si="19"/>
        <v>684115.42352240486</v>
      </c>
      <c r="K214" s="12">
        <f>SUM($I$13:I214)</f>
        <v>532093.52242625889</v>
      </c>
    </row>
    <row r="215" spans="2:11" s="7" customFormat="1" ht="14" x14ac:dyDescent="0.2">
      <c r="B215" s="15">
        <f t="shared" si="20"/>
        <v>203</v>
      </c>
      <c r="C215" s="9">
        <f t="shared" si="17"/>
        <v>48928</v>
      </c>
      <c r="D215" s="55">
        <f t="shared" si="21"/>
        <v>684115.42352240486</v>
      </c>
      <c r="E215" s="12">
        <f t="shared" si="18"/>
        <v>4309.3934458562771</v>
      </c>
      <c r="F215" s="12">
        <v>0</v>
      </c>
      <c r="G215" s="12">
        <f>IF(AND(B215&lt;&gt;"",$E$13:$E$1000+$F$13:$F$1000*COVID&lt;$D$13:$D$1000),$E$13:$E$1000+$F$13:$F$1000*COVID,IF(B215&lt;&gt;"",$D$13:$D$1000,""))</f>
        <v>4309.3934458562771</v>
      </c>
      <c r="H215" s="12">
        <f>IF(AND(COVID,F215&lt;0),F215, IF(B215&lt;&gt;"",$G$13:$G$1000-$I$13:$I$1000,""))</f>
        <v>1886.4846542144264</v>
      </c>
      <c r="I215" s="12">
        <f>IF(AND(COVID,F215&lt;0),0,IF(B215&lt;&gt;"",$D$13:$D$1000*($E$6/$E$8),""))</f>
        <v>2422.9087916418507</v>
      </c>
      <c r="J215" s="12">
        <f t="shared" si="19"/>
        <v>682228.93886819039</v>
      </c>
      <c r="K215" s="12">
        <f>SUM($I$13:I215)</f>
        <v>534516.43121790071</v>
      </c>
    </row>
    <row r="216" spans="2:11" s="7" customFormat="1" ht="14" x14ac:dyDescent="0.2">
      <c r="B216" s="15">
        <f t="shared" si="20"/>
        <v>204</v>
      </c>
      <c r="C216" s="9">
        <f t="shared" si="17"/>
        <v>48959</v>
      </c>
      <c r="D216" s="55">
        <f t="shared" si="21"/>
        <v>682228.93886819039</v>
      </c>
      <c r="E216" s="12">
        <f t="shared" si="18"/>
        <v>4309.3934458562771</v>
      </c>
      <c r="F216" s="12">
        <v>0</v>
      </c>
      <c r="G216" s="12">
        <f>IF(AND(B216&lt;&gt;"",$E$13:$E$1000+$F$13:$F$1000*COVID&lt;$D$13:$D$1000),$E$13:$E$1000+$F$13:$F$1000*COVID,IF(B216&lt;&gt;"",$D$13:$D$1000,""))</f>
        <v>4309.3934458562771</v>
      </c>
      <c r="H216" s="12">
        <f>IF(AND(COVID,F216&lt;0),F216, IF(B216&lt;&gt;"",$G$13:$G$1000-$I$13:$I$1000,""))</f>
        <v>1893.1659540314358</v>
      </c>
      <c r="I216" s="12">
        <f>IF(AND(COVID,F216&lt;0),0,IF(B216&lt;&gt;"",$D$13:$D$1000*($E$6/$E$8),""))</f>
        <v>2416.2274918248413</v>
      </c>
      <c r="J216" s="12">
        <f t="shared" si="19"/>
        <v>680335.772914159</v>
      </c>
      <c r="K216" s="12">
        <f>SUM($I$13:I216)</f>
        <v>536932.6587097256</v>
      </c>
    </row>
    <row r="217" spans="2:11" s="7" customFormat="1" ht="14" x14ac:dyDescent="0.2">
      <c r="B217" s="15">
        <f t="shared" si="20"/>
        <v>205</v>
      </c>
      <c r="C217" s="9">
        <f t="shared" si="17"/>
        <v>48990</v>
      </c>
      <c r="D217" s="55">
        <f t="shared" si="21"/>
        <v>680335.772914159</v>
      </c>
      <c r="E217" s="12">
        <f t="shared" si="18"/>
        <v>4309.3934458562771</v>
      </c>
      <c r="F217" s="12">
        <v>0</v>
      </c>
      <c r="G217" s="12">
        <f>IF(AND(B217&lt;&gt;"",$E$13:$E$1000+$F$13:$F$1000*COVID&lt;$D$13:$D$1000),$E$13:$E$1000+$F$13:$F$1000*COVID,IF(B217&lt;&gt;"",$D$13:$D$1000,""))</f>
        <v>4309.3934458562771</v>
      </c>
      <c r="H217" s="12">
        <f>IF(AND(COVID,F217&lt;0),F217, IF(B217&lt;&gt;"",$G$13:$G$1000-$I$13:$I$1000,""))</f>
        <v>1899.8709167852971</v>
      </c>
      <c r="I217" s="12">
        <f>IF(AND(COVID,F217&lt;0),0,IF(B217&lt;&gt;"",$D$13:$D$1000*($E$6/$E$8),""))</f>
        <v>2409.52252907098</v>
      </c>
      <c r="J217" s="12">
        <f t="shared" si="19"/>
        <v>678435.90199737367</v>
      </c>
      <c r="K217" s="12">
        <f>SUM($I$13:I217)</f>
        <v>539342.18123879656</v>
      </c>
    </row>
    <row r="218" spans="2:11" s="7" customFormat="1" ht="14" x14ac:dyDescent="0.2">
      <c r="B218" s="15">
        <f t="shared" si="20"/>
        <v>206</v>
      </c>
      <c r="C218" s="9">
        <f t="shared" si="17"/>
        <v>49018</v>
      </c>
      <c r="D218" s="55">
        <f t="shared" si="21"/>
        <v>678435.90199737367</v>
      </c>
      <c r="E218" s="12">
        <f t="shared" si="18"/>
        <v>4309.3934458562771</v>
      </c>
      <c r="F218" s="12">
        <v>0</v>
      </c>
      <c r="G218" s="12">
        <f>IF(AND(B218&lt;&gt;"",$E$13:$E$1000+$F$13:$F$1000*COVID&lt;$D$13:$D$1000),$E$13:$E$1000+$F$13:$F$1000*COVID,IF(B218&lt;&gt;"",$D$13:$D$1000,""))</f>
        <v>4309.3934458562771</v>
      </c>
      <c r="H218" s="12">
        <f>IF(AND(COVID,F218&lt;0),F218, IF(B218&lt;&gt;"",$G$13:$G$1000-$I$13:$I$1000,""))</f>
        <v>1906.599626282245</v>
      </c>
      <c r="I218" s="12">
        <f>IF(AND(COVID,F218&lt;0),0,IF(B218&lt;&gt;"",$D$13:$D$1000*($E$6/$E$8),""))</f>
        <v>2402.7938195740321</v>
      </c>
      <c r="J218" s="12">
        <f t="shared" si="19"/>
        <v>676529.30237109144</v>
      </c>
      <c r="K218" s="12">
        <f>SUM($I$13:I218)</f>
        <v>541744.97505837062</v>
      </c>
    </row>
    <row r="219" spans="2:11" s="7" customFormat="1" ht="14" x14ac:dyDescent="0.2">
      <c r="B219" s="15">
        <f t="shared" si="20"/>
        <v>207</v>
      </c>
      <c r="C219" s="9">
        <f t="shared" si="17"/>
        <v>49049</v>
      </c>
      <c r="D219" s="55">
        <f t="shared" si="21"/>
        <v>676529.30237109144</v>
      </c>
      <c r="E219" s="12">
        <f t="shared" si="18"/>
        <v>4309.3934458562771</v>
      </c>
      <c r="F219" s="12">
        <v>0</v>
      </c>
      <c r="G219" s="12">
        <f>IF(AND(B219&lt;&gt;"",$E$13:$E$1000+$F$13:$F$1000*COVID&lt;$D$13:$D$1000),$E$13:$E$1000+$F$13:$F$1000*COVID,IF(B219&lt;&gt;"",$D$13:$D$1000,""))</f>
        <v>4309.3934458562771</v>
      </c>
      <c r="H219" s="12">
        <f>IF(AND(COVID,F219&lt;0),F219, IF(B219&lt;&gt;"",$G$13:$G$1000-$I$13:$I$1000,""))</f>
        <v>1913.3521666253282</v>
      </c>
      <c r="I219" s="12">
        <f>IF(AND(COVID,F219&lt;0),0,IF(B219&lt;&gt;"",$D$13:$D$1000*($E$6/$E$8),""))</f>
        <v>2396.0412792309489</v>
      </c>
      <c r="J219" s="12">
        <f t="shared" si="19"/>
        <v>674615.95020446612</v>
      </c>
      <c r="K219" s="12">
        <f>SUM($I$13:I219)</f>
        <v>544141.01633760158</v>
      </c>
    </row>
    <row r="220" spans="2:11" s="7" customFormat="1" ht="14" x14ac:dyDescent="0.2">
      <c r="B220" s="15">
        <f t="shared" si="20"/>
        <v>208</v>
      </c>
      <c r="C220" s="9">
        <f t="shared" si="17"/>
        <v>49079</v>
      </c>
      <c r="D220" s="55">
        <f t="shared" si="21"/>
        <v>674615.95020446612</v>
      </c>
      <c r="E220" s="12">
        <f t="shared" si="18"/>
        <v>4309.3934458562771</v>
      </c>
      <c r="F220" s="12">
        <v>0</v>
      </c>
      <c r="G220" s="12">
        <f>IF(AND(B220&lt;&gt;"",$E$13:$E$1000+$F$13:$F$1000*COVID&lt;$D$13:$D$1000),$E$13:$E$1000+$F$13:$F$1000*COVID,IF(B220&lt;&gt;"",$D$13:$D$1000,""))</f>
        <v>4309.3934458562771</v>
      </c>
      <c r="H220" s="12">
        <f>IF(AND(COVID,F220&lt;0),F220, IF(B220&lt;&gt;"",$G$13:$G$1000-$I$13:$I$1000,""))</f>
        <v>1920.1286222154595</v>
      </c>
      <c r="I220" s="12">
        <f>IF(AND(COVID,F220&lt;0),0,IF(B220&lt;&gt;"",$D$13:$D$1000*($E$6/$E$8),""))</f>
        <v>2389.2648236408177</v>
      </c>
      <c r="J220" s="12">
        <f t="shared" si="19"/>
        <v>672695.82158225065</v>
      </c>
      <c r="K220" s="12">
        <f>SUM($I$13:I220)</f>
        <v>546530.2811612424</v>
      </c>
    </row>
    <row r="221" spans="2:11" s="7" customFormat="1" ht="14" x14ac:dyDescent="0.2">
      <c r="B221" s="15">
        <f t="shared" si="20"/>
        <v>209</v>
      </c>
      <c r="C221" s="9">
        <f t="shared" si="17"/>
        <v>49110</v>
      </c>
      <c r="D221" s="55">
        <f t="shared" si="21"/>
        <v>672695.82158225065</v>
      </c>
      <c r="E221" s="12">
        <f t="shared" si="18"/>
        <v>4309.3934458562771</v>
      </c>
      <c r="F221" s="12">
        <v>0</v>
      </c>
      <c r="G221" s="12">
        <f>IF(AND(B221&lt;&gt;"",$E$13:$E$1000+$F$13:$F$1000*COVID&lt;$D$13:$D$1000),$E$13:$E$1000+$F$13:$F$1000*COVID,IF(B221&lt;&gt;"",$D$13:$D$1000,""))</f>
        <v>4309.3934458562771</v>
      </c>
      <c r="H221" s="12">
        <f>IF(AND(COVID,F221&lt;0),F221, IF(B221&lt;&gt;"",$G$13:$G$1000-$I$13:$I$1000,""))</f>
        <v>1926.9290777524725</v>
      </c>
      <c r="I221" s="12">
        <f>IF(AND(COVID,F221&lt;0),0,IF(B221&lt;&gt;"",$D$13:$D$1000*($E$6/$E$8),""))</f>
        <v>2382.4643681038046</v>
      </c>
      <c r="J221" s="12">
        <f t="shared" si="19"/>
        <v>670768.89250449813</v>
      </c>
      <c r="K221" s="12">
        <f>SUM($I$13:I221)</f>
        <v>548912.74552934617</v>
      </c>
    </row>
    <row r="222" spans="2:11" s="7" customFormat="1" ht="14" x14ac:dyDescent="0.2">
      <c r="B222" s="15">
        <f t="shared" si="20"/>
        <v>210</v>
      </c>
      <c r="C222" s="9">
        <f t="shared" si="17"/>
        <v>49140</v>
      </c>
      <c r="D222" s="55">
        <f t="shared" si="21"/>
        <v>670768.89250449813</v>
      </c>
      <c r="E222" s="12">
        <f t="shared" si="18"/>
        <v>4309.3934458562771</v>
      </c>
      <c r="F222" s="12">
        <v>0</v>
      </c>
      <c r="G222" s="12">
        <f>IF(AND(B222&lt;&gt;"",$E$13:$E$1000+$F$13:$F$1000*COVID&lt;$D$13:$D$1000),$E$13:$E$1000+$F$13:$F$1000*COVID,IF(B222&lt;&gt;"",$D$13:$D$1000,""))</f>
        <v>4309.3934458562771</v>
      </c>
      <c r="H222" s="12">
        <f>IF(AND(COVID,F222&lt;0),F222, IF(B222&lt;&gt;"",$G$13:$G$1000-$I$13:$I$1000,""))</f>
        <v>1933.7536182361796</v>
      </c>
      <c r="I222" s="12">
        <f>IF(AND(COVID,F222&lt;0),0,IF(B222&lt;&gt;"",$D$13:$D$1000*($E$6/$E$8),""))</f>
        <v>2375.6398276200975</v>
      </c>
      <c r="J222" s="12">
        <f t="shared" si="19"/>
        <v>668835.13888626196</v>
      </c>
      <c r="K222" s="12">
        <f>SUM($I$13:I222)</f>
        <v>551288.38535696629</v>
      </c>
    </row>
    <row r="223" spans="2:11" s="7" customFormat="1" ht="14" x14ac:dyDescent="0.2">
      <c r="B223" s="15">
        <f t="shared" si="20"/>
        <v>211</v>
      </c>
      <c r="C223" s="9">
        <f t="shared" si="17"/>
        <v>49171</v>
      </c>
      <c r="D223" s="55">
        <f t="shared" si="21"/>
        <v>668835.13888626196</v>
      </c>
      <c r="E223" s="12">
        <f t="shared" si="18"/>
        <v>4309.3934458562771</v>
      </c>
      <c r="F223" s="12">
        <v>0</v>
      </c>
      <c r="G223" s="12">
        <f>IF(AND(B223&lt;&gt;"",$E$13:$E$1000+$F$13:$F$1000*COVID&lt;$D$13:$D$1000),$E$13:$E$1000+$F$13:$F$1000*COVID,IF(B223&lt;&gt;"",$D$13:$D$1000,""))</f>
        <v>4309.3934458562771</v>
      </c>
      <c r="H223" s="12">
        <f>IF(AND(COVID,F223&lt;0),F223, IF(B223&lt;&gt;"",$G$13:$G$1000-$I$13:$I$1000,""))</f>
        <v>1940.6023289674326</v>
      </c>
      <c r="I223" s="12">
        <f>IF(AND(COVID,F223&lt;0),0,IF(B223&lt;&gt;"",$D$13:$D$1000*($E$6/$E$8),""))</f>
        <v>2368.7911168888445</v>
      </c>
      <c r="J223" s="12">
        <f t="shared" si="19"/>
        <v>666894.53655729454</v>
      </c>
      <c r="K223" s="12">
        <f>SUM($I$13:I223)</f>
        <v>553657.17647385516</v>
      </c>
    </row>
    <row r="224" spans="2:11" s="7" customFormat="1" ht="14" x14ac:dyDescent="0.2">
      <c r="B224" s="15">
        <f t="shared" si="20"/>
        <v>212</v>
      </c>
      <c r="C224" s="9">
        <f t="shared" si="17"/>
        <v>49202</v>
      </c>
      <c r="D224" s="55">
        <f t="shared" si="21"/>
        <v>666894.53655729454</v>
      </c>
      <c r="E224" s="12">
        <f t="shared" si="18"/>
        <v>4309.3934458562771</v>
      </c>
      <c r="F224" s="12">
        <v>0</v>
      </c>
      <c r="G224" s="12">
        <f>IF(AND(B224&lt;&gt;"",$E$13:$E$1000+$F$13:$F$1000*COVID&lt;$D$13:$D$1000),$E$13:$E$1000+$F$13:$F$1000*COVID,IF(B224&lt;&gt;"",$D$13:$D$1000,""))</f>
        <v>4309.3934458562771</v>
      </c>
      <c r="H224" s="12">
        <f>IF(AND(COVID,F224&lt;0),F224, IF(B224&lt;&gt;"",$G$13:$G$1000-$I$13:$I$1000,""))</f>
        <v>1947.4752955491922</v>
      </c>
      <c r="I224" s="12">
        <f>IF(AND(COVID,F224&lt;0),0,IF(B224&lt;&gt;"",$D$13:$D$1000*($E$6/$E$8),""))</f>
        <v>2361.9181503070849</v>
      </c>
      <c r="J224" s="12">
        <f t="shared" si="19"/>
        <v>664947.0612617454</v>
      </c>
      <c r="K224" s="12">
        <f>SUM($I$13:I224)</f>
        <v>556019.09462416219</v>
      </c>
    </row>
    <row r="225" spans="2:11" s="7" customFormat="1" ht="14" x14ac:dyDescent="0.2">
      <c r="B225" s="15">
        <f t="shared" si="20"/>
        <v>213</v>
      </c>
      <c r="C225" s="9">
        <f t="shared" si="17"/>
        <v>49232</v>
      </c>
      <c r="D225" s="55">
        <f t="shared" si="21"/>
        <v>664947.0612617454</v>
      </c>
      <c r="E225" s="12">
        <f t="shared" si="18"/>
        <v>4309.3934458562771</v>
      </c>
      <c r="F225" s="12">
        <v>0</v>
      </c>
      <c r="G225" s="12">
        <f>IF(AND(B225&lt;&gt;"",$E$13:$E$1000+$F$13:$F$1000*COVID&lt;$D$13:$D$1000),$E$13:$E$1000+$F$13:$F$1000*COVID,IF(B225&lt;&gt;"",$D$13:$D$1000,""))</f>
        <v>4309.3934458562771</v>
      </c>
      <c r="H225" s="12">
        <f>IF(AND(COVID,F225&lt;0),F225, IF(B225&lt;&gt;"",$G$13:$G$1000-$I$13:$I$1000,""))</f>
        <v>1954.3726038875952</v>
      </c>
      <c r="I225" s="12">
        <f>IF(AND(COVID,F225&lt;0),0,IF(B225&lt;&gt;"",$D$13:$D$1000*($E$6/$E$8),""))</f>
        <v>2355.0208419686819</v>
      </c>
      <c r="J225" s="12">
        <f t="shared" si="19"/>
        <v>662992.68865785783</v>
      </c>
      <c r="K225" s="12">
        <f>SUM($I$13:I225)</f>
        <v>558374.1154661309</v>
      </c>
    </row>
    <row r="226" spans="2:11" s="7" customFormat="1" ht="14" x14ac:dyDescent="0.2">
      <c r="B226" s="15">
        <f t="shared" si="20"/>
        <v>214</v>
      </c>
      <c r="C226" s="9">
        <f t="shared" si="17"/>
        <v>49263</v>
      </c>
      <c r="D226" s="55">
        <f t="shared" si="21"/>
        <v>662992.68865785783</v>
      </c>
      <c r="E226" s="12">
        <f t="shared" si="18"/>
        <v>4309.3934458562771</v>
      </c>
      <c r="F226" s="12">
        <v>0</v>
      </c>
      <c r="G226" s="12">
        <f>IF(AND(B226&lt;&gt;"",$E$13:$E$1000+$F$13:$F$1000*COVID&lt;$D$13:$D$1000),$E$13:$E$1000+$F$13:$F$1000*COVID,IF(B226&lt;&gt;"",$D$13:$D$1000,""))</f>
        <v>4309.3934458562771</v>
      </c>
      <c r="H226" s="12">
        <f>IF(AND(COVID,F226&lt;0),F226, IF(B226&lt;&gt;"",$G$13:$G$1000-$I$13:$I$1000,""))</f>
        <v>1961.2943401930306</v>
      </c>
      <c r="I226" s="12">
        <f>IF(AND(COVID,F226&lt;0),0,IF(B226&lt;&gt;"",$D$13:$D$1000*($E$6/$E$8),""))</f>
        <v>2348.0991056632465</v>
      </c>
      <c r="J226" s="12">
        <f t="shared" si="19"/>
        <v>661031.39431766479</v>
      </c>
      <c r="K226" s="12">
        <f>SUM($I$13:I226)</f>
        <v>560722.21457179415</v>
      </c>
    </row>
    <row r="227" spans="2:11" s="7" customFormat="1" ht="14" x14ac:dyDescent="0.2">
      <c r="B227" s="15">
        <f t="shared" si="20"/>
        <v>215</v>
      </c>
      <c r="C227" s="9">
        <f t="shared" si="17"/>
        <v>49293</v>
      </c>
      <c r="D227" s="55">
        <f t="shared" si="21"/>
        <v>661031.39431766479</v>
      </c>
      <c r="E227" s="12">
        <f t="shared" si="18"/>
        <v>4309.3934458562771</v>
      </c>
      <c r="F227" s="12">
        <v>0</v>
      </c>
      <c r="G227" s="12">
        <f>IF(AND(B227&lt;&gt;"",$E$13:$E$1000+$F$13:$F$1000*COVID&lt;$D$13:$D$1000),$E$13:$E$1000+$F$13:$F$1000*COVID,IF(B227&lt;&gt;"",$D$13:$D$1000,""))</f>
        <v>4309.3934458562771</v>
      </c>
      <c r="H227" s="12">
        <f>IF(AND(COVID,F227&lt;0),F227, IF(B227&lt;&gt;"",$G$13:$G$1000-$I$13:$I$1000,""))</f>
        <v>1968.2405909812142</v>
      </c>
      <c r="I227" s="12">
        <f>IF(AND(COVID,F227&lt;0),0,IF(B227&lt;&gt;"",$D$13:$D$1000*($E$6/$E$8),""))</f>
        <v>2341.152854875063</v>
      </c>
      <c r="J227" s="12">
        <f t="shared" si="19"/>
        <v>659063.15372668358</v>
      </c>
      <c r="K227" s="12">
        <f>SUM($I$13:I227)</f>
        <v>563063.36742666923</v>
      </c>
    </row>
    <row r="228" spans="2:11" s="7" customFormat="1" ht="14" x14ac:dyDescent="0.2">
      <c r="B228" s="15">
        <f t="shared" si="20"/>
        <v>216</v>
      </c>
      <c r="C228" s="9">
        <f t="shared" si="17"/>
        <v>49324</v>
      </c>
      <c r="D228" s="55">
        <f t="shared" si="21"/>
        <v>659063.15372668358</v>
      </c>
      <c r="E228" s="12">
        <f t="shared" si="18"/>
        <v>4309.3934458562771</v>
      </c>
      <c r="F228" s="12">
        <v>0</v>
      </c>
      <c r="G228" s="12">
        <f>IF(AND(B228&lt;&gt;"",$E$13:$E$1000+$F$13:$F$1000*COVID&lt;$D$13:$D$1000),$E$13:$E$1000+$F$13:$F$1000*COVID,IF(B228&lt;&gt;"",$D$13:$D$1000,""))</f>
        <v>4309.3934458562771</v>
      </c>
      <c r="H228" s="12">
        <f>IF(AND(COVID,F228&lt;0),F228, IF(B228&lt;&gt;"",$G$13:$G$1000-$I$13:$I$1000,""))</f>
        <v>1975.2114430742727</v>
      </c>
      <c r="I228" s="12">
        <f>IF(AND(COVID,F228&lt;0),0,IF(B228&lt;&gt;"",$D$13:$D$1000*($E$6/$E$8),""))</f>
        <v>2334.1820027820045</v>
      </c>
      <c r="J228" s="12">
        <f t="shared" si="19"/>
        <v>657087.9422836093</v>
      </c>
      <c r="K228" s="12">
        <f>SUM($I$13:I228)</f>
        <v>565397.54942945123</v>
      </c>
    </row>
    <row r="229" spans="2:11" s="7" customFormat="1" ht="14" x14ac:dyDescent="0.2">
      <c r="B229" s="15">
        <f t="shared" si="20"/>
        <v>217</v>
      </c>
      <c r="C229" s="9">
        <f t="shared" si="17"/>
        <v>49355</v>
      </c>
      <c r="D229" s="55">
        <f t="shared" si="21"/>
        <v>657087.9422836093</v>
      </c>
      <c r="E229" s="12">
        <f t="shared" si="18"/>
        <v>4309.3934458562771</v>
      </c>
      <c r="F229" s="12">
        <v>0</v>
      </c>
      <c r="G229" s="12">
        <f>IF(AND(B229&lt;&gt;"",$E$13:$E$1000+$F$13:$F$1000*COVID&lt;$D$13:$D$1000),$E$13:$E$1000+$F$13:$F$1000*COVID,IF(B229&lt;&gt;"",$D$13:$D$1000,""))</f>
        <v>4309.3934458562771</v>
      </c>
      <c r="H229" s="12">
        <f>IF(AND(COVID,F229&lt;0),F229, IF(B229&lt;&gt;"",$G$13:$G$1000-$I$13:$I$1000,""))</f>
        <v>1982.2069836018272</v>
      </c>
      <c r="I229" s="12">
        <f>IF(AND(COVID,F229&lt;0),0,IF(B229&lt;&gt;"",$D$13:$D$1000*($E$6/$E$8),""))</f>
        <v>2327.1864622544499</v>
      </c>
      <c r="J229" s="12">
        <f t="shared" si="19"/>
        <v>655105.73530000751</v>
      </c>
      <c r="K229" s="12">
        <f>SUM($I$13:I229)</f>
        <v>567724.73589170573</v>
      </c>
    </row>
    <row r="230" spans="2:11" s="7" customFormat="1" ht="14" x14ac:dyDescent="0.2">
      <c r="B230" s="15">
        <f t="shared" si="20"/>
        <v>218</v>
      </c>
      <c r="C230" s="9">
        <f t="shared" si="17"/>
        <v>49383</v>
      </c>
      <c r="D230" s="55">
        <f t="shared" si="21"/>
        <v>655105.73530000751</v>
      </c>
      <c r="E230" s="12">
        <f t="shared" si="18"/>
        <v>4309.3934458562771</v>
      </c>
      <c r="F230" s="12">
        <v>0</v>
      </c>
      <c r="G230" s="12">
        <f>IF(AND(B230&lt;&gt;"",$E$13:$E$1000+$F$13:$F$1000*COVID&lt;$D$13:$D$1000),$E$13:$E$1000+$F$13:$F$1000*COVID,IF(B230&lt;&gt;"",$D$13:$D$1000,""))</f>
        <v>4309.3934458562771</v>
      </c>
      <c r="H230" s="12">
        <f>IF(AND(COVID,F230&lt;0),F230, IF(B230&lt;&gt;"",$G$13:$G$1000-$I$13:$I$1000,""))</f>
        <v>1989.2273000020837</v>
      </c>
      <c r="I230" s="12">
        <f>IF(AND(COVID,F230&lt;0),0,IF(B230&lt;&gt;"",$D$13:$D$1000*($E$6/$E$8),""))</f>
        <v>2320.1661458541935</v>
      </c>
      <c r="J230" s="12">
        <f t="shared" si="19"/>
        <v>653116.50800000539</v>
      </c>
      <c r="K230" s="12">
        <f>SUM($I$13:I230)</f>
        <v>570044.90203755989</v>
      </c>
    </row>
    <row r="231" spans="2:11" s="7" customFormat="1" ht="14" x14ac:dyDescent="0.2">
      <c r="B231" s="15">
        <f t="shared" si="20"/>
        <v>219</v>
      </c>
      <c r="C231" s="9">
        <f t="shared" si="17"/>
        <v>49414</v>
      </c>
      <c r="D231" s="55">
        <f t="shared" si="21"/>
        <v>653116.50800000539</v>
      </c>
      <c r="E231" s="12">
        <f t="shared" si="18"/>
        <v>4309.3934458562771</v>
      </c>
      <c r="F231" s="12">
        <v>0</v>
      </c>
      <c r="G231" s="12">
        <f>IF(AND(B231&lt;&gt;"",$E$13:$E$1000+$F$13:$F$1000*COVID&lt;$D$13:$D$1000),$E$13:$E$1000+$F$13:$F$1000*COVID,IF(B231&lt;&gt;"",$D$13:$D$1000,""))</f>
        <v>4309.3934458562771</v>
      </c>
      <c r="H231" s="12">
        <f>IF(AND(COVID,F231&lt;0),F231, IF(B231&lt;&gt;"",$G$13:$G$1000-$I$13:$I$1000,""))</f>
        <v>1996.2724800229244</v>
      </c>
      <c r="I231" s="12">
        <f>IF(AND(COVID,F231&lt;0),0,IF(B231&lt;&gt;"",$D$13:$D$1000*($E$6/$E$8),""))</f>
        <v>2313.1209658333528</v>
      </c>
      <c r="J231" s="12">
        <f t="shared" si="19"/>
        <v>651120.23551998241</v>
      </c>
      <c r="K231" s="12">
        <f>SUM($I$13:I231)</f>
        <v>572358.0230033932</v>
      </c>
    </row>
    <row r="232" spans="2:11" s="7" customFormat="1" ht="14" x14ac:dyDescent="0.2">
      <c r="B232" s="15">
        <f t="shared" si="20"/>
        <v>220</v>
      </c>
      <c r="C232" s="9">
        <f t="shared" si="17"/>
        <v>49444</v>
      </c>
      <c r="D232" s="55">
        <f t="shared" si="21"/>
        <v>651120.23551998241</v>
      </c>
      <c r="E232" s="12">
        <f t="shared" si="18"/>
        <v>4309.3934458562771</v>
      </c>
      <c r="F232" s="12">
        <v>0</v>
      </c>
      <c r="G232" s="12">
        <f>IF(AND(B232&lt;&gt;"",$E$13:$E$1000+$F$13:$F$1000*COVID&lt;$D$13:$D$1000),$E$13:$E$1000+$F$13:$F$1000*COVID,IF(B232&lt;&gt;"",$D$13:$D$1000,""))</f>
        <v>4309.3934458562771</v>
      </c>
      <c r="H232" s="12">
        <f>IF(AND(COVID,F232&lt;0),F232, IF(B232&lt;&gt;"",$G$13:$G$1000-$I$13:$I$1000,""))</f>
        <v>2003.342611723006</v>
      </c>
      <c r="I232" s="12">
        <f>IF(AND(COVID,F232&lt;0),0,IF(B232&lt;&gt;"",$D$13:$D$1000*($E$6/$E$8),""))</f>
        <v>2306.0508341332711</v>
      </c>
      <c r="J232" s="12">
        <f t="shared" si="19"/>
        <v>649116.89290825941</v>
      </c>
      <c r="K232" s="12">
        <f>SUM($I$13:I232)</f>
        <v>574664.07383752649</v>
      </c>
    </row>
    <row r="233" spans="2:11" s="7" customFormat="1" ht="14" x14ac:dyDescent="0.2">
      <c r="B233" s="15">
        <f t="shared" si="20"/>
        <v>221</v>
      </c>
      <c r="C233" s="9">
        <f t="shared" si="17"/>
        <v>49475</v>
      </c>
      <c r="D233" s="55">
        <f t="shared" si="21"/>
        <v>649116.89290825941</v>
      </c>
      <c r="E233" s="12">
        <f t="shared" si="18"/>
        <v>4309.3934458562771</v>
      </c>
      <c r="F233" s="12">
        <v>0</v>
      </c>
      <c r="G233" s="12">
        <f>IF(AND(B233&lt;&gt;"",$E$13:$E$1000+$F$13:$F$1000*COVID&lt;$D$13:$D$1000),$E$13:$E$1000+$F$13:$F$1000*COVID,IF(B233&lt;&gt;"",$D$13:$D$1000,""))</f>
        <v>4309.3934458562771</v>
      </c>
      <c r="H233" s="12">
        <f>IF(AND(COVID,F233&lt;0),F233, IF(B233&lt;&gt;"",$G$13:$G$1000-$I$13:$I$1000,""))</f>
        <v>2010.4377834728584</v>
      </c>
      <c r="I233" s="12">
        <f>IF(AND(COVID,F233&lt;0),0,IF(B233&lt;&gt;"",$D$13:$D$1000*($E$6/$E$8),""))</f>
        <v>2298.9556623834187</v>
      </c>
      <c r="J233" s="12">
        <f t="shared" si="19"/>
        <v>647106.45512478659</v>
      </c>
      <c r="K233" s="12">
        <f>SUM($I$13:I233)</f>
        <v>576963.02949990996</v>
      </c>
    </row>
    <row r="234" spans="2:11" s="7" customFormat="1" ht="14" x14ac:dyDescent="0.2">
      <c r="B234" s="15">
        <f t="shared" si="20"/>
        <v>222</v>
      </c>
      <c r="C234" s="9">
        <f t="shared" si="17"/>
        <v>49505</v>
      </c>
      <c r="D234" s="55">
        <f t="shared" si="21"/>
        <v>647106.45512478659</v>
      </c>
      <c r="E234" s="12">
        <f t="shared" si="18"/>
        <v>4309.3934458562771</v>
      </c>
      <c r="F234" s="12">
        <v>0</v>
      </c>
      <c r="G234" s="12">
        <f>IF(AND(B234&lt;&gt;"",$E$13:$E$1000+$F$13:$F$1000*COVID&lt;$D$13:$D$1000),$E$13:$E$1000+$F$13:$F$1000*COVID,IF(B234&lt;&gt;"",$D$13:$D$1000,""))</f>
        <v>4309.3934458562771</v>
      </c>
      <c r="H234" s="12">
        <f>IF(AND(COVID,F234&lt;0),F234, IF(B234&lt;&gt;"",$G$13:$G$1000-$I$13:$I$1000,""))</f>
        <v>2017.5580839559912</v>
      </c>
      <c r="I234" s="12">
        <f>IF(AND(COVID,F234&lt;0),0,IF(B234&lt;&gt;"",$D$13:$D$1000*($E$6/$E$8),""))</f>
        <v>2291.835361900286</v>
      </c>
      <c r="J234" s="12">
        <f t="shared" si="19"/>
        <v>645088.89704083058</v>
      </c>
      <c r="K234" s="12">
        <f>SUM($I$13:I234)</f>
        <v>579254.86486181023</v>
      </c>
    </row>
    <row r="235" spans="2:11" s="7" customFormat="1" ht="14" x14ac:dyDescent="0.2">
      <c r="B235" s="15">
        <f t="shared" si="20"/>
        <v>223</v>
      </c>
      <c r="C235" s="9">
        <f t="shared" si="17"/>
        <v>49536</v>
      </c>
      <c r="D235" s="55">
        <f t="shared" si="21"/>
        <v>645088.89704083058</v>
      </c>
      <c r="E235" s="12">
        <f t="shared" si="18"/>
        <v>4309.3934458562771</v>
      </c>
      <c r="F235" s="12">
        <v>0</v>
      </c>
      <c r="G235" s="12">
        <f>IF(AND(B235&lt;&gt;"",$E$13:$E$1000+$F$13:$F$1000*COVID&lt;$D$13:$D$1000),$E$13:$E$1000+$F$13:$F$1000*COVID,IF(B235&lt;&gt;"",$D$13:$D$1000,""))</f>
        <v>4309.3934458562771</v>
      </c>
      <c r="H235" s="12">
        <f>IF(AND(COVID,F235&lt;0),F235, IF(B235&lt;&gt;"",$G$13:$G$1000-$I$13:$I$1000,""))</f>
        <v>2024.7036021700019</v>
      </c>
      <c r="I235" s="12">
        <f>IF(AND(COVID,F235&lt;0),0,IF(B235&lt;&gt;"",$D$13:$D$1000*($E$6/$E$8),""))</f>
        <v>2284.6898436862753</v>
      </c>
      <c r="J235" s="12">
        <f t="shared" si="19"/>
        <v>643064.19343866059</v>
      </c>
      <c r="K235" s="12">
        <f>SUM($I$13:I235)</f>
        <v>581539.55470549653</v>
      </c>
    </row>
    <row r="236" spans="2:11" s="7" customFormat="1" ht="14" x14ac:dyDescent="0.2">
      <c r="B236" s="15">
        <f t="shared" si="20"/>
        <v>224</v>
      </c>
      <c r="C236" s="9">
        <f t="shared" si="17"/>
        <v>49567</v>
      </c>
      <c r="D236" s="55">
        <f t="shared" si="21"/>
        <v>643064.19343866059</v>
      </c>
      <c r="E236" s="12">
        <f t="shared" si="18"/>
        <v>4309.3934458562771</v>
      </c>
      <c r="F236" s="12">
        <v>0</v>
      </c>
      <c r="G236" s="12">
        <f>IF(AND(B236&lt;&gt;"",$E$13:$E$1000+$F$13:$F$1000*COVID&lt;$D$13:$D$1000),$E$13:$E$1000+$F$13:$F$1000*COVID,IF(B236&lt;&gt;"",$D$13:$D$1000,""))</f>
        <v>4309.3934458562771</v>
      </c>
      <c r="H236" s="12">
        <f>IF(AND(COVID,F236&lt;0),F236, IF(B236&lt;&gt;"",$G$13:$G$1000-$I$13:$I$1000,""))</f>
        <v>2031.8744274276874</v>
      </c>
      <c r="I236" s="12">
        <f>IF(AND(COVID,F236&lt;0),0,IF(B236&lt;&gt;"",$D$13:$D$1000*($E$6/$E$8),""))</f>
        <v>2277.5190184285898</v>
      </c>
      <c r="J236" s="12">
        <f t="shared" si="19"/>
        <v>641032.31901123293</v>
      </c>
      <c r="K236" s="12">
        <f>SUM($I$13:I236)</f>
        <v>583817.07372392516</v>
      </c>
    </row>
    <row r="237" spans="2:11" s="2" customFormat="1" x14ac:dyDescent="0.2">
      <c r="B237" s="15">
        <f t="shared" si="20"/>
        <v>225</v>
      </c>
      <c r="C237" s="9">
        <f t="shared" si="17"/>
        <v>49597</v>
      </c>
      <c r="D237" s="55">
        <f t="shared" si="21"/>
        <v>641032.31901123293</v>
      </c>
      <c r="E237" s="12">
        <f t="shared" si="18"/>
        <v>4309.3934458562771</v>
      </c>
      <c r="F237" s="12">
        <v>0</v>
      </c>
      <c r="G237" s="12">
        <f>IF(AND(B237&lt;&gt;"",$E$13:$E$1000+$F$13:$F$1000*COVID&lt;$D$13:$D$1000),$E$13:$E$1000+$F$13:$F$1000*COVID,IF(B237&lt;&gt;"",$D$13:$D$1000,""))</f>
        <v>4309.3934458562771</v>
      </c>
      <c r="H237" s="12">
        <f>IF(AND(COVID,F237&lt;0),F237, IF(B237&lt;&gt;"",$G$13:$G$1000-$I$13:$I$1000,""))</f>
        <v>2039.0706493581602</v>
      </c>
      <c r="I237" s="12">
        <f>IF(AND(COVID,F237&lt;0),0,IF(B237&lt;&gt;"",$D$13:$D$1000*($E$6/$E$8),""))</f>
        <v>2270.322796498117</v>
      </c>
      <c r="J237" s="12">
        <f t="shared" si="19"/>
        <v>638993.24836187472</v>
      </c>
      <c r="K237" s="12">
        <f>SUM($I$13:I237)</f>
        <v>586087.39652042324</v>
      </c>
    </row>
    <row r="238" spans="2:11" s="2" customFormat="1" x14ac:dyDescent="0.2">
      <c r="B238" s="15">
        <f t="shared" si="20"/>
        <v>226</v>
      </c>
      <c r="C238" s="9">
        <f t="shared" si="17"/>
        <v>49628</v>
      </c>
      <c r="D238" s="55">
        <f t="shared" si="21"/>
        <v>638993.24836187472</v>
      </c>
      <c r="E238" s="12">
        <f t="shared" si="18"/>
        <v>4309.3934458562771</v>
      </c>
      <c r="F238" s="12">
        <v>0</v>
      </c>
      <c r="G238" s="12">
        <f>IF(AND(B238&lt;&gt;"",$E$13:$E$1000+$F$13:$F$1000*COVID&lt;$D$13:$D$1000),$E$13:$E$1000+$F$13:$F$1000*COVID,IF(B238&lt;&gt;"",$D$13:$D$1000,""))</f>
        <v>4309.3934458562771</v>
      </c>
      <c r="H238" s="12">
        <f>IF(AND(COVID,F238&lt;0),F238, IF(B238&lt;&gt;"",$G$13:$G$1000-$I$13:$I$1000,""))</f>
        <v>2046.2923579079707</v>
      </c>
      <c r="I238" s="12">
        <f>IF(AND(COVID,F238&lt;0),0,IF(B238&lt;&gt;"",$D$13:$D$1000*($E$6/$E$8),""))</f>
        <v>2263.1010879483065</v>
      </c>
      <c r="J238" s="12">
        <f t="shared" si="19"/>
        <v>636946.95600396674</v>
      </c>
      <c r="K238" s="12">
        <f>SUM($I$13:I238)</f>
        <v>588350.49760837154</v>
      </c>
    </row>
    <row r="239" spans="2:11" s="2" customFormat="1" x14ac:dyDescent="0.2">
      <c r="B239" s="15">
        <f t="shared" si="20"/>
        <v>227</v>
      </c>
      <c r="C239" s="9">
        <f t="shared" si="17"/>
        <v>49658</v>
      </c>
      <c r="D239" s="55">
        <f t="shared" si="21"/>
        <v>636946.95600396674</v>
      </c>
      <c r="E239" s="12">
        <f t="shared" si="18"/>
        <v>4309.3934458562771</v>
      </c>
      <c r="F239" s="12">
        <v>0</v>
      </c>
      <c r="G239" s="12">
        <f>IF(AND(B239&lt;&gt;"",$E$13:$E$1000+$F$13:$F$1000*COVID&lt;$D$13:$D$1000),$E$13:$E$1000+$F$13:$F$1000*COVID,IF(B239&lt;&gt;"",$D$13:$D$1000,""))</f>
        <v>4309.3934458562771</v>
      </c>
      <c r="H239" s="12">
        <f>IF(AND(COVID,F239&lt;0),F239, IF(B239&lt;&gt;"",$G$13:$G$1000-$I$13:$I$1000,""))</f>
        <v>2053.5396433422279</v>
      </c>
      <c r="I239" s="12">
        <f>IF(AND(COVID,F239&lt;0),0,IF(B239&lt;&gt;"",$D$13:$D$1000*($E$6/$E$8),""))</f>
        <v>2255.8538025140492</v>
      </c>
      <c r="J239" s="12">
        <f t="shared" si="19"/>
        <v>634893.41636062448</v>
      </c>
      <c r="K239" s="12">
        <f>SUM($I$13:I239)</f>
        <v>590606.35141088557</v>
      </c>
    </row>
    <row r="240" spans="2:11" s="2" customFormat="1" x14ac:dyDescent="0.2">
      <c r="B240" s="15">
        <f t="shared" si="20"/>
        <v>228</v>
      </c>
      <c r="C240" s="9">
        <f t="shared" si="17"/>
        <v>49689</v>
      </c>
      <c r="D240" s="55">
        <f t="shared" si="21"/>
        <v>634893.41636062448</v>
      </c>
      <c r="E240" s="12">
        <f t="shared" si="18"/>
        <v>4309.3934458562771</v>
      </c>
      <c r="F240" s="12">
        <v>0</v>
      </c>
      <c r="G240" s="12">
        <f>IF(AND(B240&lt;&gt;"",$E$13:$E$1000+$F$13:$F$1000*COVID&lt;$D$13:$D$1000),$E$13:$E$1000+$F$13:$F$1000*COVID,IF(B240&lt;&gt;"",$D$13:$D$1000,""))</f>
        <v>4309.3934458562771</v>
      </c>
      <c r="H240" s="12">
        <f>IF(AND(COVID,F240&lt;0),F240, IF(B240&lt;&gt;"",$G$13:$G$1000-$I$13:$I$1000,""))</f>
        <v>2060.812596245732</v>
      </c>
      <c r="I240" s="12">
        <f>IF(AND(COVID,F240&lt;0),0,IF(B240&lt;&gt;"",$D$13:$D$1000*($E$6/$E$8),""))</f>
        <v>2248.5808496105451</v>
      </c>
      <c r="J240" s="12">
        <f t="shared" si="19"/>
        <v>632832.6037643787</v>
      </c>
      <c r="K240" s="12">
        <f>SUM($I$13:I240)</f>
        <v>592854.93226049608</v>
      </c>
    </row>
    <row r="241" spans="2:11" s="2" customFormat="1" x14ac:dyDescent="0.2">
      <c r="B241" s="15">
        <f t="shared" si="20"/>
        <v>229</v>
      </c>
      <c r="C241" s="9">
        <f t="shared" si="17"/>
        <v>49720</v>
      </c>
      <c r="D241" s="55">
        <f t="shared" si="21"/>
        <v>632832.6037643787</v>
      </c>
      <c r="E241" s="12">
        <f t="shared" si="18"/>
        <v>4309.3934458562771</v>
      </c>
      <c r="F241" s="12">
        <v>0</v>
      </c>
      <c r="G241" s="12">
        <f>IF(AND(B241&lt;&gt;"",$E$13:$E$1000+$F$13:$F$1000*COVID&lt;$D$13:$D$1000),$E$13:$E$1000+$F$13:$F$1000*COVID,IF(B241&lt;&gt;"",$D$13:$D$1000,""))</f>
        <v>4309.3934458562771</v>
      </c>
      <c r="H241" s="12">
        <f>IF(AND(COVID,F241&lt;0),F241, IF(B241&lt;&gt;"",$G$13:$G$1000-$I$13:$I$1000,""))</f>
        <v>2068.1113075241024</v>
      </c>
      <c r="I241" s="12">
        <f>IF(AND(COVID,F241&lt;0),0,IF(B241&lt;&gt;"",$D$13:$D$1000*($E$6/$E$8),""))</f>
        <v>2241.2821383321748</v>
      </c>
      <c r="J241" s="12">
        <f t="shared" si="19"/>
        <v>630764.49245685455</v>
      </c>
      <c r="K241" s="12">
        <f>SUM($I$13:I241)</f>
        <v>595096.21439882822</v>
      </c>
    </row>
    <row r="242" spans="2:11" s="2" customFormat="1" x14ac:dyDescent="0.2">
      <c r="B242" s="15">
        <f t="shared" si="20"/>
        <v>230</v>
      </c>
      <c r="C242" s="9">
        <f t="shared" si="17"/>
        <v>49749</v>
      </c>
      <c r="D242" s="55">
        <f t="shared" si="21"/>
        <v>630764.49245685455</v>
      </c>
      <c r="E242" s="12">
        <f t="shared" si="18"/>
        <v>4309.3934458562771</v>
      </c>
      <c r="F242" s="12">
        <v>0</v>
      </c>
      <c r="G242" s="12">
        <f>IF(AND(B242&lt;&gt;"",$E$13:$E$1000+$F$13:$F$1000*COVID&lt;$D$13:$D$1000),$E$13:$E$1000+$F$13:$F$1000*COVID,IF(B242&lt;&gt;"",$D$13:$D$1000,""))</f>
        <v>4309.3934458562771</v>
      </c>
      <c r="H242" s="12">
        <f>IF(AND(COVID,F242&lt;0),F242, IF(B242&lt;&gt;"",$G$13:$G$1000-$I$13:$I$1000,""))</f>
        <v>2075.4358684049171</v>
      </c>
      <c r="I242" s="12">
        <f>IF(AND(COVID,F242&lt;0),0,IF(B242&lt;&gt;"",$D$13:$D$1000*($E$6/$E$8),""))</f>
        <v>2233.9575774513601</v>
      </c>
      <c r="J242" s="12">
        <f t="shared" si="19"/>
        <v>628689.05658844963</v>
      </c>
      <c r="K242" s="12">
        <f>SUM($I$13:I242)</f>
        <v>597330.17197627958</v>
      </c>
    </row>
    <row r="243" spans="2:11" s="2" customFormat="1" x14ac:dyDescent="0.2">
      <c r="B243" s="15">
        <f t="shared" si="20"/>
        <v>231</v>
      </c>
      <c r="C243" s="9">
        <f t="shared" si="17"/>
        <v>49780</v>
      </c>
      <c r="D243" s="55">
        <f t="shared" si="21"/>
        <v>628689.05658844963</v>
      </c>
      <c r="E243" s="12">
        <f t="shared" si="18"/>
        <v>4309.3934458562771</v>
      </c>
      <c r="F243" s="12">
        <v>0</v>
      </c>
      <c r="G243" s="12">
        <f>IF(AND(B243&lt;&gt;"",$E$13:$E$1000+$F$13:$F$1000*COVID&lt;$D$13:$D$1000),$E$13:$E$1000+$F$13:$F$1000*COVID,IF(B243&lt;&gt;"",$D$13:$D$1000,""))</f>
        <v>4309.3934458562771</v>
      </c>
      <c r="H243" s="12">
        <f>IF(AND(COVID,F243&lt;0),F243, IF(B243&lt;&gt;"",$G$13:$G$1000-$I$13:$I$1000,""))</f>
        <v>2082.786370438851</v>
      </c>
      <c r="I243" s="12">
        <f>IF(AND(COVID,F243&lt;0),0,IF(B243&lt;&gt;"",$D$13:$D$1000*($E$6/$E$8),""))</f>
        <v>2226.6070754174261</v>
      </c>
      <c r="J243" s="12">
        <f t="shared" si="19"/>
        <v>626606.27021801076</v>
      </c>
      <c r="K243" s="12">
        <f>SUM($I$13:I243)</f>
        <v>599556.779051697</v>
      </c>
    </row>
    <row r="244" spans="2:11" s="2" customFormat="1" x14ac:dyDescent="0.2">
      <c r="B244" s="15">
        <f t="shared" si="20"/>
        <v>232</v>
      </c>
      <c r="C244" s="9">
        <f t="shared" si="17"/>
        <v>49810</v>
      </c>
      <c r="D244" s="55">
        <f t="shared" si="21"/>
        <v>626606.27021801076</v>
      </c>
      <c r="E244" s="12">
        <f t="shared" si="18"/>
        <v>4309.3934458562771</v>
      </c>
      <c r="F244" s="12">
        <v>0</v>
      </c>
      <c r="G244" s="12">
        <f>IF(AND(B244&lt;&gt;"",$E$13:$E$1000+$F$13:$F$1000*COVID&lt;$D$13:$D$1000),$E$13:$E$1000+$F$13:$F$1000*COVID,IF(B244&lt;&gt;"",$D$13:$D$1000,""))</f>
        <v>4309.3934458562771</v>
      </c>
      <c r="H244" s="12">
        <f>IF(AND(COVID,F244&lt;0),F244, IF(B244&lt;&gt;"",$G$13:$G$1000-$I$13:$I$1000,""))</f>
        <v>2090.162905500822</v>
      </c>
      <c r="I244" s="12">
        <f>IF(AND(COVID,F244&lt;0),0,IF(B244&lt;&gt;"",$D$13:$D$1000*($E$6/$E$8),""))</f>
        <v>2219.2305403554551</v>
      </c>
      <c r="J244" s="12">
        <f t="shared" si="19"/>
        <v>624516.10731250991</v>
      </c>
      <c r="K244" s="12">
        <f>SUM($I$13:I244)</f>
        <v>601776.00959205243</v>
      </c>
    </row>
    <row r="245" spans="2:11" s="2" customFormat="1" x14ac:dyDescent="0.2">
      <c r="B245" s="15">
        <f t="shared" si="20"/>
        <v>233</v>
      </c>
      <c r="C245" s="9">
        <f t="shared" si="17"/>
        <v>49841</v>
      </c>
      <c r="D245" s="55">
        <f t="shared" si="21"/>
        <v>624516.10731250991</v>
      </c>
      <c r="E245" s="12">
        <f t="shared" si="18"/>
        <v>4309.3934458562771</v>
      </c>
      <c r="F245" s="12">
        <v>0</v>
      </c>
      <c r="G245" s="12">
        <f>IF(AND(B245&lt;&gt;"",$E$13:$E$1000+$F$13:$F$1000*COVID&lt;$D$13:$D$1000),$E$13:$E$1000+$F$13:$F$1000*COVID,IF(B245&lt;&gt;"",$D$13:$D$1000,""))</f>
        <v>4309.3934458562771</v>
      </c>
      <c r="H245" s="12">
        <f>IF(AND(COVID,F245&lt;0),F245, IF(B245&lt;&gt;"",$G$13:$G$1000-$I$13:$I$1000,""))</f>
        <v>2097.5655657911379</v>
      </c>
      <c r="I245" s="12">
        <f>IF(AND(COVID,F245&lt;0),0,IF(B245&lt;&gt;"",$D$13:$D$1000*($E$6/$E$8),""))</f>
        <v>2211.8278800651392</v>
      </c>
      <c r="J245" s="12">
        <f t="shared" si="19"/>
        <v>622418.54174671881</v>
      </c>
      <c r="K245" s="12">
        <f>SUM($I$13:I245)</f>
        <v>603987.83747211762</v>
      </c>
    </row>
    <row r="246" spans="2:11" s="2" customFormat="1" x14ac:dyDescent="0.2">
      <c r="B246" s="15">
        <f t="shared" si="20"/>
        <v>234</v>
      </c>
      <c r="C246" s="9">
        <f t="shared" si="17"/>
        <v>49871</v>
      </c>
      <c r="D246" s="55">
        <f t="shared" si="21"/>
        <v>622418.54174671881</v>
      </c>
      <c r="E246" s="12">
        <f t="shared" si="18"/>
        <v>4309.3934458562771</v>
      </c>
      <c r="F246" s="12">
        <v>0</v>
      </c>
      <c r="G246" s="12">
        <f>IF(AND(B246&lt;&gt;"",$E$13:$E$1000+$F$13:$F$1000*COVID&lt;$D$13:$D$1000),$E$13:$E$1000+$F$13:$F$1000*COVID,IF(B246&lt;&gt;"",$D$13:$D$1000,""))</f>
        <v>4309.3934458562771</v>
      </c>
      <c r="H246" s="12">
        <f>IF(AND(COVID,F246&lt;0),F246, IF(B246&lt;&gt;"",$G$13:$G$1000-$I$13:$I$1000,""))</f>
        <v>2104.9944438366479</v>
      </c>
      <c r="I246" s="12">
        <f>IF(AND(COVID,F246&lt;0),0,IF(B246&lt;&gt;"",$D$13:$D$1000*($E$6/$E$8),""))</f>
        <v>2204.3990020196293</v>
      </c>
      <c r="J246" s="12">
        <f t="shared" si="19"/>
        <v>620313.54730288219</v>
      </c>
      <c r="K246" s="12">
        <f>SUM($I$13:I246)</f>
        <v>606192.23647413729</v>
      </c>
    </row>
    <row r="247" spans="2:11" s="2" customFormat="1" x14ac:dyDescent="0.2">
      <c r="B247" s="15">
        <f t="shared" si="20"/>
        <v>235</v>
      </c>
      <c r="C247" s="9">
        <f t="shared" si="17"/>
        <v>49902</v>
      </c>
      <c r="D247" s="55">
        <f t="shared" si="21"/>
        <v>620313.54730288219</v>
      </c>
      <c r="E247" s="12">
        <f t="shared" si="18"/>
        <v>4309.3934458562771</v>
      </c>
      <c r="F247" s="12">
        <v>0</v>
      </c>
      <c r="G247" s="12">
        <f>IF(AND(B247&lt;&gt;"",$E$13:$E$1000+$F$13:$F$1000*COVID&lt;$D$13:$D$1000),$E$13:$E$1000+$F$13:$F$1000*COVID,IF(B247&lt;&gt;"",$D$13:$D$1000,""))</f>
        <v>4309.3934458562771</v>
      </c>
      <c r="H247" s="12">
        <f>IF(AND(COVID,F247&lt;0),F247, IF(B247&lt;&gt;"",$G$13:$G$1000-$I$13:$I$1000,""))</f>
        <v>2112.4496324919028</v>
      </c>
      <c r="I247" s="12">
        <f>IF(AND(COVID,F247&lt;0),0,IF(B247&lt;&gt;"",$D$13:$D$1000*($E$6/$E$8),""))</f>
        <v>2196.9438133643744</v>
      </c>
      <c r="J247" s="12">
        <f t="shared" si="19"/>
        <v>618201.09767039027</v>
      </c>
      <c r="K247" s="12">
        <f>SUM($I$13:I247)</f>
        <v>608389.18028750166</v>
      </c>
    </row>
    <row r="248" spans="2:11" s="2" customFormat="1" x14ac:dyDescent="0.2">
      <c r="B248" s="15">
        <f t="shared" si="20"/>
        <v>236</v>
      </c>
      <c r="C248" s="9">
        <f t="shared" si="17"/>
        <v>49933</v>
      </c>
      <c r="D248" s="55">
        <f t="shared" si="21"/>
        <v>618201.09767039027</v>
      </c>
      <c r="E248" s="12">
        <f t="shared" si="18"/>
        <v>4309.3934458562771</v>
      </c>
      <c r="F248" s="12">
        <v>0</v>
      </c>
      <c r="G248" s="12">
        <f>IF(AND(B248&lt;&gt;"",$E$13:$E$1000+$F$13:$F$1000*COVID&lt;$D$13:$D$1000),$E$13:$E$1000+$F$13:$F$1000*COVID,IF(B248&lt;&gt;"",$D$13:$D$1000,""))</f>
        <v>4309.3934458562771</v>
      </c>
      <c r="H248" s="12">
        <f>IF(AND(COVID,F248&lt;0),F248, IF(B248&lt;&gt;"",$G$13:$G$1000-$I$13:$I$1000,""))</f>
        <v>2119.9312249403115</v>
      </c>
      <c r="I248" s="12">
        <f>IF(AND(COVID,F248&lt;0),0,IF(B248&lt;&gt;"",$D$13:$D$1000*($E$6/$E$8),""))</f>
        <v>2189.4622209159656</v>
      </c>
      <c r="J248" s="12">
        <f t="shared" si="19"/>
        <v>616081.16644544993</v>
      </c>
      <c r="K248" s="12">
        <f>SUM($I$13:I248)</f>
        <v>610578.6425084176</v>
      </c>
    </row>
    <row r="249" spans="2:11" s="2" customFormat="1" x14ac:dyDescent="0.2">
      <c r="B249" s="15">
        <f t="shared" si="20"/>
        <v>237</v>
      </c>
      <c r="C249" s="9">
        <f t="shared" si="17"/>
        <v>49963</v>
      </c>
      <c r="D249" s="55">
        <f t="shared" si="21"/>
        <v>616081.16644544993</v>
      </c>
      <c r="E249" s="12">
        <f t="shared" si="18"/>
        <v>4309.3934458562771</v>
      </c>
      <c r="F249" s="12">
        <v>0</v>
      </c>
      <c r="G249" s="12">
        <f>IF(AND(B249&lt;&gt;"",$E$13:$E$1000+$F$13:$F$1000*COVID&lt;$D$13:$D$1000),$E$13:$E$1000+$F$13:$F$1000*COVID,IF(B249&lt;&gt;"",$D$13:$D$1000,""))</f>
        <v>4309.3934458562771</v>
      </c>
      <c r="H249" s="12">
        <f>IF(AND(COVID,F249&lt;0),F249, IF(B249&lt;&gt;"",$G$13:$G$1000-$I$13:$I$1000,""))</f>
        <v>2127.4393146953084</v>
      </c>
      <c r="I249" s="12">
        <f>IF(AND(COVID,F249&lt;0),0,IF(B249&lt;&gt;"",$D$13:$D$1000*($E$6/$E$8),""))</f>
        <v>2181.9541311609687</v>
      </c>
      <c r="J249" s="12">
        <f t="shared" si="19"/>
        <v>613953.72713075462</v>
      </c>
      <c r="K249" s="12">
        <f>SUM($I$13:I249)</f>
        <v>612760.59663957858</v>
      </c>
    </row>
    <row r="250" spans="2:11" s="2" customFormat="1" x14ac:dyDescent="0.2">
      <c r="B250" s="15">
        <f t="shared" si="20"/>
        <v>238</v>
      </c>
      <c r="C250" s="9">
        <f t="shared" si="17"/>
        <v>49994</v>
      </c>
      <c r="D250" s="55">
        <f t="shared" si="21"/>
        <v>613953.72713075462</v>
      </c>
      <c r="E250" s="12">
        <f t="shared" si="18"/>
        <v>4309.3934458562771</v>
      </c>
      <c r="F250" s="12">
        <v>0</v>
      </c>
      <c r="G250" s="12">
        <f>IF(AND(B250&lt;&gt;"",$E$13:$E$1000+$F$13:$F$1000*COVID&lt;$D$13:$D$1000),$E$13:$E$1000+$F$13:$F$1000*COVID,IF(B250&lt;&gt;"",$D$13:$D$1000,""))</f>
        <v>4309.3934458562771</v>
      </c>
      <c r="H250" s="12">
        <f>IF(AND(COVID,F250&lt;0),F250, IF(B250&lt;&gt;"",$G$13:$G$1000-$I$13:$I$1000,""))</f>
        <v>2134.973995601521</v>
      </c>
      <c r="I250" s="12">
        <f>IF(AND(COVID,F250&lt;0),0,IF(B250&lt;&gt;"",$D$13:$D$1000*($E$6/$E$8),""))</f>
        <v>2174.4194502547562</v>
      </c>
      <c r="J250" s="12">
        <f t="shared" si="19"/>
        <v>611818.75313515309</v>
      </c>
      <c r="K250" s="12">
        <f>SUM($I$13:I250)</f>
        <v>614935.01608983334</v>
      </c>
    </row>
    <row r="251" spans="2:11" s="2" customFormat="1" x14ac:dyDescent="0.2">
      <c r="B251" s="15">
        <f t="shared" si="20"/>
        <v>239</v>
      </c>
      <c r="C251" s="9">
        <f t="shared" si="17"/>
        <v>50024</v>
      </c>
      <c r="D251" s="55">
        <f t="shared" si="21"/>
        <v>611818.75313515309</v>
      </c>
      <c r="E251" s="12">
        <f t="shared" si="18"/>
        <v>4309.3934458562771</v>
      </c>
      <c r="F251" s="12">
        <v>0</v>
      </c>
      <c r="G251" s="12">
        <f>IF(AND(B251&lt;&gt;"",$E$13:$E$1000+$F$13:$F$1000*COVID&lt;$D$13:$D$1000),$E$13:$E$1000+$F$13:$F$1000*COVID,IF(B251&lt;&gt;"",$D$13:$D$1000,""))</f>
        <v>4309.3934458562771</v>
      </c>
      <c r="H251" s="12">
        <f>IF(AND(COVID,F251&lt;0),F251, IF(B251&lt;&gt;"",$G$13:$G$1000-$I$13:$I$1000,""))</f>
        <v>2142.5353618359431</v>
      </c>
      <c r="I251" s="12">
        <f>IF(AND(COVID,F251&lt;0),0,IF(B251&lt;&gt;"",$D$13:$D$1000*($E$6/$E$8),""))</f>
        <v>2166.858084020334</v>
      </c>
      <c r="J251" s="12">
        <f t="shared" si="19"/>
        <v>609676.21777331713</v>
      </c>
      <c r="K251" s="12">
        <f>SUM($I$13:I251)</f>
        <v>617101.87417385366</v>
      </c>
    </row>
    <row r="252" spans="2:11" s="2" customFormat="1" x14ac:dyDescent="0.2">
      <c r="B252" s="15">
        <f t="shared" si="20"/>
        <v>240</v>
      </c>
      <c r="C252" s="9">
        <f t="shared" si="17"/>
        <v>50055</v>
      </c>
      <c r="D252" s="55">
        <f t="shared" si="21"/>
        <v>609676.21777331713</v>
      </c>
      <c r="E252" s="12">
        <f t="shared" si="18"/>
        <v>4309.3934458562771</v>
      </c>
      <c r="F252" s="12">
        <v>0</v>
      </c>
      <c r="G252" s="12">
        <f>IF(AND(B252&lt;&gt;"",$E$13:$E$1000+$F$13:$F$1000*COVID&lt;$D$13:$D$1000),$E$13:$E$1000+$F$13:$F$1000*COVID,IF(B252&lt;&gt;"",$D$13:$D$1000,""))</f>
        <v>4309.3934458562771</v>
      </c>
      <c r="H252" s="12">
        <f>IF(AND(COVID,F252&lt;0),F252, IF(B252&lt;&gt;"",$G$13:$G$1000-$I$13:$I$1000,""))</f>
        <v>2150.123507909112</v>
      </c>
      <c r="I252" s="12">
        <f>IF(AND(COVID,F252&lt;0),0,IF(B252&lt;&gt;"",$D$13:$D$1000*($E$6/$E$8),""))</f>
        <v>2159.2699379471651</v>
      </c>
      <c r="J252" s="12">
        <f t="shared" si="19"/>
        <v>607526.094265408</v>
      </c>
      <c r="K252" s="12">
        <f>SUM($I$13:I252)</f>
        <v>619261.14411180082</v>
      </c>
    </row>
    <row r="253" spans="2:11" s="2" customFormat="1" x14ac:dyDescent="0.2">
      <c r="B253" s="15">
        <f t="shared" si="20"/>
        <v>241</v>
      </c>
      <c r="C253" s="9">
        <f t="shared" si="17"/>
        <v>50086</v>
      </c>
      <c r="D253" s="55">
        <f t="shared" si="21"/>
        <v>607526.094265408</v>
      </c>
      <c r="E253" s="12">
        <f t="shared" si="18"/>
        <v>4309.3934458562771</v>
      </c>
      <c r="F253" s="12">
        <v>0</v>
      </c>
      <c r="G253" s="12">
        <f>IF(AND(B253&lt;&gt;"",$E$13:$E$1000+$F$13:$F$1000*COVID&lt;$D$13:$D$1000),$E$13:$E$1000+$F$13:$F$1000*COVID,IF(B253&lt;&gt;"",$D$13:$D$1000,""))</f>
        <v>4309.3934458562771</v>
      </c>
      <c r="H253" s="12">
        <f>IF(AND(COVID,F253&lt;0),F253, IF(B253&lt;&gt;"",$G$13:$G$1000-$I$13:$I$1000,""))</f>
        <v>2157.7385286662902</v>
      </c>
      <c r="I253" s="12">
        <f>IF(AND(COVID,F253&lt;0),0,IF(B253&lt;&gt;"",$D$13:$D$1000*($E$6/$E$8),""))</f>
        <v>2151.6549171899869</v>
      </c>
      <c r="J253" s="12">
        <f t="shared" si="19"/>
        <v>605368.35573674168</v>
      </c>
      <c r="K253" s="12">
        <f>SUM($I$13:I253)</f>
        <v>621412.79902899079</v>
      </c>
    </row>
    <row r="254" spans="2:11" s="2" customFormat="1" x14ac:dyDescent="0.2">
      <c r="B254" s="15">
        <f t="shared" si="20"/>
        <v>242</v>
      </c>
      <c r="C254" s="9">
        <f t="shared" si="17"/>
        <v>50114</v>
      </c>
      <c r="D254" s="55">
        <f t="shared" si="21"/>
        <v>605368.35573674168</v>
      </c>
      <c r="E254" s="12">
        <f t="shared" si="18"/>
        <v>4309.3934458562771</v>
      </c>
      <c r="F254" s="12">
        <v>0</v>
      </c>
      <c r="G254" s="12">
        <f>IF(AND(B254&lt;&gt;"",$E$13:$E$1000+$F$13:$F$1000*COVID&lt;$D$13:$D$1000),$E$13:$E$1000+$F$13:$F$1000*COVID,IF(B254&lt;&gt;"",$D$13:$D$1000,""))</f>
        <v>4309.3934458562771</v>
      </c>
      <c r="H254" s="12">
        <f>IF(AND(COVID,F254&lt;0),F254, IF(B254&lt;&gt;"",$G$13:$G$1000-$I$13:$I$1000,""))</f>
        <v>2165.3805192886502</v>
      </c>
      <c r="I254" s="12">
        <f>IF(AND(COVID,F254&lt;0),0,IF(B254&lt;&gt;"",$D$13:$D$1000*($E$6/$E$8),""))</f>
        <v>2144.0129265676269</v>
      </c>
      <c r="J254" s="12">
        <f t="shared" si="19"/>
        <v>603202.97521745297</v>
      </c>
      <c r="K254" s="12">
        <f>SUM($I$13:I254)</f>
        <v>623556.81195555837</v>
      </c>
    </row>
    <row r="255" spans="2:11" s="2" customFormat="1" x14ac:dyDescent="0.2">
      <c r="B255" s="15">
        <f t="shared" si="20"/>
        <v>243</v>
      </c>
      <c r="C255" s="9">
        <f t="shared" si="17"/>
        <v>50145</v>
      </c>
      <c r="D255" s="55">
        <f t="shared" si="21"/>
        <v>603202.97521745297</v>
      </c>
      <c r="E255" s="12">
        <f t="shared" si="18"/>
        <v>4309.3934458562771</v>
      </c>
      <c r="F255" s="12">
        <v>0</v>
      </c>
      <c r="G255" s="12">
        <f>IF(AND(B255&lt;&gt;"",$E$13:$E$1000+$F$13:$F$1000*COVID&lt;$D$13:$D$1000),$E$13:$E$1000+$F$13:$F$1000*COVID,IF(B255&lt;&gt;"",$D$13:$D$1000,""))</f>
        <v>4309.3934458562771</v>
      </c>
      <c r="H255" s="12">
        <f>IF(AND(COVID,F255&lt;0),F255, IF(B255&lt;&gt;"",$G$13:$G$1000-$I$13:$I$1000,""))</f>
        <v>2173.0495752944644</v>
      </c>
      <c r="I255" s="12">
        <f>IF(AND(COVID,F255&lt;0),0,IF(B255&lt;&gt;"",$D$13:$D$1000*($E$6/$E$8),""))</f>
        <v>2136.3438705618128</v>
      </c>
      <c r="J255" s="12">
        <f t="shared" si="19"/>
        <v>601029.92564215849</v>
      </c>
      <c r="K255" s="12">
        <f>SUM($I$13:I255)</f>
        <v>625693.15582612017</v>
      </c>
    </row>
    <row r="256" spans="2:11" s="2" customFormat="1" x14ac:dyDescent="0.2">
      <c r="B256" s="15">
        <f t="shared" si="20"/>
        <v>244</v>
      </c>
      <c r="C256" s="9">
        <f t="shared" si="17"/>
        <v>50175</v>
      </c>
      <c r="D256" s="55">
        <f t="shared" si="21"/>
        <v>601029.92564215849</v>
      </c>
      <c r="E256" s="12">
        <f t="shared" si="18"/>
        <v>4309.3934458562771</v>
      </c>
      <c r="F256" s="12">
        <v>0</v>
      </c>
      <c r="G256" s="12">
        <f>IF(AND(B256&lt;&gt;"",$E$13:$E$1000+$F$13:$F$1000*COVID&lt;$D$13:$D$1000),$E$13:$E$1000+$F$13:$F$1000*COVID,IF(B256&lt;&gt;"",$D$13:$D$1000,""))</f>
        <v>4309.3934458562771</v>
      </c>
      <c r="H256" s="12">
        <f>IF(AND(COVID,F256&lt;0),F256, IF(B256&lt;&gt;"",$G$13:$G$1000-$I$13:$I$1000,""))</f>
        <v>2180.7457925402991</v>
      </c>
      <c r="I256" s="12">
        <f>IF(AND(COVID,F256&lt;0),0,IF(B256&lt;&gt;"",$D$13:$D$1000*($E$6/$E$8),""))</f>
        <v>2128.647653315978</v>
      </c>
      <c r="J256" s="12">
        <f t="shared" si="19"/>
        <v>598849.17984961823</v>
      </c>
      <c r="K256" s="12">
        <f>SUM($I$13:I256)</f>
        <v>627821.8034794362</v>
      </c>
    </row>
    <row r="257" spans="2:11" s="2" customFormat="1" x14ac:dyDescent="0.2">
      <c r="B257" s="15">
        <f t="shared" si="20"/>
        <v>245</v>
      </c>
      <c r="C257" s="9">
        <f t="shared" si="17"/>
        <v>50206</v>
      </c>
      <c r="D257" s="55">
        <f t="shared" si="21"/>
        <v>598849.17984961823</v>
      </c>
      <c r="E257" s="12">
        <f t="shared" si="18"/>
        <v>4309.3934458562771</v>
      </c>
      <c r="F257" s="12">
        <v>0</v>
      </c>
      <c r="G257" s="12">
        <f>IF(AND(B257&lt;&gt;"",$E$13:$E$1000+$F$13:$F$1000*COVID&lt;$D$13:$D$1000),$E$13:$E$1000+$F$13:$F$1000*COVID,IF(B257&lt;&gt;"",$D$13:$D$1000,""))</f>
        <v>4309.3934458562771</v>
      </c>
      <c r="H257" s="12">
        <f>IF(AND(COVID,F257&lt;0),F257, IF(B257&lt;&gt;"",$G$13:$G$1000-$I$13:$I$1000,""))</f>
        <v>2188.4692672222122</v>
      </c>
      <c r="I257" s="12">
        <f>IF(AND(COVID,F257&lt;0),0,IF(B257&lt;&gt;"",$D$13:$D$1000*($E$6/$E$8),""))</f>
        <v>2120.9241786340649</v>
      </c>
      <c r="J257" s="12">
        <f t="shared" si="19"/>
        <v>596660.71058239602</v>
      </c>
      <c r="K257" s="12">
        <f>SUM($I$13:I257)</f>
        <v>629942.72765807027</v>
      </c>
    </row>
    <row r="258" spans="2:11" s="2" customFormat="1" x14ac:dyDescent="0.2">
      <c r="B258" s="15">
        <f t="shared" si="20"/>
        <v>246</v>
      </c>
      <c r="C258" s="9">
        <f t="shared" si="17"/>
        <v>50236</v>
      </c>
      <c r="D258" s="55">
        <f t="shared" si="21"/>
        <v>596660.71058239602</v>
      </c>
      <c r="E258" s="12">
        <f t="shared" si="18"/>
        <v>4309.3934458562771</v>
      </c>
      <c r="F258" s="12">
        <v>0</v>
      </c>
      <c r="G258" s="12">
        <f>IF(AND(B258&lt;&gt;"",$E$13:$E$1000+$F$13:$F$1000*COVID&lt;$D$13:$D$1000),$E$13:$E$1000+$F$13:$F$1000*COVID,IF(B258&lt;&gt;"",$D$13:$D$1000,""))</f>
        <v>4309.3934458562771</v>
      </c>
      <c r="H258" s="12">
        <f>IF(AND(COVID,F258&lt;0),F258, IF(B258&lt;&gt;"",$G$13:$G$1000-$I$13:$I$1000,""))</f>
        <v>2196.2200958769577</v>
      </c>
      <c r="I258" s="12">
        <f>IF(AND(COVID,F258&lt;0),0,IF(B258&lt;&gt;"",$D$13:$D$1000*($E$6/$E$8),""))</f>
        <v>2113.1733499793195</v>
      </c>
      <c r="J258" s="12">
        <f t="shared" si="19"/>
        <v>594464.49048651906</v>
      </c>
      <c r="K258" s="12">
        <f>SUM($I$13:I258)</f>
        <v>632055.90100804961</v>
      </c>
    </row>
    <row r="259" spans="2:11" s="2" customFormat="1" x14ac:dyDescent="0.2">
      <c r="B259" s="15">
        <f t="shared" si="20"/>
        <v>247</v>
      </c>
      <c r="C259" s="9">
        <f t="shared" si="17"/>
        <v>50267</v>
      </c>
      <c r="D259" s="55">
        <f t="shared" si="21"/>
        <v>594464.49048651906</v>
      </c>
      <c r="E259" s="12">
        <f t="shared" si="18"/>
        <v>4309.3934458562771</v>
      </c>
      <c r="F259" s="12">
        <v>0</v>
      </c>
      <c r="G259" s="12">
        <f>IF(AND(B259&lt;&gt;"",$E$13:$E$1000+$F$13:$F$1000*COVID&lt;$D$13:$D$1000),$E$13:$E$1000+$F$13:$F$1000*COVID,IF(B259&lt;&gt;"",$D$13:$D$1000,""))</f>
        <v>4309.3934458562771</v>
      </c>
      <c r="H259" s="12">
        <f>IF(AND(COVID,F259&lt;0),F259, IF(B259&lt;&gt;"",$G$13:$G$1000-$I$13:$I$1000,""))</f>
        <v>2203.9983753831884</v>
      </c>
      <c r="I259" s="12">
        <f>IF(AND(COVID,F259&lt;0),0,IF(B259&lt;&gt;"",$D$13:$D$1000*($E$6/$E$8),""))</f>
        <v>2105.3950704730887</v>
      </c>
      <c r="J259" s="12">
        <f t="shared" si="19"/>
        <v>592260.49211113586</v>
      </c>
      <c r="K259" s="12">
        <f>SUM($I$13:I259)</f>
        <v>634161.29607852269</v>
      </c>
    </row>
    <row r="260" spans="2:11" s="2" customFormat="1" x14ac:dyDescent="0.2">
      <c r="B260" s="15">
        <f t="shared" si="20"/>
        <v>248</v>
      </c>
      <c r="C260" s="9">
        <f t="shared" si="17"/>
        <v>50298</v>
      </c>
      <c r="D260" s="55">
        <f t="shared" si="21"/>
        <v>592260.49211113586</v>
      </c>
      <c r="E260" s="12">
        <f t="shared" si="18"/>
        <v>4309.3934458562771</v>
      </c>
      <c r="F260" s="12">
        <v>0</v>
      </c>
      <c r="G260" s="12">
        <f>IF(AND(B260&lt;&gt;"",$E$13:$E$1000+$F$13:$F$1000*COVID&lt;$D$13:$D$1000),$E$13:$E$1000+$F$13:$F$1000*COVID,IF(B260&lt;&gt;"",$D$13:$D$1000,""))</f>
        <v>4309.3934458562771</v>
      </c>
      <c r="H260" s="12">
        <f>IF(AND(COVID,F260&lt;0),F260, IF(B260&lt;&gt;"",$G$13:$G$1000-$I$13:$I$1000,""))</f>
        <v>2211.8042029626708</v>
      </c>
      <c r="I260" s="12">
        <f>IF(AND(COVID,F260&lt;0),0,IF(B260&lt;&gt;"",$D$13:$D$1000*($E$6/$E$8),""))</f>
        <v>2097.5892428936063</v>
      </c>
      <c r="J260" s="12">
        <f t="shared" si="19"/>
        <v>590048.68790817319</v>
      </c>
      <c r="K260" s="12">
        <f>SUM($I$13:I260)</f>
        <v>636258.88532141631</v>
      </c>
    </row>
    <row r="261" spans="2:11" s="2" customFormat="1" x14ac:dyDescent="0.2">
      <c r="B261" s="15">
        <f t="shared" si="20"/>
        <v>249</v>
      </c>
      <c r="C261" s="9">
        <f t="shared" si="17"/>
        <v>50328</v>
      </c>
      <c r="D261" s="55">
        <f t="shared" si="21"/>
        <v>590048.68790817319</v>
      </c>
      <c r="E261" s="12">
        <f t="shared" si="18"/>
        <v>4309.3934458562771</v>
      </c>
      <c r="F261" s="12">
        <v>0</v>
      </c>
      <c r="G261" s="12">
        <f>IF(AND(B261&lt;&gt;"",$E$13:$E$1000+$F$13:$F$1000*COVID&lt;$D$13:$D$1000),$E$13:$E$1000+$F$13:$F$1000*COVID,IF(B261&lt;&gt;"",$D$13:$D$1000,""))</f>
        <v>4309.3934458562771</v>
      </c>
      <c r="H261" s="12">
        <f>IF(AND(COVID,F261&lt;0),F261, IF(B261&lt;&gt;"",$G$13:$G$1000-$I$13:$I$1000,""))</f>
        <v>2219.6376761814968</v>
      </c>
      <c r="I261" s="12">
        <f>IF(AND(COVID,F261&lt;0),0,IF(B261&lt;&gt;"",$D$13:$D$1000*($E$6/$E$8),""))</f>
        <v>2089.7557696747804</v>
      </c>
      <c r="J261" s="12">
        <f t="shared" si="19"/>
        <v>587829.05023199168</v>
      </c>
      <c r="K261" s="12">
        <f>SUM($I$13:I261)</f>
        <v>638348.64109109109</v>
      </c>
    </row>
    <row r="262" spans="2:11" s="2" customFormat="1" x14ac:dyDescent="0.2">
      <c r="B262" s="15">
        <f t="shared" si="20"/>
        <v>250</v>
      </c>
      <c r="C262" s="9">
        <f t="shared" si="17"/>
        <v>50359</v>
      </c>
      <c r="D262" s="55">
        <f t="shared" si="21"/>
        <v>587829.05023199168</v>
      </c>
      <c r="E262" s="12">
        <f t="shared" si="18"/>
        <v>4309.3934458562771</v>
      </c>
      <c r="F262" s="12">
        <v>0</v>
      </c>
      <c r="G262" s="12">
        <f>IF(AND(B262&lt;&gt;"",$E$13:$E$1000+$F$13:$F$1000*COVID&lt;$D$13:$D$1000),$E$13:$E$1000+$F$13:$F$1000*COVID,IF(B262&lt;&gt;"",$D$13:$D$1000,""))</f>
        <v>4309.3934458562771</v>
      </c>
      <c r="H262" s="12">
        <f>IF(AND(COVID,F262&lt;0),F262, IF(B262&lt;&gt;"",$G$13:$G$1000-$I$13:$I$1000,""))</f>
        <v>2227.4988929513065</v>
      </c>
      <c r="I262" s="12">
        <f>IF(AND(COVID,F262&lt;0),0,IF(B262&lt;&gt;"",$D$13:$D$1000*($E$6/$E$8),""))</f>
        <v>2081.8945529049706</v>
      </c>
      <c r="J262" s="12">
        <f t="shared" si="19"/>
        <v>585601.55133904039</v>
      </c>
      <c r="K262" s="12">
        <f>SUM($I$13:I262)</f>
        <v>640430.53564399609</v>
      </c>
    </row>
    <row r="263" spans="2:11" s="2" customFormat="1" x14ac:dyDescent="0.2">
      <c r="B263" s="15">
        <f t="shared" si="20"/>
        <v>251</v>
      </c>
      <c r="C263" s="9">
        <f t="shared" si="17"/>
        <v>50389</v>
      </c>
      <c r="D263" s="55">
        <f t="shared" si="21"/>
        <v>585601.55133904039</v>
      </c>
      <c r="E263" s="12">
        <f t="shared" si="18"/>
        <v>4309.3934458562771</v>
      </c>
      <c r="F263" s="12">
        <v>0</v>
      </c>
      <c r="G263" s="12">
        <f>IF(AND(B263&lt;&gt;"",$E$13:$E$1000+$F$13:$F$1000*COVID&lt;$D$13:$D$1000),$E$13:$E$1000+$F$13:$F$1000*COVID,IF(B263&lt;&gt;"",$D$13:$D$1000,""))</f>
        <v>4309.3934458562771</v>
      </c>
      <c r="H263" s="12">
        <f>IF(AND(COVID,F263&lt;0),F263, IF(B263&lt;&gt;"",$G$13:$G$1000-$I$13:$I$1000,""))</f>
        <v>2235.3879515305089</v>
      </c>
      <c r="I263" s="12">
        <f>IF(AND(COVID,F263&lt;0),0,IF(B263&lt;&gt;"",$D$13:$D$1000*($E$6/$E$8),""))</f>
        <v>2074.0054943257683</v>
      </c>
      <c r="J263" s="12">
        <f t="shared" si="19"/>
        <v>583366.16338750988</v>
      </c>
      <c r="K263" s="12">
        <f>SUM($I$13:I263)</f>
        <v>642504.54113832186</v>
      </c>
    </row>
    <row r="264" spans="2:11" s="2" customFormat="1" x14ac:dyDescent="0.2">
      <c r="B264" s="15">
        <f t="shared" si="20"/>
        <v>252</v>
      </c>
      <c r="C264" s="9">
        <f t="shared" si="17"/>
        <v>50420</v>
      </c>
      <c r="D264" s="55">
        <f t="shared" si="21"/>
        <v>583366.16338750988</v>
      </c>
      <c r="E264" s="12">
        <f t="shared" si="18"/>
        <v>4309.3934458562771</v>
      </c>
      <c r="F264" s="12">
        <v>0</v>
      </c>
      <c r="G264" s="12">
        <f>IF(AND(B264&lt;&gt;"",$E$13:$E$1000+$F$13:$F$1000*COVID&lt;$D$13:$D$1000),$E$13:$E$1000+$F$13:$F$1000*COVID,IF(B264&lt;&gt;"",$D$13:$D$1000,""))</f>
        <v>4309.3934458562771</v>
      </c>
      <c r="H264" s="12">
        <f>IF(AND(COVID,F264&lt;0),F264, IF(B264&lt;&gt;"",$G$13:$G$1000-$I$13:$I$1000,""))</f>
        <v>2243.304950525513</v>
      </c>
      <c r="I264" s="12">
        <f>IF(AND(COVID,F264&lt;0),0,IF(B264&lt;&gt;"",$D$13:$D$1000*($E$6/$E$8),""))</f>
        <v>2066.0884953307641</v>
      </c>
      <c r="J264" s="12">
        <f t="shared" si="19"/>
        <v>581122.85843698436</v>
      </c>
      <c r="K264" s="12">
        <f>SUM($I$13:I264)</f>
        <v>644570.62963365263</v>
      </c>
    </row>
    <row r="265" spans="2:11" s="2" customFormat="1" x14ac:dyDescent="0.2">
      <c r="B265" s="15">
        <f t="shared" si="20"/>
        <v>253</v>
      </c>
      <c r="C265" s="9">
        <f t="shared" si="17"/>
        <v>50451</v>
      </c>
      <c r="D265" s="55">
        <f t="shared" si="21"/>
        <v>581122.85843698436</v>
      </c>
      <c r="E265" s="12">
        <f t="shared" si="18"/>
        <v>4309.3934458562771</v>
      </c>
      <c r="F265" s="12">
        <v>0</v>
      </c>
      <c r="G265" s="12">
        <f>IF(AND(B265&lt;&gt;"",$E$13:$E$1000+$F$13:$F$1000*COVID&lt;$D$13:$D$1000),$E$13:$E$1000+$F$13:$F$1000*COVID,IF(B265&lt;&gt;"",$D$13:$D$1000,""))</f>
        <v>4309.3934458562771</v>
      </c>
      <c r="H265" s="12">
        <f>IF(AND(COVID,F265&lt;0),F265, IF(B265&lt;&gt;"",$G$13:$G$1000-$I$13:$I$1000,""))</f>
        <v>2251.2499888919574</v>
      </c>
      <c r="I265" s="12">
        <f>IF(AND(COVID,F265&lt;0),0,IF(B265&lt;&gt;"",$D$13:$D$1000*($E$6/$E$8),""))</f>
        <v>2058.1434569643197</v>
      </c>
      <c r="J265" s="12">
        <f t="shared" si="19"/>
        <v>578871.60844809236</v>
      </c>
      <c r="K265" s="12">
        <f>SUM($I$13:I265)</f>
        <v>646628.77309061692</v>
      </c>
    </row>
    <row r="266" spans="2:11" s="2" customFormat="1" x14ac:dyDescent="0.2">
      <c r="B266" s="15">
        <f t="shared" si="20"/>
        <v>254</v>
      </c>
      <c r="C266" s="9">
        <f t="shared" si="17"/>
        <v>50479</v>
      </c>
      <c r="D266" s="55">
        <f t="shared" si="21"/>
        <v>578871.60844809236</v>
      </c>
      <c r="E266" s="12">
        <f t="shared" si="18"/>
        <v>4309.3934458562771</v>
      </c>
      <c r="F266" s="12">
        <v>0</v>
      </c>
      <c r="G266" s="12">
        <f>IF(AND(B266&lt;&gt;"",$E$13:$E$1000+$F$13:$F$1000*COVID&lt;$D$13:$D$1000),$E$13:$E$1000+$F$13:$F$1000*COVID,IF(B266&lt;&gt;"",$D$13:$D$1000,""))</f>
        <v>4309.3934458562771</v>
      </c>
      <c r="H266" s="12">
        <f>IF(AND(COVID,F266&lt;0),F266, IF(B266&lt;&gt;"",$G$13:$G$1000-$I$13:$I$1000,""))</f>
        <v>2259.22316593595</v>
      </c>
      <c r="I266" s="12">
        <f>IF(AND(COVID,F266&lt;0),0,IF(B266&lt;&gt;"",$D$13:$D$1000*($E$6/$E$8),""))</f>
        <v>2050.1702799203272</v>
      </c>
      <c r="J266" s="12">
        <f t="shared" si="19"/>
        <v>576612.38528215641</v>
      </c>
      <c r="K266" s="12">
        <f>SUM($I$13:I266)</f>
        <v>648678.94337053725</v>
      </c>
    </row>
    <row r="267" spans="2:11" s="2" customFormat="1" x14ac:dyDescent="0.2">
      <c r="B267" s="15">
        <f t="shared" si="20"/>
        <v>255</v>
      </c>
      <c r="C267" s="9">
        <f t="shared" si="17"/>
        <v>50510</v>
      </c>
      <c r="D267" s="55">
        <f t="shared" si="21"/>
        <v>576612.38528215641</v>
      </c>
      <c r="E267" s="12">
        <f t="shared" si="18"/>
        <v>4309.3934458562771</v>
      </c>
      <c r="F267" s="12">
        <v>0</v>
      </c>
      <c r="G267" s="12">
        <f>IF(AND(B267&lt;&gt;"",$E$13:$E$1000+$F$13:$F$1000*COVID&lt;$D$13:$D$1000),$E$13:$E$1000+$F$13:$F$1000*COVID,IF(B267&lt;&gt;"",$D$13:$D$1000,""))</f>
        <v>4309.3934458562771</v>
      </c>
      <c r="H267" s="12">
        <f>IF(AND(COVID,F267&lt;0),F267, IF(B267&lt;&gt;"",$G$13:$G$1000-$I$13:$I$1000,""))</f>
        <v>2267.2245813153063</v>
      </c>
      <c r="I267" s="12">
        <f>IF(AND(COVID,F267&lt;0),0,IF(B267&lt;&gt;"",$D$13:$D$1000*($E$6/$E$8),""))</f>
        <v>2042.1688645409708</v>
      </c>
      <c r="J267" s="12">
        <f t="shared" si="19"/>
        <v>574345.16070084111</v>
      </c>
      <c r="K267" s="12">
        <f>SUM($I$13:I267)</f>
        <v>650721.11223507824</v>
      </c>
    </row>
    <row r="268" spans="2:11" s="2" customFormat="1" x14ac:dyDescent="0.2">
      <c r="B268" s="15">
        <f t="shared" si="20"/>
        <v>256</v>
      </c>
      <c r="C268" s="9">
        <f t="shared" si="17"/>
        <v>50540</v>
      </c>
      <c r="D268" s="55">
        <f t="shared" si="21"/>
        <v>574345.16070084111</v>
      </c>
      <c r="E268" s="12">
        <f t="shared" si="18"/>
        <v>4309.3934458562771</v>
      </c>
      <c r="F268" s="12">
        <v>0</v>
      </c>
      <c r="G268" s="12">
        <f>IF(AND(B268&lt;&gt;"",$E$13:$E$1000+$F$13:$F$1000*COVID&lt;$D$13:$D$1000),$E$13:$E$1000+$F$13:$F$1000*COVID,IF(B268&lt;&gt;"",$D$13:$D$1000,""))</f>
        <v>4309.3934458562771</v>
      </c>
      <c r="H268" s="12">
        <f>IF(AND(COVID,F268&lt;0),F268, IF(B268&lt;&gt;"",$G$13:$G$1000-$I$13:$I$1000,""))</f>
        <v>2275.2543350407977</v>
      </c>
      <c r="I268" s="12">
        <f>IF(AND(COVID,F268&lt;0),0,IF(B268&lt;&gt;"",$D$13:$D$1000*($E$6/$E$8),""))</f>
        <v>2034.1391108154792</v>
      </c>
      <c r="J268" s="12">
        <f t="shared" si="19"/>
        <v>572069.9063658003</v>
      </c>
      <c r="K268" s="12">
        <f>SUM($I$13:I268)</f>
        <v>652755.25134589372</v>
      </c>
    </row>
    <row r="269" spans="2:11" s="2" customFormat="1" x14ac:dyDescent="0.2">
      <c r="B269" s="15">
        <f t="shared" si="20"/>
        <v>257</v>
      </c>
      <c r="C269" s="9">
        <f t="shared" si="17"/>
        <v>50571</v>
      </c>
      <c r="D269" s="55">
        <f t="shared" si="21"/>
        <v>572069.9063658003</v>
      </c>
      <c r="E269" s="12">
        <f t="shared" si="18"/>
        <v>4309.3934458562771</v>
      </c>
      <c r="F269" s="12">
        <v>0</v>
      </c>
      <c r="G269" s="12">
        <f>IF(AND(B269&lt;&gt;"",$E$13:$E$1000+$F$13:$F$1000*COVID&lt;$D$13:$D$1000),$E$13:$E$1000+$F$13:$F$1000*COVID,IF(B269&lt;&gt;"",$D$13:$D$1000,""))</f>
        <v>4309.3934458562771</v>
      </c>
      <c r="H269" s="12">
        <f>IF(AND(COVID,F269&lt;0),F269, IF(B269&lt;&gt;"",$G$13:$G$1000-$I$13:$I$1000,""))</f>
        <v>2283.3125274774011</v>
      </c>
      <c r="I269" s="12">
        <f>IF(AND(COVID,F269&lt;0),0,IF(B269&lt;&gt;"",$D$13:$D$1000*($E$6/$E$8),""))</f>
        <v>2026.0809183788763</v>
      </c>
      <c r="J269" s="12">
        <f t="shared" si="19"/>
        <v>569786.59383832291</v>
      </c>
      <c r="K269" s="12">
        <f>SUM($I$13:I269)</f>
        <v>654781.33226427261</v>
      </c>
    </row>
    <row r="270" spans="2:11" s="2" customFormat="1" x14ac:dyDescent="0.2">
      <c r="B270" s="15">
        <f t="shared" si="20"/>
        <v>258</v>
      </c>
      <c r="C270" s="9">
        <f t="shared" ref="C270:C333" si="22">IF(B270&lt;&gt;"",DATE(YEAR($E$9),MONTH($E$9)+B270*12/$E$8,DAY($E$9)),"")</f>
        <v>50601</v>
      </c>
      <c r="D270" s="55">
        <f t="shared" si="21"/>
        <v>569786.59383832291</v>
      </c>
      <c r="E270" s="12">
        <f t="shared" ref="E270:E333" si="23">IF(B270&lt;&gt;"",$J$5,"")</f>
        <v>4309.3934458562771</v>
      </c>
      <c r="F270" s="12">
        <v>0</v>
      </c>
      <c r="G270" s="12">
        <f>IF(AND(B270&lt;&gt;"",$E$13:$E$1000+$F$13:$F$1000*COVID&lt;$D$13:$D$1000),$E$13:$E$1000+$F$13:$F$1000*COVID,IF(B270&lt;&gt;"",$D$13:$D$1000,""))</f>
        <v>4309.3934458562771</v>
      </c>
      <c r="H270" s="12">
        <f>IF(AND(COVID,F270&lt;0),F270, IF(B270&lt;&gt;"",$G$13:$G$1000-$I$13:$I$1000,""))</f>
        <v>2291.39925934555</v>
      </c>
      <c r="I270" s="12">
        <f>IF(AND(COVID,F270&lt;0),0,IF(B270&lt;&gt;"",$D$13:$D$1000*($E$6/$E$8),""))</f>
        <v>2017.9941865107271</v>
      </c>
      <c r="J270" s="12">
        <f t="shared" ref="J270:J333" si="24">IF(AND(B270&lt;&gt;"",$E$13:$E$1000+$F$13:$F$1000&lt;$D$13:$D$1000),$D$13:$D$1000-$H$13:$H$1000,IF(B270&lt;&gt;"",0,""))</f>
        <v>567495.1945789773</v>
      </c>
      <c r="K270" s="12">
        <f>SUM($I$13:I270)</f>
        <v>656799.32645078329</v>
      </c>
    </row>
    <row r="271" spans="2:11" s="2" customFormat="1" x14ac:dyDescent="0.2">
      <c r="B271" s="15">
        <f t="shared" ref="B271:B334" si="25">IF((IF($E$5*$E$6*$E$7*$E$9&gt;0,1,0)),B270+1,"")</f>
        <v>259</v>
      </c>
      <c r="C271" s="9">
        <f t="shared" si="22"/>
        <v>50632</v>
      </c>
      <c r="D271" s="55">
        <f t="shared" ref="D271:D334" si="26">IF(B271&lt;&gt;"",J270,"")</f>
        <v>567495.1945789773</v>
      </c>
      <c r="E271" s="12">
        <f t="shared" si="23"/>
        <v>4309.3934458562771</v>
      </c>
      <c r="F271" s="12">
        <v>0</v>
      </c>
      <c r="G271" s="12">
        <f>IF(AND(B271&lt;&gt;"",$E$13:$E$1000+$F$13:$F$1000*COVID&lt;$D$13:$D$1000),$E$13:$E$1000+$F$13:$F$1000*COVID,IF(B271&lt;&gt;"",$D$13:$D$1000,""))</f>
        <v>4309.3934458562771</v>
      </c>
      <c r="H271" s="12">
        <f>IF(AND(COVID,F271&lt;0),F271, IF(B271&lt;&gt;"",$G$13:$G$1000-$I$13:$I$1000,""))</f>
        <v>2299.5146317223989</v>
      </c>
      <c r="I271" s="12">
        <f>IF(AND(COVID,F271&lt;0),0,IF(B271&lt;&gt;"",$D$13:$D$1000*($E$6/$E$8),""))</f>
        <v>2009.878814133878</v>
      </c>
      <c r="J271" s="12">
        <f t="shared" si="24"/>
        <v>565195.67994725495</v>
      </c>
      <c r="K271" s="12">
        <f>SUM($I$13:I271)</f>
        <v>658809.20526491723</v>
      </c>
    </row>
    <row r="272" spans="2:11" s="2" customFormat="1" x14ac:dyDescent="0.2">
      <c r="B272" s="15">
        <f t="shared" si="25"/>
        <v>260</v>
      </c>
      <c r="C272" s="9">
        <f t="shared" si="22"/>
        <v>50663</v>
      </c>
      <c r="D272" s="55">
        <f t="shared" si="26"/>
        <v>565195.67994725495</v>
      </c>
      <c r="E272" s="12">
        <f t="shared" si="23"/>
        <v>4309.3934458562771</v>
      </c>
      <c r="F272" s="12">
        <v>0</v>
      </c>
      <c r="G272" s="12">
        <f>IF(AND(B272&lt;&gt;"",$E$13:$E$1000+$F$13:$F$1000*COVID&lt;$D$13:$D$1000),$E$13:$E$1000+$F$13:$F$1000*COVID,IF(B272&lt;&gt;"",$D$13:$D$1000,""))</f>
        <v>4309.3934458562771</v>
      </c>
      <c r="H272" s="12">
        <f>IF(AND(COVID,F272&lt;0),F272, IF(B272&lt;&gt;"",$G$13:$G$1000-$I$13:$I$1000,""))</f>
        <v>2307.6587460430824</v>
      </c>
      <c r="I272" s="12">
        <f>IF(AND(COVID,F272&lt;0),0,IF(B272&lt;&gt;"",$D$13:$D$1000*($E$6/$E$8),""))</f>
        <v>2001.7346998131948</v>
      </c>
      <c r="J272" s="12">
        <f t="shared" si="24"/>
        <v>562888.02120121184</v>
      </c>
      <c r="K272" s="12">
        <f>SUM($I$13:I272)</f>
        <v>660810.93996473041</v>
      </c>
    </row>
    <row r="273" spans="2:11" s="2" customFormat="1" x14ac:dyDescent="0.2">
      <c r="B273" s="15">
        <f t="shared" si="25"/>
        <v>261</v>
      </c>
      <c r="C273" s="9">
        <f t="shared" si="22"/>
        <v>50693</v>
      </c>
      <c r="D273" s="55">
        <f t="shared" si="26"/>
        <v>562888.02120121184</v>
      </c>
      <c r="E273" s="12">
        <f t="shared" si="23"/>
        <v>4309.3934458562771</v>
      </c>
      <c r="F273" s="12">
        <v>0</v>
      </c>
      <c r="G273" s="12">
        <f>IF(AND(B273&lt;&gt;"",$E$13:$E$1000+$F$13:$F$1000*COVID&lt;$D$13:$D$1000),$E$13:$E$1000+$F$13:$F$1000*COVID,IF(B273&lt;&gt;"",$D$13:$D$1000,""))</f>
        <v>4309.3934458562771</v>
      </c>
      <c r="H273" s="12">
        <f>IF(AND(COVID,F273&lt;0),F273, IF(B273&lt;&gt;"",$G$13:$G$1000-$I$13:$I$1000,""))</f>
        <v>2315.831704101985</v>
      </c>
      <c r="I273" s="12">
        <f>IF(AND(COVID,F273&lt;0),0,IF(B273&lt;&gt;"",$D$13:$D$1000*($E$6/$E$8),""))</f>
        <v>1993.5617417542921</v>
      </c>
      <c r="J273" s="12">
        <f t="shared" si="24"/>
        <v>560572.18949710985</v>
      </c>
      <c r="K273" s="12">
        <f>SUM($I$13:I273)</f>
        <v>662804.50170648471</v>
      </c>
    </row>
    <row r="274" spans="2:11" s="2" customFormat="1" x14ac:dyDescent="0.2">
      <c r="B274" s="15">
        <f t="shared" si="25"/>
        <v>262</v>
      </c>
      <c r="C274" s="9">
        <f t="shared" si="22"/>
        <v>50724</v>
      </c>
      <c r="D274" s="55">
        <f t="shared" si="26"/>
        <v>560572.18949710985</v>
      </c>
      <c r="E274" s="12">
        <f t="shared" si="23"/>
        <v>4309.3934458562771</v>
      </c>
      <c r="F274" s="12">
        <v>0</v>
      </c>
      <c r="G274" s="12">
        <f>IF(AND(B274&lt;&gt;"",$E$13:$E$1000+$F$13:$F$1000*COVID&lt;$D$13:$D$1000),$E$13:$E$1000+$F$13:$F$1000*COVID,IF(B274&lt;&gt;"",$D$13:$D$1000,""))</f>
        <v>4309.3934458562771</v>
      </c>
      <c r="H274" s="12">
        <f>IF(AND(COVID,F274&lt;0),F274, IF(B274&lt;&gt;"",$G$13:$G$1000-$I$13:$I$1000,""))</f>
        <v>2324.0336080540128</v>
      </c>
      <c r="I274" s="12">
        <f>IF(AND(COVID,F274&lt;0),0,IF(B274&lt;&gt;"",$D$13:$D$1000*($E$6/$E$8),""))</f>
        <v>1985.3598378022641</v>
      </c>
      <c r="J274" s="12">
        <f t="shared" si="24"/>
        <v>558248.15588905581</v>
      </c>
      <c r="K274" s="12">
        <f>SUM($I$13:I274)</f>
        <v>664789.86154428695</v>
      </c>
    </row>
    <row r="275" spans="2:11" s="2" customFormat="1" x14ac:dyDescent="0.2">
      <c r="B275" s="15">
        <f t="shared" si="25"/>
        <v>263</v>
      </c>
      <c r="C275" s="9">
        <f t="shared" si="22"/>
        <v>50754</v>
      </c>
      <c r="D275" s="55">
        <f t="shared" si="26"/>
        <v>558248.15588905581</v>
      </c>
      <c r="E275" s="12">
        <f t="shared" si="23"/>
        <v>4309.3934458562771</v>
      </c>
      <c r="F275" s="12">
        <v>0</v>
      </c>
      <c r="G275" s="12">
        <f>IF(AND(B275&lt;&gt;"",$E$13:$E$1000+$F$13:$F$1000*COVID&lt;$D$13:$D$1000),$E$13:$E$1000+$F$13:$F$1000*COVID,IF(B275&lt;&gt;"",$D$13:$D$1000,""))</f>
        <v>4309.3934458562771</v>
      </c>
      <c r="H275" s="12">
        <f>IF(AND(COVID,F275&lt;0),F275, IF(B275&lt;&gt;"",$G$13:$G$1000-$I$13:$I$1000,""))</f>
        <v>2332.2645604158711</v>
      </c>
      <c r="I275" s="12">
        <f>IF(AND(COVID,F275&lt;0),0,IF(B275&lt;&gt;"",$D$13:$D$1000*($E$6/$E$8),""))</f>
        <v>1977.1288854404061</v>
      </c>
      <c r="J275" s="12">
        <f t="shared" si="24"/>
        <v>555915.89132863993</v>
      </c>
      <c r="K275" s="12">
        <f>SUM($I$13:I275)</f>
        <v>666766.99042972736</v>
      </c>
    </row>
    <row r="276" spans="2:11" s="2" customFormat="1" x14ac:dyDescent="0.2">
      <c r="B276" s="15">
        <f t="shared" si="25"/>
        <v>264</v>
      </c>
      <c r="C276" s="9">
        <f t="shared" si="22"/>
        <v>50785</v>
      </c>
      <c r="D276" s="55">
        <f t="shared" si="26"/>
        <v>555915.89132863993</v>
      </c>
      <c r="E276" s="12">
        <f t="shared" si="23"/>
        <v>4309.3934458562771</v>
      </c>
      <c r="F276" s="12">
        <v>0</v>
      </c>
      <c r="G276" s="12">
        <f>IF(AND(B276&lt;&gt;"",$E$13:$E$1000+$F$13:$F$1000*COVID&lt;$D$13:$D$1000),$E$13:$E$1000+$F$13:$F$1000*COVID,IF(B276&lt;&gt;"",$D$13:$D$1000,""))</f>
        <v>4309.3934458562771</v>
      </c>
      <c r="H276" s="12">
        <f>IF(AND(COVID,F276&lt;0),F276, IF(B276&lt;&gt;"",$G$13:$G$1000-$I$13:$I$1000,""))</f>
        <v>2340.524664067344</v>
      </c>
      <c r="I276" s="12">
        <f>IF(AND(COVID,F276&lt;0),0,IF(B276&lt;&gt;"",$D$13:$D$1000*($E$6/$E$8),""))</f>
        <v>1968.8687817889333</v>
      </c>
      <c r="J276" s="12">
        <f t="shared" si="24"/>
        <v>553575.36666457262</v>
      </c>
      <c r="K276" s="12">
        <f>SUM($I$13:I276)</f>
        <v>668735.85921151633</v>
      </c>
    </row>
    <row r="277" spans="2:11" s="2" customFormat="1" x14ac:dyDescent="0.2">
      <c r="B277" s="15">
        <f t="shared" si="25"/>
        <v>265</v>
      </c>
      <c r="C277" s="9">
        <f t="shared" si="22"/>
        <v>50816</v>
      </c>
      <c r="D277" s="55">
        <f t="shared" si="26"/>
        <v>553575.36666457262</v>
      </c>
      <c r="E277" s="12">
        <f t="shared" si="23"/>
        <v>4309.3934458562771</v>
      </c>
      <c r="F277" s="12">
        <v>0</v>
      </c>
      <c r="G277" s="12">
        <f>IF(AND(B277&lt;&gt;"",$E$13:$E$1000+$F$13:$F$1000*COVID&lt;$D$13:$D$1000),$E$13:$E$1000+$F$13:$F$1000*COVID,IF(B277&lt;&gt;"",$D$13:$D$1000,""))</f>
        <v>4309.3934458562771</v>
      </c>
      <c r="H277" s="12">
        <f>IF(AND(COVID,F277&lt;0),F277, IF(B277&lt;&gt;"",$G$13:$G$1000-$I$13:$I$1000,""))</f>
        <v>2348.8140222525826</v>
      </c>
      <c r="I277" s="12">
        <f>IF(AND(COVID,F277&lt;0),0,IF(B277&lt;&gt;"",$D$13:$D$1000*($E$6/$E$8),""))</f>
        <v>1960.5794236036947</v>
      </c>
      <c r="J277" s="12">
        <f t="shared" si="24"/>
        <v>551226.55264232005</v>
      </c>
      <c r="K277" s="12">
        <f>SUM($I$13:I277)</f>
        <v>670696.43863512005</v>
      </c>
    </row>
    <row r="278" spans="2:11" s="2" customFormat="1" x14ac:dyDescent="0.2">
      <c r="B278" s="15">
        <f t="shared" si="25"/>
        <v>266</v>
      </c>
      <c r="C278" s="9">
        <f t="shared" si="22"/>
        <v>50844</v>
      </c>
      <c r="D278" s="55">
        <f t="shared" si="26"/>
        <v>551226.55264232005</v>
      </c>
      <c r="E278" s="12">
        <f t="shared" si="23"/>
        <v>4309.3934458562771</v>
      </c>
      <c r="F278" s="12">
        <v>0</v>
      </c>
      <c r="G278" s="12">
        <f>IF(AND(B278&lt;&gt;"",$E$13:$E$1000+$F$13:$F$1000*COVID&lt;$D$13:$D$1000),$E$13:$E$1000+$F$13:$F$1000*COVID,IF(B278&lt;&gt;"",$D$13:$D$1000,""))</f>
        <v>4309.3934458562771</v>
      </c>
      <c r="H278" s="12">
        <f>IF(AND(COVID,F278&lt;0),F278, IF(B278&lt;&gt;"",$G$13:$G$1000-$I$13:$I$1000,""))</f>
        <v>2357.1327385813938</v>
      </c>
      <c r="I278" s="12">
        <f>IF(AND(COVID,F278&lt;0),0,IF(B278&lt;&gt;"",$D$13:$D$1000*($E$6/$E$8),""))</f>
        <v>1952.2607072748835</v>
      </c>
      <c r="J278" s="12">
        <f t="shared" si="24"/>
        <v>548869.41990373866</v>
      </c>
      <c r="K278" s="12">
        <f>SUM($I$13:I278)</f>
        <v>672648.69934239495</v>
      </c>
    </row>
    <row r="279" spans="2:11" s="2" customFormat="1" x14ac:dyDescent="0.2">
      <c r="B279" s="15">
        <f t="shared" si="25"/>
        <v>267</v>
      </c>
      <c r="C279" s="9">
        <f t="shared" si="22"/>
        <v>50875</v>
      </c>
      <c r="D279" s="55">
        <f t="shared" si="26"/>
        <v>548869.41990373866</v>
      </c>
      <c r="E279" s="12">
        <f t="shared" si="23"/>
        <v>4309.3934458562771</v>
      </c>
      <c r="F279" s="12">
        <v>0</v>
      </c>
      <c r="G279" s="12">
        <f>IF(AND(B279&lt;&gt;"",$E$13:$E$1000+$F$13:$F$1000*COVID&lt;$D$13:$D$1000),$E$13:$E$1000+$F$13:$F$1000*COVID,IF(B279&lt;&gt;"",$D$13:$D$1000,""))</f>
        <v>4309.3934458562771</v>
      </c>
      <c r="H279" s="12">
        <f>IF(AND(COVID,F279&lt;0),F279, IF(B279&lt;&gt;"",$G$13:$G$1000-$I$13:$I$1000,""))</f>
        <v>2365.4809170305361</v>
      </c>
      <c r="I279" s="12">
        <f>IF(AND(COVID,F279&lt;0),0,IF(B279&lt;&gt;"",$D$13:$D$1000*($E$6/$E$8),""))</f>
        <v>1943.9125288257412</v>
      </c>
      <c r="J279" s="12">
        <f t="shared" si="24"/>
        <v>546503.93898670818</v>
      </c>
      <c r="K279" s="12">
        <f>SUM($I$13:I279)</f>
        <v>674592.61187122064</v>
      </c>
    </row>
    <row r="280" spans="2:11" s="2" customFormat="1" x14ac:dyDescent="0.2">
      <c r="B280" s="15">
        <f t="shared" si="25"/>
        <v>268</v>
      </c>
      <c r="C280" s="9">
        <f t="shared" si="22"/>
        <v>50905</v>
      </c>
      <c r="D280" s="55">
        <f t="shared" si="26"/>
        <v>546503.93898670818</v>
      </c>
      <c r="E280" s="12">
        <f t="shared" si="23"/>
        <v>4309.3934458562771</v>
      </c>
      <c r="F280" s="12">
        <v>0</v>
      </c>
      <c r="G280" s="12">
        <f>IF(AND(B280&lt;&gt;"",$E$13:$E$1000+$F$13:$F$1000*COVID&lt;$D$13:$D$1000),$E$13:$E$1000+$F$13:$F$1000*COVID,IF(B280&lt;&gt;"",$D$13:$D$1000,""))</f>
        <v>4309.3934458562771</v>
      </c>
      <c r="H280" s="12">
        <f>IF(AND(COVID,F280&lt;0),F280, IF(B280&lt;&gt;"",$G$13:$G$1000-$I$13:$I$1000,""))</f>
        <v>2373.8586619450189</v>
      </c>
      <c r="I280" s="12">
        <f>IF(AND(COVID,F280&lt;0),0,IF(B280&lt;&gt;"",$D$13:$D$1000*($E$6/$E$8),""))</f>
        <v>1935.5347839112583</v>
      </c>
      <c r="J280" s="12">
        <f t="shared" si="24"/>
        <v>544130.0803247632</v>
      </c>
      <c r="K280" s="12">
        <f>SUM($I$13:I280)</f>
        <v>676528.14665513195</v>
      </c>
    </row>
    <row r="281" spans="2:11" s="2" customFormat="1" x14ac:dyDescent="0.2">
      <c r="B281" s="15">
        <f t="shared" si="25"/>
        <v>269</v>
      </c>
      <c r="C281" s="9">
        <f t="shared" si="22"/>
        <v>50936</v>
      </c>
      <c r="D281" s="55">
        <f t="shared" si="26"/>
        <v>544130.0803247632</v>
      </c>
      <c r="E281" s="12">
        <f t="shared" si="23"/>
        <v>4309.3934458562771</v>
      </c>
      <c r="F281" s="12">
        <v>0</v>
      </c>
      <c r="G281" s="12">
        <f>IF(AND(B281&lt;&gt;"",$E$13:$E$1000+$F$13:$F$1000*COVID&lt;$D$13:$D$1000),$E$13:$E$1000+$F$13:$F$1000*COVID,IF(B281&lt;&gt;"",$D$13:$D$1000,""))</f>
        <v>4309.3934458562771</v>
      </c>
      <c r="H281" s="12">
        <f>IF(AND(COVID,F281&lt;0),F281, IF(B281&lt;&gt;"",$G$13:$G$1000-$I$13:$I$1000,""))</f>
        <v>2382.2660780394071</v>
      </c>
      <c r="I281" s="12">
        <f>IF(AND(COVID,F281&lt;0),0,IF(B281&lt;&gt;"",$D$13:$D$1000*($E$6/$E$8),""))</f>
        <v>1927.1273678168698</v>
      </c>
      <c r="J281" s="12">
        <f t="shared" si="24"/>
        <v>541747.81424672378</v>
      </c>
      <c r="K281" s="12">
        <f>SUM($I$13:I281)</f>
        <v>678455.27402294881</v>
      </c>
    </row>
    <row r="282" spans="2:11" s="2" customFormat="1" x14ac:dyDescent="0.2">
      <c r="B282" s="15">
        <f t="shared" si="25"/>
        <v>270</v>
      </c>
      <c r="C282" s="9">
        <f t="shared" si="22"/>
        <v>50966</v>
      </c>
      <c r="D282" s="55">
        <f t="shared" si="26"/>
        <v>541747.81424672378</v>
      </c>
      <c r="E282" s="12">
        <f t="shared" si="23"/>
        <v>4309.3934458562771</v>
      </c>
      <c r="F282" s="12">
        <v>0</v>
      </c>
      <c r="G282" s="12">
        <f>IF(AND(B282&lt;&gt;"",$E$13:$E$1000+$F$13:$F$1000*COVID&lt;$D$13:$D$1000),$E$13:$E$1000+$F$13:$F$1000*COVID,IF(B282&lt;&gt;"",$D$13:$D$1000,""))</f>
        <v>4309.3934458562771</v>
      </c>
      <c r="H282" s="12">
        <f>IF(AND(COVID,F282&lt;0),F282, IF(B282&lt;&gt;"",$G$13:$G$1000-$I$13:$I$1000,""))</f>
        <v>2390.7032703991304</v>
      </c>
      <c r="I282" s="12">
        <f>IF(AND(COVID,F282&lt;0),0,IF(B282&lt;&gt;"",$D$13:$D$1000*($E$6/$E$8),""))</f>
        <v>1918.6901754571468</v>
      </c>
      <c r="J282" s="12">
        <f t="shared" si="24"/>
        <v>539357.11097632465</v>
      </c>
      <c r="K282" s="12">
        <f>SUM($I$13:I282)</f>
        <v>680373.96419840597</v>
      </c>
    </row>
    <row r="283" spans="2:11" s="2" customFormat="1" x14ac:dyDescent="0.2">
      <c r="B283" s="15">
        <f t="shared" si="25"/>
        <v>271</v>
      </c>
      <c r="C283" s="9">
        <f t="shared" si="22"/>
        <v>50997</v>
      </c>
      <c r="D283" s="55">
        <f t="shared" si="26"/>
        <v>539357.11097632465</v>
      </c>
      <c r="E283" s="12">
        <f t="shared" si="23"/>
        <v>4309.3934458562771</v>
      </c>
      <c r="F283" s="12">
        <v>0</v>
      </c>
      <c r="G283" s="12">
        <f>IF(AND(B283&lt;&gt;"",$E$13:$E$1000+$F$13:$F$1000*COVID&lt;$D$13:$D$1000),$E$13:$E$1000+$F$13:$F$1000*COVID,IF(B283&lt;&gt;"",$D$13:$D$1000,""))</f>
        <v>4309.3934458562771</v>
      </c>
      <c r="H283" s="12">
        <f>IF(AND(COVID,F283&lt;0),F283, IF(B283&lt;&gt;"",$G$13:$G$1000-$I$13:$I$1000,""))</f>
        <v>2399.170344481794</v>
      </c>
      <c r="I283" s="12">
        <f>IF(AND(COVID,F283&lt;0),0,IF(B283&lt;&gt;"",$D$13:$D$1000*($E$6/$E$8),""))</f>
        <v>1910.2231013744833</v>
      </c>
      <c r="J283" s="12">
        <f t="shared" si="24"/>
        <v>536957.94063184282</v>
      </c>
      <c r="K283" s="12">
        <f>SUM($I$13:I283)</f>
        <v>682284.18729978043</v>
      </c>
    </row>
    <row r="284" spans="2:11" s="2" customFormat="1" x14ac:dyDescent="0.2">
      <c r="B284" s="15">
        <f t="shared" si="25"/>
        <v>272</v>
      </c>
      <c r="C284" s="9">
        <f t="shared" si="22"/>
        <v>51028</v>
      </c>
      <c r="D284" s="55">
        <f t="shared" si="26"/>
        <v>536957.94063184282</v>
      </c>
      <c r="E284" s="12">
        <f t="shared" si="23"/>
        <v>4309.3934458562771</v>
      </c>
      <c r="F284" s="12">
        <v>0</v>
      </c>
      <c r="G284" s="12">
        <f>IF(AND(B284&lt;&gt;"",$E$13:$E$1000+$F$13:$F$1000*COVID&lt;$D$13:$D$1000),$E$13:$E$1000+$F$13:$F$1000*COVID,IF(B284&lt;&gt;"",$D$13:$D$1000,""))</f>
        <v>4309.3934458562771</v>
      </c>
      <c r="H284" s="12">
        <f>IF(AND(COVID,F284&lt;0),F284, IF(B284&lt;&gt;"",$G$13:$G$1000-$I$13:$I$1000,""))</f>
        <v>2407.6674061185004</v>
      </c>
      <c r="I284" s="12">
        <f>IF(AND(COVID,F284&lt;0),0,IF(B284&lt;&gt;"",$D$13:$D$1000*($E$6/$E$8),""))</f>
        <v>1901.7260397377768</v>
      </c>
      <c r="J284" s="12">
        <f t="shared" si="24"/>
        <v>534550.27322572435</v>
      </c>
      <c r="K284" s="12">
        <f>SUM($I$13:I284)</f>
        <v>684185.91333951824</v>
      </c>
    </row>
    <row r="285" spans="2:11" s="2" customFormat="1" x14ac:dyDescent="0.2">
      <c r="B285" s="15">
        <f t="shared" si="25"/>
        <v>273</v>
      </c>
      <c r="C285" s="9">
        <f t="shared" si="22"/>
        <v>51058</v>
      </c>
      <c r="D285" s="55">
        <f t="shared" si="26"/>
        <v>534550.27322572435</v>
      </c>
      <c r="E285" s="12">
        <f t="shared" si="23"/>
        <v>4309.3934458562771</v>
      </c>
      <c r="F285" s="12">
        <v>0</v>
      </c>
      <c r="G285" s="12">
        <f>IF(AND(B285&lt;&gt;"",$E$13:$E$1000+$F$13:$F$1000*COVID&lt;$D$13:$D$1000),$E$13:$E$1000+$F$13:$F$1000*COVID,IF(B285&lt;&gt;"",$D$13:$D$1000,""))</f>
        <v>4309.3934458562771</v>
      </c>
      <c r="H285" s="12">
        <f>IF(AND(COVID,F285&lt;0),F285, IF(B285&lt;&gt;"",$G$13:$G$1000-$I$13:$I$1000,""))</f>
        <v>2416.1945615151699</v>
      </c>
      <c r="I285" s="12">
        <f>IF(AND(COVID,F285&lt;0),0,IF(B285&lt;&gt;"",$D$13:$D$1000*($E$6/$E$8),""))</f>
        <v>1893.1988843411073</v>
      </c>
      <c r="J285" s="12">
        <f t="shared" si="24"/>
        <v>532134.07866420923</v>
      </c>
      <c r="K285" s="12">
        <f>SUM($I$13:I285)</f>
        <v>686079.11222385929</v>
      </c>
    </row>
    <row r="286" spans="2:11" s="2" customFormat="1" x14ac:dyDescent="0.2">
      <c r="B286" s="15">
        <f t="shared" si="25"/>
        <v>274</v>
      </c>
      <c r="C286" s="9">
        <f t="shared" si="22"/>
        <v>51089</v>
      </c>
      <c r="D286" s="55">
        <f t="shared" si="26"/>
        <v>532134.07866420923</v>
      </c>
      <c r="E286" s="12">
        <f t="shared" si="23"/>
        <v>4309.3934458562771</v>
      </c>
      <c r="F286" s="12">
        <v>0</v>
      </c>
      <c r="G286" s="12">
        <f>IF(AND(B286&lt;&gt;"",$E$13:$E$1000+$F$13:$F$1000*COVID&lt;$D$13:$D$1000),$E$13:$E$1000+$F$13:$F$1000*COVID,IF(B286&lt;&gt;"",$D$13:$D$1000,""))</f>
        <v>4309.3934458562771</v>
      </c>
      <c r="H286" s="12">
        <f>IF(AND(COVID,F286&lt;0),F286, IF(B286&lt;&gt;"",$G$13:$G$1000-$I$13:$I$1000,""))</f>
        <v>2424.7519172538696</v>
      </c>
      <c r="I286" s="12">
        <f>IF(AND(COVID,F286&lt;0),0,IF(B286&lt;&gt;"",$D$13:$D$1000*($E$6/$E$8),""))</f>
        <v>1884.6415286024078</v>
      </c>
      <c r="J286" s="12">
        <f t="shared" si="24"/>
        <v>529709.3267469554</v>
      </c>
      <c r="K286" s="12">
        <f>SUM($I$13:I286)</f>
        <v>687963.75375246175</v>
      </c>
    </row>
    <row r="287" spans="2:11" s="2" customFormat="1" x14ac:dyDescent="0.2">
      <c r="B287" s="15">
        <f t="shared" si="25"/>
        <v>275</v>
      </c>
      <c r="C287" s="9">
        <f t="shared" si="22"/>
        <v>51119</v>
      </c>
      <c r="D287" s="55">
        <f t="shared" si="26"/>
        <v>529709.3267469554</v>
      </c>
      <c r="E287" s="12">
        <f t="shared" si="23"/>
        <v>4309.3934458562771</v>
      </c>
      <c r="F287" s="12">
        <v>0</v>
      </c>
      <c r="G287" s="12">
        <f>IF(AND(B287&lt;&gt;"",$E$13:$E$1000+$F$13:$F$1000*COVID&lt;$D$13:$D$1000),$E$13:$E$1000+$F$13:$F$1000*COVID,IF(B287&lt;&gt;"",$D$13:$D$1000,""))</f>
        <v>4309.3934458562771</v>
      </c>
      <c r="H287" s="12">
        <f>IF(AND(COVID,F287&lt;0),F287, IF(B287&lt;&gt;"",$G$13:$G$1000-$I$13:$I$1000,""))</f>
        <v>2433.3395802941432</v>
      </c>
      <c r="I287" s="12">
        <f>IF(AND(COVID,F287&lt;0),0,IF(B287&lt;&gt;"",$D$13:$D$1000*($E$6/$E$8),""))</f>
        <v>1876.0538655621338</v>
      </c>
      <c r="J287" s="12">
        <f t="shared" si="24"/>
        <v>527275.9871666613</v>
      </c>
      <c r="K287" s="12">
        <f>SUM($I$13:I287)</f>
        <v>689839.80761802383</v>
      </c>
    </row>
    <row r="288" spans="2:11" s="2" customFormat="1" x14ac:dyDescent="0.2">
      <c r="B288" s="15">
        <f t="shared" si="25"/>
        <v>276</v>
      </c>
      <c r="C288" s="9">
        <f t="shared" si="22"/>
        <v>51150</v>
      </c>
      <c r="D288" s="55">
        <f t="shared" si="26"/>
        <v>527275.9871666613</v>
      </c>
      <c r="E288" s="12">
        <f t="shared" si="23"/>
        <v>4309.3934458562771</v>
      </c>
      <c r="F288" s="12">
        <v>0</v>
      </c>
      <c r="G288" s="12">
        <f>IF(AND(B288&lt;&gt;"",$E$13:$E$1000+$F$13:$F$1000*COVID&lt;$D$13:$D$1000),$E$13:$E$1000+$F$13:$F$1000*COVID,IF(B288&lt;&gt;"",$D$13:$D$1000,""))</f>
        <v>4309.3934458562771</v>
      </c>
      <c r="H288" s="12">
        <f>IF(AND(COVID,F288&lt;0),F288, IF(B288&lt;&gt;"",$G$13:$G$1000-$I$13:$I$1000,""))</f>
        <v>2441.9576579743516</v>
      </c>
      <c r="I288" s="12">
        <f>IF(AND(COVID,F288&lt;0),0,IF(B288&lt;&gt;"",$D$13:$D$1000*($E$6/$E$8),""))</f>
        <v>1867.4357878819255</v>
      </c>
      <c r="J288" s="12">
        <f t="shared" si="24"/>
        <v>524834.02950868697</v>
      </c>
      <c r="K288" s="12">
        <f>SUM($I$13:I288)</f>
        <v>691707.24340590579</v>
      </c>
    </row>
    <row r="289" spans="2:11" s="2" customFormat="1" x14ac:dyDescent="0.2">
      <c r="B289" s="15">
        <f t="shared" si="25"/>
        <v>277</v>
      </c>
      <c r="C289" s="9">
        <f t="shared" si="22"/>
        <v>51181</v>
      </c>
      <c r="D289" s="55">
        <f t="shared" si="26"/>
        <v>524834.02950868697</v>
      </c>
      <c r="E289" s="12">
        <f t="shared" si="23"/>
        <v>4309.3934458562771</v>
      </c>
      <c r="F289" s="12">
        <v>0</v>
      </c>
      <c r="G289" s="12">
        <f>IF(AND(B289&lt;&gt;"",$E$13:$E$1000+$F$13:$F$1000*COVID&lt;$D$13:$D$1000),$E$13:$E$1000+$F$13:$F$1000*COVID,IF(B289&lt;&gt;"",$D$13:$D$1000,""))</f>
        <v>4309.3934458562771</v>
      </c>
      <c r="H289" s="12">
        <f>IF(AND(COVID,F289&lt;0),F289, IF(B289&lt;&gt;"",$G$13:$G$1000-$I$13:$I$1000,""))</f>
        <v>2450.6062580130106</v>
      </c>
      <c r="I289" s="12">
        <f>IF(AND(COVID,F289&lt;0),0,IF(B289&lt;&gt;"",$D$13:$D$1000*($E$6/$E$8),""))</f>
        <v>1858.7871878432666</v>
      </c>
      <c r="J289" s="12">
        <f t="shared" si="24"/>
        <v>522383.42325067398</v>
      </c>
      <c r="K289" s="12">
        <f>SUM($I$13:I289)</f>
        <v>693566.03059374902</v>
      </c>
    </row>
    <row r="290" spans="2:11" s="2" customFormat="1" x14ac:dyDescent="0.2">
      <c r="B290" s="15">
        <f t="shared" si="25"/>
        <v>278</v>
      </c>
      <c r="C290" s="9">
        <f t="shared" si="22"/>
        <v>51210</v>
      </c>
      <c r="D290" s="55">
        <f t="shared" si="26"/>
        <v>522383.42325067398</v>
      </c>
      <c r="E290" s="12">
        <f t="shared" si="23"/>
        <v>4309.3934458562771</v>
      </c>
      <c r="F290" s="12">
        <v>0</v>
      </c>
      <c r="G290" s="12">
        <f>IF(AND(B290&lt;&gt;"",$E$13:$E$1000+$F$13:$F$1000*COVID&lt;$D$13:$D$1000),$E$13:$E$1000+$F$13:$F$1000*COVID,IF(B290&lt;&gt;"",$D$13:$D$1000,""))</f>
        <v>4309.3934458562771</v>
      </c>
      <c r="H290" s="12">
        <f>IF(AND(COVID,F290&lt;0),F290, IF(B290&lt;&gt;"",$G$13:$G$1000-$I$13:$I$1000,""))</f>
        <v>2459.2854885101397</v>
      </c>
      <c r="I290" s="12">
        <f>IF(AND(COVID,F290&lt;0),0,IF(B290&lt;&gt;"",$D$13:$D$1000*($E$6/$E$8),""))</f>
        <v>1850.1079573461373</v>
      </c>
      <c r="J290" s="12">
        <f t="shared" si="24"/>
        <v>519924.13776216382</v>
      </c>
      <c r="K290" s="12">
        <f>SUM($I$13:I290)</f>
        <v>695416.13855109515</v>
      </c>
    </row>
    <row r="291" spans="2:11" s="2" customFormat="1" x14ac:dyDescent="0.2">
      <c r="B291" s="15">
        <f t="shared" si="25"/>
        <v>279</v>
      </c>
      <c r="C291" s="9">
        <f t="shared" si="22"/>
        <v>51241</v>
      </c>
      <c r="D291" s="55">
        <f t="shared" si="26"/>
        <v>519924.13776216382</v>
      </c>
      <c r="E291" s="12">
        <f t="shared" si="23"/>
        <v>4309.3934458562771</v>
      </c>
      <c r="F291" s="12">
        <v>0</v>
      </c>
      <c r="G291" s="12">
        <f>IF(AND(B291&lt;&gt;"",$E$13:$E$1000+$F$13:$F$1000*COVID&lt;$D$13:$D$1000),$E$13:$E$1000+$F$13:$F$1000*COVID,IF(B291&lt;&gt;"",$D$13:$D$1000,""))</f>
        <v>4309.3934458562771</v>
      </c>
      <c r="H291" s="12">
        <f>IF(AND(COVID,F291&lt;0),F291, IF(B291&lt;&gt;"",$G$13:$G$1000-$I$13:$I$1000,""))</f>
        <v>2467.9954579486134</v>
      </c>
      <c r="I291" s="12">
        <f>IF(AND(COVID,F291&lt;0),0,IF(B291&lt;&gt;"",$D$13:$D$1000*($E$6/$E$8),""))</f>
        <v>1841.3979879076637</v>
      </c>
      <c r="J291" s="12">
        <f t="shared" si="24"/>
        <v>517456.14230421523</v>
      </c>
      <c r="K291" s="12">
        <f>SUM($I$13:I291)</f>
        <v>697257.53653900279</v>
      </c>
    </row>
    <row r="292" spans="2:11" s="2" customFormat="1" x14ac:dyDescent="0.2">
      <c r="B292" s="15">
        <f t="shared" si="25"/>
        <v>280</v>
      </c>
      <c r="C292" s="9">
        <f t="shared" si="22"/>
        <v>51271</v>
      </c>
      <c r="D292" s="55">
        <f t="shared" si="26"/>
        <v>517456.14230421523</v>
      </c>
      <c r="E292" s="12">
        <f t="shared" si="23"/>
        <v>4309.3934458562771</v>
      </c>
      <c r="F292" s="12">
        <v>0</v>
      </c>
      <c r="G292" s="12">
        <f>IF(AND(B292&lt;&gt;"",$E$13:$E$1000+$F$13:$F$1000*COVID&lt;$D$13:$D$1000),$E$13:$E$1000+$F$13:$F$1000*COVID,IF(B292&lt;&gt;"",$D$13:$D$1000,""))</f>
        <v>4309.3934458562771</v>
      </c>
      <c r="H292" s="12">
        <f>IF(AND(COVID,F292&lt;0),F292, IF(B292&lt;&gt;"",$G$13:$G$1000-$I$13:$I$1000,""))</f>
        <v>2476.7362751955147</v>
      </c>
      <c r="I292" s="12">
        <f>IF(AND(COVID,F292&lt;0),0,IF(B292&lt;&gt;"",$D$13:$D$1000*($E$6/$E$8),""))</f>
        <v>1832.6571706607624</v>
      </c>
      <c r="J292" s="12">
        <f t="shared" si="24"/>
        <v>514979.40602901974</v>
      </c>
      <c r="K292" s="12">
        <f>SUM($I$13:I292)</f>
        <v>699090.19370966358</v>
      </c>
    </row>
    <row r="293" spans="2:11" s="2" customFormat="1" x14ac:dyDescent="0.2">
      <c r="B293" s="15">
        <f t="shared" si="25"/>
        <v>281</v>
      </c>
      <c r="C293" s="9">
        <f t="shared" si="22"/>
        <v>51302</v>
      </c>
      <c r="D293" s="55">
        <f t="shared" si="26"/>
        <v>514979.40602901974</v>
      </c>
      <c r="E293" s="12">
        <f t="shared" si="23"/>
        <v>4309.3934458562771</v>
      </c>
      <c r="F293" s="12">
        <v>0</v>
      </c>
      <c r="G293" s="12">
        <f>IF(AND(B293&lt;&gt;"",$E$13:$E$1000+$F$13:$F$1000*COVID&lt;$D$13:$D$1000),$E$13:$E$1000+$F$13:$F$1000*COVID,IF(B293&lt;&gt;"",$D$13:$D$1000,""))</f>
        <v>4309.3934458562771</v>
      </c>
      <c r="H293" s="12">
        <f>IF(AND(COVID,F293&lt;0),F293, IF(B293&lt;&gt;"",$G$13:$G$1000-$I$13:$I$1000,""))</f>
        <v>2485.508049503499</v>
      </c>
      <c r="I293" s="12">
        <f>IF(AND(COVID,F293&lt;0),0,IF(B293&lt;&gt;"",$D$13:$D$1000*($E$6/$E$8),""))</f>
        <v>1823.8853963527783</v>
      </c>
      <c r="J293" s="12">
        <f t="shared" si="24"/>
        <v>512493.89797951624</v>
      </c>
      <c r="K293" s="12">
        <f>SUM($I$13:I293)</f>
        <v>700914.07910601632</v>
      </c>
    </row>
    <row r="294" spans="2:11" s="2" customFormat="1" x14ac:dyDescent="0.2">
      <c r="B294" s="15">
        <f t="shared" si="25"/>
        <v>282</v>
      </c>
      <c r="C294" s="9">
        <f t="shared" si="22"/>
        <v>51332</v>
      </c>
      <c r="D294" s="55">
        <f t="shared" si="26"/>
        <v>512493.89797951624</v>
      </c>
      <c r="E294" s="12">
        <f t="shared" si="23"/>
        <v>4309.3934458562771</v>
      </c>
      <c r="F294" s="12">
        <v>0</v>
      </c>
      <c r="G294" s="12">
        <f>IF(AND(B294&lt;&gt;"",$E$13:$E$1000+$F$13:$F$1000*COVID&lt;$D$13:$D$1000),$E$13:$E$1000+$F$13:$F$1000*COVID,IF(B294&lt;&gt;"",$D$13:$D$1000,""))</f>
        <v>4309.3934458562771</v>
      </c>
      <c r="H294" s="12">
        <f>IF(AND(COVID,F294&lt;0),F294, IF(B294&lt;&gt;"",$G$13:$G$1000-$I$13:$I$1000,""))</f>
        <v>2494.3108905121571</v>
      </c>
      <c r="I294" s="12">
        <f>IF(AND(COVID,F294&lt;0),0,IF(B294&lt;&gt;"",$D$13:$D$1000*($E$6/$E$8),""))</f>
        <v>1815.0825553441202</v>
      </c>
      <c r="J294" s="12">
        <f t="shared" si="24"/>
        <v>509999.58708900411</v>
      </c>
      <c r="K294" s="12">
        <f>SUM($I$13:I294)</f>
        <v>702729.16166136041</v>
      </c>
    </row>
    <row r="295" spans="2:11" s="2" customFormat="1" x14ac:dyDescent="0.2">
      <c r="B295" s="15">
        <f t="shared" si="25"/>
        <v>283</v>
      </c>
      <c r="C295" s="9">
        <f t="shared" si="22"/>
        <v>51363</v>
      </c>
      <c r="D295" s="55">
        <f t="shared" si="26"/>
        <v>509999.58708900411</v>
      </c>
      <c r="E295" s="12">
        <f t="shared" si="23"/>
        <v>4309.3934458562771</v>
      </c>
      <c r="F295" s="12">
        <v>0</v>
      </c>
      <c r="G295" s="12">
        <f>IF(AND(B295&lt;&gt;"",$E$13:$E$1000+$F$13:$F$1000*COVID&lt;$D$13:$D$1000),$E$13:$E$1000+$F$13:$F$1000*COVID,IF(B295&lt;&gt;"",$D$13:$D$1000,""))</f>
        <v>4309.3934458562771</v>
      </c>
      <c r="H295" s="12">
        <f>IF(AND(COVID,F295&lt;0),F295, IF(B295&lt;&gt;"",$G$13:$G$1000-$I$13:$I$1000,""))</f>
        <v>2503.1449082493873</v>
      </c>
      <c r="I295" s="12">
        <f>IF(AND(COVID,F295&lt;0),0,IF(B295&lt;&gt;"",$D$13:$D$1000*($E$6/$E$8),""))</f>
        <v>1806.2485376068896</v>
      </c>
      <c r="J295" s="12">
        <f t="shared" si="24"/>
        <v>507496.44218075473</v>
      </c>
      <c r="K295" s="12">
        <f>SUM($I$13:I295)</f>
        <v>704535.41019896732</v>
      </c>
    </row>
    <row r="296" spans="2:11" s="2" customFormat="1" x14ac:dyDescent="0.2">
      <c r="B296" s="15">
        <f t="shared" si="25"/>
        <v>284</v>
      </c>
      <c r="C296" s="9">
        <f t="shared" si="22"/>
        <v>51394</v>
      </c>
      <c r="D296" s="55">
        <f t="shared" si="26"/>
        <v>507496.44218075473</v>
      </c>
      <c r="E296" s="12">
        <f t="shared" si="23"/>
        <v>4309.3934458562771</v>
      </c>
      <c r="F296" s="12">
        <v>0</v>
      </c>
      <c r="G296" s="12">
        <f>IF(AND(B296&lt;&gt;"",$E$13:$E$1000+$F$13:$F$1000*COVID&lt;$D$13:$D$1000),$E$13:$E$1000+$F$13:$F$1000*COVID,IF(B296&lt;&gt;"",$D$13:$D$1000,""))</f>
        <v>4309.3934458562771</v>
      </c>
      <c r="H296" s="12">
        <f>IF(AND(COVID,F296&lt;0),F296, IF(B296&lt;&gt;"",$G$13:$G$1000-$I$13:$I$1000,""))</f>
        <v>2512.0102131327703</v>
      </c>
      <c r="I296" s="12">
        <f>IF(AND(COVID,F296&lt;0),0,IF(B296&lt;&gt;"",$D$13:$D$1000*($E$6/$E$8),""))</f>
        <v>1797.3832327235066</v>
      </c>
      <c r="J296" s="12">
        <f t="shared" si="24"/>
        <v>504984.43196762196</v>
      </c>
      <c r="K296" s="12">
        <f>SUM($I$13:I296)</f>
        <v>706332.79343169078</v>
      </c>
    </row>
    <row r="297" spans="2:11" s="2" customFormat="1" x14ac:dyDescent="0.2">
      <c r="B297" s="15">
        <f t="shared" si="25"/>
        <v>285</v>
      </c>
      <c r="C297" s="9">
        <f t="shared" si="22"/>
        <v>51424</v>
      </c>
      <c r="D297" s="55">
        <f t="shared" si="26"/>
        <v>504984.43196762196</v>
      </c>
      <c r="E297" s="12">
        <f t="shared" si="23"/>
        <v>4309.3934458562771</v>
      </c>
      <c r="F297" s="12">
        <v>0</v>
      </c>
      <c r="G297" s="12">
        <f>IF(AND(B297&lt;&gt;"",$E$13:$E$1000+$F$13:$F$1000*COVID&lt;$D$13:$D$1000),$E$13:$E$1000+$F$13:$F$1000*COVID,IF(B297&lt;&gt;"",$D$13:$D$1000,""))</f>
        <v>4309.3934458562771</v>
      </c>
      <c r="H297" s="12">
        <f>IF(AND(COVID,F297&lt;0),F297, IF(B297&lt;&gt;"",$G$13:$G$1000-$I$13:$I$1000,""))</f>
        <v>2520.9069159709493</v>
      </c>
      <c r="I297" s="12">
        <f>IF(AND(COVID,F297&lt;0),0,IF(B297&lt;&gt;"",$D$13:$D$1000*($E$6/$E$8),""))</f>
        <v>1788.4865298853279</v>
      </c>
      <c r="J297" s="12">
        <f t="shared" si="24"/>
        <v>502463.525051651</v>
      </c>
      <c r="K297" s="12">
        <f>SUM($I$13:I297)</f>
        <v>708121.2799615761</v>
      </c>
    </row>
    <row r="298" spans="2:11" s="2" customFormat="1" x14ac:dyDescent="0.2">
      <c r="B298" s="15">
        <f t="shared" si="25"/>
        <v>286</v>
      </c>
      <c r="C298" s="9">
        <f t="shared" si="22"/>
        <v>51455</v>
      </c>
      <c r="D298" s="55">
        <f t="shared" si="26"/>
        <v>502463.525051651</v>
      </c>
      <c r="E298" s="12">
        <f t="shared" si="23"/>
        <v>4309.3934458562771</v>
      </c>
      <c r="F298" s="12">
        <v>0</v>
      </c>
      <c r="G298" s="12">
        <f>IF(AND(B298&lt;&gt;"",$E$13:$E$1000+$F$13:$F$1000*COVID&lt;$D$13:$D$1000),$E$13:$E$1000+$F$13:$F$1000*COVID,IF(B298&lt;&gt;"",$D$13:$D$1000,""))</f>
        <v>4309.3934458562771</v>
      </c>
      <c r="H298" s="12">
        <f>IF(AND(COVID,F298&lt;0),F298, IF(B298&lt;&gt;"",$G$13:$G$1000-$I$13:$I$1000,""))</f>
        <v>2529.8351279650133</v>
      </c>
      <c r="I298" s="12">
        <f>IF(AND(COVID,F298&lt;0),0,IF(B298&lt;&gt;"",$D$13:$D$1000*($E$6/$E$8),""))</f>
        <v>1779.5583178912641</v>
      </c>
      <c r="J298" s="12">
        <f t="shared" si="24"/>
        <v>499933.68992368598</v>
      </c>
      <c r="K298" s="12">
        <f>SUM($I$13:I298)</f>
        <v>709900.83827946743</v>
      </c>
    </row>
    <row r="299" spans="2:11" s="2" customFormat="1" x14ac:dyDescent="0.2">
      <c r="B299" s="15">
        <f t="shared" si="25"/>
        <v>287</v>
      </c>
      <c r="C299" s="9">
        <f t="shared" si="22"/>
        <v>51485</v>
      </c>
      <c r="D299" s="55">
        <f t="shared" si="26"/>
        <v>499933.68992368598</v>
      </c>
      <c r="E299" s="12">
        <f t="shared" si="23"/>
        <v>4309.3934458562771</v>
      </c>
      <c r="F299" s="12">
        <v>0</v>
      </c>
      <c r="G299" s="12">
        <f>IF(AND(B299&lt;&gt;"",$E$13:$E$1000+$F$13:$F$1000*COVID&lt;$D$13:$D$1000),$E$13:$E$1000+$F$13:$F$1000*COVID,IF(B299&lt;&gt;"",$D$13:$D$1000,""))</f>
        <v>4309.3934458562771</v>
      </c>
      <c r="H299" s="12">
        <f>IF(AND(COVID,F299&lt;0),F299, IF(B299&lt;&gt;"",$G$13:$G$1000-$I$13:$I$1000,""))</f>
        <v>2538.794960709889</v>
      </c>
      <c r="I299" s="12">
        <f>IF(AND(COVID,F299&lt;0),0,IF(B299&lt;&gt;"",$D$13:$D$1000*($E$6/$E$8),""))</f>
        <v>1770.5984851463879</v>
      </c>
      <c r="J299" s="12">
        <f t="shared" si="24"/>
        <v>497394.8949629761</v>
      </c>
      <c r="K299" s="12">
        <f>SUM($I$13:I299)</f>
        <v>711671.43676461384</v>
      </c>
    </row>
    <row r="300" spans="2:11" s="2" customFormat="1" x14ac:dyDescent="0.2">
      <c r="B300" s="15">
        <f t="shared" si="25"/>
        <v>288</v>
      </c>
      <c r="C300" s="9">
        <f t="shared" si="22"/>
        <v>51516</v>
      </c>
      <c r="D300" s="55">
        <f t="shared" si="26"/>
        <v>497394.8949629761</v>
      </c>
      <c r="E300" s="12">
        <f t="shared" si="23"/>
        <v>4309.3934458562771</v>
      </c>
      <c r="F300" s="12">
        <v>0</v>
      </c>
      <c r="G300" s="12">
        <f>IF(AND(B300&lt;&gt;"",$E$13:$E$1000+$F$13:$F$1000*COVID&lt;$D$13:$D$1000),$E$13:$E$1000+$F$13:$F$1000*COVID,IF(B300&lt;&gt;"",$D$13:$D$1000,""))</f>
        <v>4309.3934458562771</v>
      </c>
      <c r="H300" s="12">
        <f>IF(AND(COVID,F300&lt;0),F300, IF(B300&lt;&gt;"",$G$13:$G$1000-$I$13:$I$1000,""))</f>
        <v>2547.7865261957368</v>
      </c>
      <c r="I300" s="12">
        <f>IF(AND(COVID,F300&lt;0),0,IF(B300&lt;&gt;"",$D$13:$D$1000*($E$6/$E$8),""))</f>
        <v>1761.6069196605406</v>
      </c>
      <c r="J300" s="12">
        <f t="shared" si="24"/>
        <v>494847.10843678034</v>
      </c>
      <c r="K300" s="12">
        <f>SUM($I$13:I300)</f>
        <v>713433.04368427442</v>
      </c>
    </row>
    <row r="301" spans="2:11" s="2" customFormat="1" x14ac:dyDescent="0.2">
      <c r="B301" s="15">
        <f t="shared" si="25"/>
        <v>289</v>
      </c>
      <c r="C301" s="9">
        <f t="shared" si="22"/>
        <v>51547</v>
      </c>
      <c r="D301" s="55">
        <f t="shared" si="26"/>
        <v>494847.10843678034</v>
      </c>
      <c r="E301" s="12">
        <f t="shared" si="23"/>
        <v>4309.3934458562771</v>
      </c>
      <c r="F301" s="12">
        <v>0</v>
      </c>
      <c r="G301" s="12">
        <f>IF(AND(B301&lt;&gt;"",$E$13:$E$1000+$F$13:$F$1000*COVID&lt;$D$13:$D$1000),$E$13:$E$1000+$F$13:$F$1000*COVID,IF(B301&lt;&gt;"",$D$13:$D$1000,""))</f>
        <v>4309.3934458562771</v>
      </c>
      <c r="H301" s="12">
        <f>IF(AND(COVID,F301&lt;0),F301, IF(B301&lt;&gt;"",$G$13:$G$1000-$I$13:$I$1000,""))</f>
        <v>2556.8099368093467</v>
      </c>
      <c r="I301" s="12">
        <f>IF(AND(COVID,F301&lt;0),0,IF(B301&lt;&gt;"",$D$13:$D$1000*($E$6/$E$8),""))</f>
        <v>1752.5835090469304</v>
      </c>
      <c r="J301" s="12">
        <f t="shared" si="24"/>
        <v>492290.29849997099</v>
      </c>
      <c r="K301" s="12">
        <f>SUM($I$13:I301)</f>
        <v>715185.62719332136</v>
      </c>
    </row>
    <row r="302" spans="2:11" s="2" customFormat="1" x14ac:dyDescent="0.2">
      <c r="B302" s="15">
        <f t="shared" si="25"/>
        <v>290</v>
      </c>
      <c r="C302" s="9">
        <f t="shared" si="22"/>
        <v>51575</v>
      </c>
      <c r="D302" s="55">
        <f t="shared" si="26"/>
        <v>492290.29849997099</v>
      </c>
      <c r="E302" s="12">
        <f t="shared" si="23"/>
        <v>4309.3934458562771</v>
      </c>
      <c r="F302" s="12">
        <v>0</v>
      </c>
      <c r="G302" s="12">
        <f>IF(AND(B302&lt;&gt;"",$E$13:$E$1000+$F$13:$F$1000*COVID&lt;$D$13:$D$1000),$E$13:$E$1000+$F$13:$F$1000*COVID,IF(B302&lt;&gt;"",$D$13:$D$1000,""))</f>
        <v>4309.3934458562771</v>
      </c>
      <c r="H302" s="12">
        <f>IF(AND(COVID,F302&lt;0),F302, IF(B302&lt;&gt;"",$G$13:$G$1000-$I$13:$I$1000,""))</f>
        <v>2565.8653053355465</v>
      </c>
      <c r="I302" s="12">
        <f>IF(AND(COVID,F302&lt;0),0,IF(B302&lt;&gt;"",$D$13:$D$1000*($E$6/$E$8),""))</f>
        <v>1743.5281405207306</v>
      </c>
      <c r="J302" s="12">
        <f t="shared" si="24"/>
        <v>489724.43319463544</v>
      </c>
      <c r="K302" s="12">
        <f>SUM($I$13:I302)</f>
        <v>716929.15533384203</v>
      </c>
    </row>
    <row r="303" spans="2:11" s="2" customFormat="1" x14ac:dyDescent="0.2">
      <c r="B303" s="15">
        <f t="shared" si="25"/>
        <v>291</v>
      </c>
      <c r="C303" s="9">
        <f t="shared" si="22"/>
        <v>51606</v>
      </c>
      <c r="D303" s="55">
        <f t="shared" si="26"/>
        <v>489724.43319463544</v>
      </c>
      <c r="E303" s="12">
        <f t="shared" si="23"/>
        <v>4309.3934458562771</v>
      </c>
      <c r="F303" s="12">
        <v>0</v>
      </c>
      <c r="G303" s="12">
        <f>IF(AND(B303&lt;&gt;"",$E$13:$E$1000+$F$13:$F$1000*COVID&lt;$D$13:$D$1000),$E$13:$E$1000+$F$13:$F$1000*COVID,IF(B303&lt;&gt;"",$D$13:$D$1000,""))</f>
        <v>4309.3934458562771</v>
      </c>
      <c r="H303" s="12">
        <f>IF(AND(COVID,F303&lt;0),F303, IF(B303&lt;&gt;"",$G$13:$G$1000-$I$13:$I$1000,""))</f>
        <v>2574.9527449586099</v>
      </c>
      <c r="I303" s="12">
        <f>IF(AND(COVID,F303&lt;0),0,IF(B303&lt;&gt;"",$D$13:$D$1000*($E$6/$E$8),""))</f>
        <v>1734.4407008976673</v>
      </c>
      <c r="J303" s="12">
        <f t="shared" si="24"/>
        <v>487149.4804496768</v>
      </c>
      <c r="K303" s="12">
        <f>SUM($I$13:I303)</f>
        <v>718663.59603473975</v>
      </c>
    </row>
    <row r="304" spans="2:11" s="2" customFormat="1" x14ac:dyDescent="0.2">
      <c r="B304" s="15">
        <f t="shared" si="25"/>
        <v>292</v>
      </c>
      <c r="C304" s="9">
        <f t="shared" si="22"/>
        <v>51636</v>
      </c>
      <c r="D304" s="55">
        <f t="shared" si="26"/>
        <v>487149.4804496768</v>
      </c>
      <c r="E304" s="12">
        <f t="shared" si="23"/>
        <v>4309.3934458562771</v>
      </c>
      <c r="F304" s="12">
        <v>0</v>
      </c>
      <c r="G304" s="12">
        <f>IF(AND(B304&lt;&gt;"",$E$13:$E$1000+$F$13:$F$1000*COVID&lt;$D$13:$D$1000),$E$13:$E$1000+$F$13:$F$1000*COVID,IF(B304&lt;&gt;"",$D$13:$D$1000,""))</f>
        <v>4309.3934458562771</v>
      </c>
      <c r="H304" s="12">
        <f>IF(AND(COVID,F304&lt;0),F304, IF(B304&lt;&gt;"",$G$13:$G$1000-$I$13:$I$1000,""))</f>
        <v>2584.0723692636716</v>
      </c>
      <c r="I304" s="12">
        <f>IF(AND(COVID,F304&lt;0),0,IF(B304&lt;&gt;"",$D$13:$D$1000*($E$6/$E$8),""))</f>
        <v>1725.3210765926056</v>
      </c>
      <c r="J304" s="12">
        <f t="shared" si="24"/>
        <v>484565.40808041312</v>
      </c>
      <c r="K304" s="12">
        <f>SUM($I$13:I304)</f>
        <v>720388.91711133241</v>
      </c>
    </row>
    <row r="305" spans="2:11" s="2" customFormat="1" x14ac:dyDescent="0.2">
      <c r="B305" s="15">
        <f t="shared" si="25"/>
        <v>293</v>
      </c>
      <c r="C305" s="9">
        <f t="shared" si="22"/>
        <v>51667</v>
      </c>
      <c r="D305" s="55">
        <f t="shared" si="26"/>
        <v>484565.40808041312</v>
      </c>
      <c r="E305" s="12">
        <f t="shared" si="23"/>
        <v>4309.3934458562771</v>
      </c>
      <c r="F305" s="12">
        <v>0</v>
      </c>
      <c r="G305" s="12">
        <f>IF(AND(B305&lt;&gt;"",$E$13:$E$1000+$F$13:$F$1000*COVID&lt;$D$13:$D$1000),$E$13:$E$1000+$F$13:$F$1000*COVID,IF(B305&lt;&gt;"",$D$13:$D$1000,""))</f>
        <v>4309.3934458562771</v>
      </c>
      <c r="H305" s="12">
        <f>IF(AND(COVID,F305&lt;0),F305, IF(B305&lt;&gt;"",$G$13:$G$1000-$I$13:$I$1000,""))</f>
        <v>2593.2242922381474</v>
      </c>
      <c r="I305" s="12">
        <f>IF(AND(COVID,F305&lt;0),0,IF(B305&lt;&gt;"",$D$13:$D$1000*($E$6/$E$8),""))</f>
        <v>1716.1691536181299</v>
      </c>
      <c r="J305" s="12">
        <f t="shared" si="24"/>
        <v>481972.183788175</v>
      </c>
      <c r="K305" s="12">
        <f>SUM($I$13:I305)</f>
        <v>722105.08626495057</v>
      </c>
    </row>
    <row r="306" spans="2:11" s="2" customFormat="1" x14ac:dyDescent="0.2">
      <c r="B306" s="15">
        <f t="shared" si="25"/>
        <v>294</v>
      </c>
      <c r="C306" s="9">
        <f t="shared" si="22"/>
        <v>51697</v>
      </c>
      <c r="D306" s="55">
        <f t="shared" si="26"/>
        <v>481972.183788175</v>
      </c>
      <c r="E306" s="12">
        <f t="shared" si="23"/>
        <v>4309.3934458562771</v>
      </c>
      <c r="F306" s="12">
        <v>0</v>
      </c>
      <c r="G306" s="12">
        <f>IF(AND(B306&lt;&gt;"",$E$13:$E$1000+$F$13:$F$1000*COVID&lt;$D$13:$D$1000),$E$13:$E$1000+$F$13:$F$1000*COVID,IF(B306&lt;&gt;"",$D$13:$D$1000,""))</f>
        <v>4309.3934458562771</v>
      </c>
      <c r="H306" s="12">
        <f>IF(AND(COVID,F306&lt;0),F306, IF(B306&lt;&gt;"",$G$13:$G$1000-$I$13:$I$1000,""))</f>
        <v>2602.4086282731573</v>
      </c>
      <c r="I306" s="12">
        <f>IF(AND(COVID,F306&lt;0),0,IF(B306&lt;&gt;"",$D$13:$D$1000*($E$6/$E$8),""))</f>
        <v>1706.9848175831198</v>
      </c>
      <c r="J306" s="12">
        <f t="shared" si="24"/>
        <v>479369.77515990182</v>
      </c>
      <c r="K306" s="12">
        <f>SUM($I$13:I306)</f>
        <v>723812.07108253369</v>
      </c>
    </row>
    <row r="307" spans="2:11" s="2" customFormat="1" x14ac:dyDescent="0.2">
      <c r="B307" s="15">
        <f t="shared" si="25"/>
        <v>295</v>
      </c>
      <c r="C307" s="9">
        <f t="shared" si="22"/>
        <v>51728</v>
      </c>
      <c r="D307" s="55">
        <f t="shared" si="26"/>
        <v>479369.77515990182</v>
      </c>
      <c r="E307" s="12">
        <f t="shared" si="23"/>
        <v>4309.3934458562771</v>
      </c>
      <c r="F307" s="12">
        <v>0</v>
      </c>
      <c r="G307" s="12">
        <f>IF(AND(B307&lt;&gt;"",$E$13:$E$1000+$F$13:$F$1000*COVID&lt;$D$13:$D$1000),$E$13:$E$1000+$F$13:$F$1000*COVID,IF(B307&lt;&gt;"",$D$13:$D$1000,""))</f>
        <v>4309.3934458562771</v>
      </c>
      <c r="H307" s="12">
        <f>IF(AND(COVID,F307&lt;0),F307, IF(B307&lt;&gt;"",$G$13:$G$1000-$I$13:$I$1000,""))</f>
        <v>2611.6254921649579</v>
      </c>
      <c r="I307" s="12">
        <f>IF(AND(COVID,F307&lt;0),0,IF(B307&lt;&gt;"",$D$13:$D$1000*($E$6/$E$8),""))</f>
        <v>1697.767953691319</v>
      </c>
      <c r="J307" s="12">
        <f t="shared" si="24"/>
        <v>476758.14966773684</v>
      </c>
      <c r="K307" s="12">
        <f>SUM($I$13:I307)</f>
        <v>725509.83903622499</v>
      </c>
    </row>
    <row r="308" spans="2:11" s="2" customFormat="1" x14ac:dyDescent="0.2">
      <c r="B308" s="15">
        <f t="shared" si="25"/>
        <v>296</v>
      </c>
      <c r="C308" s="9">
        <f t="shared" si="22"/>
        <v>51759</v>
      </c>
      <c r="D308" s="55">
        <f t="shared" si="26"/>
        <v>476758.14966773684</v>
      </c>
      <c r="E308" s="12">
        <f t="shared" si="23"/>
        <v>4309.3934458562771</v>
      </c>
      <c r="F308" s="12">
        <v>0</v>
      </c>
      <c r="G308" s="12">
        <f>IF(AND(B308&lt;&gt;"",$E$13:$E$1000+$F$13:$F$1000*COVID&lt;$D$13:$D$1000),$E$13:$E$1000+$F$13:$F$1000*COVID,IF(B308&lt;&gt;"",$D$13:$D$1000,""))</f>
        <v>4309.3934458562771</v>
      </c>
      <c r="H308" s="12">
        <f>IF(AND(COVID,F308&lt;0),F308, IF(B308&lt;&gt;"",$G$13:$G$1000-$I$13:$I$1000,""))</f>
        <v>2620.8749991163759</v>
      </c>
      <c r="I308" s="12">
        <f>IF(AND(COVID,F308&lt;0),0,IF(B308&lt;&gt;"",$D$13:$D$1000*($E$6/$E$8),""))</f>
        <v>1688.5184467399015</v>
      </c>
      <c r="J308" s="12">
        <f t="shared" si="24"/>
        <v>474137.27466862049</v>
      </c>
      <c r="K308" s="12">
        <f>SUM($I$13:I308)</f>
        <v>727198.35748296487</v>
      </c>
    </row>
    <row r="309" spans="2:11" s="2" customFormat="1" x14ac:dyDescent="0.2">
      <c r="B309" s="15">
        <f t="shared" si="25"/>
        <v>297</v>
      </c>
      <c r="C309" s="9">
        <f t="shared" si="22"/>
        <v>51789</v>
      </c>
      <c r="D309" s="55">
        <f t="shared" si="26"/>
        <v>474137.27466862049</v>
      </c>
      <c r="E309" s="12">
        <f t="shared" si="23"/>
        <v>4309.3934458562771</v>
      </c>
      <c r="F309" s="12">
        <v>0</v>
      </c>
      <c r="G309" s="12">
        <f>IF(AND(B309&lt;&gt;"",$E$13:$E$1000+$F$13:$F$1000*COVID&lt;$D$13:$D$1000),$E$13:$E$1000+$F$13:$F$1000*COVID,IF(B309&lt;&gt;"",$D$13:$D$1000,""))</f>
        <v>4309.3934458562771</v>
      </c>
      <c r="H309" s="12">
        <f>IF(AND(COVID,F309&lt;0),F309, IF(B309&lt;&gt;"",$G$13:$G$1000-$I$13:$I$1000,""))</f>
        <v>2630.1572647382463</v>
      </c>
      <c r="I309" s="12">
        <f>IF(AND(COVID,F309&lt;0),0,IF(B309&lt;&gt;"",$D$13:$D$1000*($E$6/$E$8),""))</f>
        <v>1679.236181118031</v>
      </c>
      <c r="J309" s="12">
        <f t="shared" si="24"/>
        <v>471507.11740388226</v>
      </c>
      <c r="K309" s="12">
        <f>SUM($I$13:I309)</f>
        <v>728877.59366408293</v>
      </c>
    </row>
    <row r="310" spans="2:11" s="2" customFormat="1" x14ac:dyDescent="0.2">
      <c r="B310" s="15">
        <f t="shared" si="25"/>
        <v>298</v>
      </c>
      <c r="C310" s="9">
        <f t="shared" si="22"/>
        <v>51820</v>
      </c>
      <c r="D310" s="55">
        <f t="shared" si="26"/>
        <v>471507.11740388226</v>
      </c>
      <c r="E310" s="12">
        <f t="shared" si="23"/>
        <v>4309.3934458562771</v>
      </c>
      <c r="F310" s="12">
        <v>0</v>
      </c>
      <c r="G310" s="12">
        <f>IF(AND(B310&lt;&gt;"",$E$13:$E$1000+$F$13:$F$1000*COVID&lt;$D$13:$D$1000),$E$13:$E$1000+$F$13:$F$1000*COVID,IF(B310&lt;&gt;"",$D$13:$D$1000,""))</f>
        <v>4309.3934458562771</v>
      </c>
      <c r="H310" s="12">
        <f>IF(AND(COVID,F310&lt;0),F310, IF(B310&lt;&gt;"",$G$13:$G$1000-$I$13:$I$1000,""))</f>
        <v>2639.4724050508607</v>
      </c>
      <c r="I310" s="12">
        <f>IF(AND(COVID,F310&lt;0),0,IF(B310&lt;&gt;"",$D$13:$D$1000*($E$6/$E$8),""))</f>
        <v>1669.9210408054164</v>
      </c>
      <c r="J310" s="12">
        <f t="shared" si="24"/>
        <v>468867.64499883138</v>
      </c>
      <c r="K310" s="12">
        <f>SUM($I$13:I310)</f>
        <v>730547.51470488834</v>
      </c>
    </row>
    <row r="311" spans="2:11" s="2" customFormat="1" x14ac:dyDescent="0.2">
      <c r="B311" s="15">
        <f t="shared" si="25"/>
        <v>299</v>
      </c>
      <c r="C311" s="9">
        <f t="shared" si="22"/>
        <v>51850</v>
      </c>
      <c r="D311" s="55">
        <f t="shared" si="26"/>
        <v>468867.64499883138</v>
      </c>
      <c r="E311" s="12">
        <f t="shared" si="23"/>
        <v>4309.3934458562771</v>
      </c>
      <c r="F311" s="12">
        <v>0</v>
      </c>
      <c r="G311" s="12">
        <f>IF(AND(B311&lt;&gt;"",$E$13:$E$1000+$F$13:$F$1000*COVID&lt;$D$13:$D$1000),$E$13:$E$1000+$F$13:$F$1000*COVID,IF(B311&lt;&gt;"",$D$13:$D$1000,""))</f>
        <v>4309.3934458562771</v>
      </c>
      <c r="H311" s="12">
        <f>IF(AND(COVID,F311&lt;0),F311, IF(B311&lt;&gt;"",$G$13:$G$1000-$I$13:$I$1000,""))</f>
        <v>2648.8205364854157</v>
      </c>
      <c r="I311" s="12">
        <f>IF(AND(COVID,F311&lt;0),0,IF(B311&lt;&gt;"",$D$13:$D$1000*($E$6/$E$8),""))</f>
        <v>1660.5729093708612</v>
      </c>
      <c r="J311" s="12">
        <f t="shared" si="24"/>
        <v>466218.82446234598</v>
      </c>
      <c r="K311" s="12">
        <f>SUM($I$13:I311)</f>
        <v>732208.08761425922</v>
      </c>
    </row>
    <row r="312" spans="2:11" s="2" customFormat="1" x14ac:dyDescent="0.2">
      <c r="B312" s="15">
        <f t="shared" si="25"/>
        <v>300</v>
      </c>
      <c r="C312" s="9">
        <f t="shared" si="22"/>
        <v>51881</v>
      </c>
      <c r="D312" s="55">
        <f t="shared" si="26"/>
        <v>466218.82446234598</v>
      </c>
      <c r="E312" s="12">
        <f t="shared" si="23"/>
        <v>4309.3934458562771</v>
      </c>
      <c r="F312" s="12">
        <v>0</v>
      </c>
      <c r="G312" s="12">
        <f>IF(AND(B312&lt;&gt;"",$E$13:$E$1000+$F$13:$F$1000*COVID&lt;$D$13:$D$1000),$E$13:$E$1000+$F$13:$F$1000*COVID,IF(B312&lt;&gt;"",$D$13:$D$1000,""))</f>
        <v>4309.3934458562771</v>
      </c>
      <c r="H312" s="12">
        <f>IF(AND(COVID,F312&lt;0),F312, IF(B312&lt;&gt;"",$G$13:$G$1000-$I$13:$I$1000,""))</f>
        <v>2658.2017758854681</v>
      </c>
      <c r="I312" s="12">
        <f>IF(AND(COVID,F312&lt;0),0,IF(B312&lt;&gt;"",$D$13:$D$1000*($E$6/$E$8),""))</f>
        <v>1651.1916699708088</v>
      </c>
      <c r="J312" s="12">
        <f t="shared" si="24"/>
        <v>463560.6226864605</v>
      </c>
      <c r="K312" s="12">
        <f>SUM($I$13:I312)</f>
        <v>733859.27928422997</v>
      </c>
    </row>
    <row r="313" spans="2:11" s="2" customFormat="1" x14ac:dyDescent="0.2">
      <c r="B313" s="15">
        <f t="shared" si="25"/>
        <v>301</v>
      </c>
      <c r="C313" s="9">
        <f t="shared" si="22"/>
        <v>51912</v>
      </c>
      <c r="D313" s="55">
        <f t="shared" si="26"/>
        <v>463560.6226864605</v>
      </c>
      <c r="E313" s="12">
        <f t="shared" si="23"/>
        <v>4309.3934458562771</v>
      </c>
      <c r="F313" s="12">
        <v>0</v>
      </c>
      <c r="G313" s="12">
        <f>IF(AND(B313&lt;&gt;"",$E$13:$E$1000+$F$13:$F$1000*COVID&lt;$D$13:$D$1000),$E$13:$E$1000+$F$13:$F$1000*COVID,IF(B313&lt;&gt;"",$D$13:$D$1000,""))</f>
        <v>4309.3934458562771</v>
      </c>
      <c r="H313" s="12">
        <f>IF(AND(COVID,F313&lt;0),F313, IF(B313&lt;&gt;"",$G$13:$G$1000-$I$13:$I$1000,""))</f>
        <v>2667.616240508396</v>
      </c>
      <c r="I313" s="12">
        <f>IF(AND(COVID,F313&lt;0),0,IF(B313&lt;&gt;"",$D$13:$D$1000*($E$6/$E$8),""))</f>
        <v>1641.7772053478811</v>
      </c>
      <c r="J313" s="12">
        <f t="shared" si="24"/>
        <v>460893.00644595211</v>
      </c>
      <c r="K313" s="12">
        <f>SUM($I$13:I313)</f>
        <v>735501.05648957787</v>
      </c>
    </row>
    <row r="314" spans="2:11" s="2" customFormat="1" x14ac:dyDescent="0.2">
      <c r="B314" s="15">
        <f t="shared" si="25"/>
        <v>302</v>
      </c>
      <c r="C314" s="9">
        <f t="shared" si="22"/>
        <v>51940</v>
      </c>
      <c r="D314" s="55">
        <f t="shared" si="26"/>
        <v>460893.00644595211</v>
      </c>
      <c r="E314" s="12">
        <f t="shared" si="23"/>
        <v>4309.3934458562771</v>
      </c>
      <c r="F314" s="12">
        <v>0</v>
      </c>
      <c r="G314" s="12">
        <f>IF(AND(B314&lt;&gt;"",$E$13:$E$1000+$F$13:$F$1000*COVID&lt;$D$13:$D$1000),$E$13:$E$1000+$F$13:$F$1000*COVID,IF(B314&lt;&gt;"",$D$13:$D$1000,""))</f>
        <v>4309.3934458562771</v>
      </c>
      <c r="H314" s="12">
        <f>IF(AND(COVID,F314&lt;0),F314, IF(B314&lt;&gt;"",$G$13:$G$1000-$I$13:$I$1000,""))</f>
        <v>2677.064048026863</v>
      </c>
      <c r="I314" s="12">
        <f>IF(AND(COVID,F314&lt;0),0,IF(B314&lt;&gt;"",$D$13:$D$1000*($E$6/$E$8),""))</f>
        <v>1632.3293978294139</v>
      </c>
      <c r="J314" s="12">
        <f t="shared" si="24"/>
        <v>458215.94239792525</v>
      </c>
      <c r="K314" s="12">
        <f>SUM($I$13:I314)</f>
        <v>737133.38588740723</v>
      </c>
    </row>
    <row r="315" spans="2:11" s="2" customFormat="1" x14ac:dyDescent="0.2">
      <c r="B315" s="15">
        <f t="shared" si="25"/>
        <v>303</v>
      </c>
      <c r="C315" s="9">
        <f t="shared" si="22"/>
        <v>51971</v>
      </c>
      <c r="D315" s="55">
        <f t="shared" si="26"/>
        <v>458215.94239792525</v>
      </c>
      <c r="E315" s="12">
        <f t="shared" si="23"/>
        <v>4309.3934458562771</v>
      </c>
      <c r="F315" s="12">
        <v>0</v>
      </c>
      <c r="G315" s="12">
        <f>IF(AND(B315&lt;&gt;"",$E$13:$E$1000+$F$13:$F$1000*COVID&lt;$D$13:$D$1000),$E$13:$E$1000+$F$13:$F$1000*COVID,IF(B315&lt;&gt;"",$D$13:$D$1000,""))</f>
        <v>4309.3934458562771</v>
      </c>
      <c r="H315" s="12">
        <f>IF(AND(COVID,F315&lt;0),F315, IF(B315&lt;&gt;"",$G$13:$G$1000-$I$13:$I$1000,""))</f>
        <v>2686.5453165302915</v>
      </c>
      <c r="I315" s="12">
        <f>IF(AND(COVID,F315&lt;0),0,IF(B315&lt;&gt;"",$D$13:$D$1000*($E$6/$E$8),""))</f>
        <v>1622.8481293259854</v>
      </c>
      <c r="J315" s="12">
        <f t="shared" si="24"/>
        <v>455529.39708139497</v>
      </c>
      <c r="K315" s="12">
        <f>SUM($I$13:I315)</f>
        <v>738756.23401673324</v>
      </c>
    </row>
    <row r="316" spans="2:11" s="2" customFormat="1" x14ac:dyDescent="0.2">
      <c r="B316" s="15">
        <f t="shared" si="25"/>
        <v>304</v>
      </c>
      <c r="C316" s="9">
        <f t="shared" si="22"/>
        <v>52001</v>
      </c>
      <c r="D316" s="55">
        <f t="shared" si="26"/>
        <v>455529.39708139497</v>
      </c>
      <c r="E316" s="12">
        <f t="shared" si="23"/>
        <v>4309.3934458562771</v>
      </c>
      <c r="F316" s="12">
        <v>0</v>
      </c>
      <c r="G316" s="12">
        <f>IF(AND(B316&lt;&gt;"",$E$13:$E$1000+$F$13:$F$1000*COVID&lt;$D$13:$D$1000),$E$13:$E$1000+$F$13:$F$1000*COVID,IF(B316&lt;&gt;"",$D$13:$D$1000,""))</f>
        <v>4309.3934458562771</v>
      </c>
      <c r="H316" s="12">
        <f>IF(AND(COVID,F316&lt;0),F316, IF(B316&lt;&gt;"",$G$13:$G$1000-$I$13:$I$1000,""))</f>
        <v>2696.0601645263364</v>
      </c>
      <c r="I316" s="12">
        <f>IF(AND(COVID,F316&lt;0),0,IF(B316&lt;&gt;"",$D$13:$D$1000*($E$6/$E$8),""))</f>
        <v>1613.3332813299407</v>
      </c>
      <c r="J316" s="12">
        <f t="shared" si="24"/>
        <v>452833.33691686863</v>
      </c>
      <c r="K316" s="12">
        <f>SUM($I$13:I316)</f>
        <v>740369.56729806319</v>
      </c>
    </row>
    <row r="317" spans="2:11" s="2" customFormat="1" x14ac:dyDescent="0.2">
      <c r="B317" s="15">
        <f t="shared" si="25"/>
        <v>305</v>
      </c>
      <c r="C317" s="9">
        <f t="shared" si="22"/>
        <v>52032</v>
      </c>
      <c r="D317" s="55">
        <f t="shared" si="26"/>
        <v>452833.33691686863</v>
      </c>
      <c r="E317" s="12">
        <f t="shared" si="23"/>
        <v>4309.3934458562771</v>
      </c>
      <c r="F317" s="12">
        <v>0</v>
      </c>
      <c r="G317" s="12">
        <f>IF(AND(B317&lt;&gt;"",$E$13:$E$1000+$F$13:$F$1000*COVID&lt;$D$13:$D$1000),$E$13:$E$1000+$F$13:$F$1000*COVID,IF(B317&lt;&gt;"",$D$13:$D$1000,""))</f>
        <v>4309.3934458562771</v>
      </c>
      <c r="H317" s="12">
        <f>IF(AND(COVID,F317&lt;0),F317, IF(B317&lt;&gt;"",$G$13:$G$1000-$I$13:$I$1000,""))</f>
        <v>2705.608710942367</v>
      </c>
      <c r="I317" s="12">
        <f>IF(AND(COVID,F317&lt;0),0,IF(B317&lt;&gt;"",$D$13:$D$1000*($E$6/$E$8),""))</f>
        <v>1603.7847349139099</v>
      </c>
      <c r="J317" s="12">
        <f t="shared" si="24"/>
        <v>450127.72820592625</v>
      </c>
      <c r="K317" s="12">
        <f>SUM($I$13:I317)</f>
        <v>741973.35203297716</v>
      </c>
    </row>
    <row r="318" spans="2:11" s="2" customFormat="1" x14ac:dyDescent="0.2">
      <c r="B318" s="15">
        <f t="shared" si="25"/>
        <v>306</v>
      </c>
      <c r="C318" s="9">
        <f t="shared" si="22"/>
        <v>52062</v>
      </c>
      <c r="D318" s="55">
        <f t="shared" si="26"/>
        <v>450127.72820592625</v>
      </c>
      <c r="E318" s="12">
        <f t="shared" si="23"/>
        <v>4309.3934458562771</v>
      </c>
      <c r="F318" s="12">
        <v>0</v>
      </c>
      <c r="G318" s="12">
        <f>IF(AND(B318&lt;&gt;"",$E$13:$E$1000+$F$13:$F$1000*COVID&lt;$D$13:$D$1000),$E$13:$E$1000+$F$13:$F$1000*COVID,IF(B318&lt;&gt;"",$D$13:$D$1000,""))</f>
        <v>4309.3934458562771</v>
      </c>
      <c r="H318" s="12">
        <f>IF(AND(COVID,F318&lt;0),F318, IF(B318&lt;&gt;"",$G$13:$G$1000-$I$13:$I$1000,""))</f>
        <v>2715.1910751269552</v>
      </c>
      <c r="I318" s="12">
        <f>IF(AND(COVID,F318&lt;0),0,IF(B318&lt;&gt;"",$D$13:$D$1000*($E$6/$E$8),""))</f>
        <v>1594.2023707293222</v>
      </c>
      <c r="J318" s="12">
        <f t="shared" si="24"/>
        <v>447412.53713079932</v>
      </c>
      <c r="K318" s="12">
        <f>SUM($I$13:I318)</f>
        <v>743567.55440370645</v>
      </c>
    </row>
    <row r="319" spans="2:11" s="2" customFormat="1" x14ac:dyDescent="0.2">
      <c r="B319" s="15">
        <f t="shared" si="25"/>
        <v>307</v>
      </c>
      <c r="C319" s="9">
        <f t="shared" si="22"/>
        <v>52093</v>
      </c>
      <c r="D319" s="55">
        <f t="shared" si="26"/>
        <v>447412.53713079932</v>
      </c>
      <c r="E319" s="12">
        <f t="shared" si="23"/>
        <v>4309.3934458562771</v>
      </c>
      <c r="F319" s="12">
        <v>0</v>
      </c>
      <c r="G319" s="12">
        <f>IF(AND(B319&lt;&gt;"",$E$13:$E$1000+$F$13:$F$1000*COVID&lt;$D$13:$D$1000),$E$13:$E$1000+$F$13:$F$1000*COVID,IF(B319&lt;&gt;"",$D$13:$D$1000,""))</f>
        <v>4309.3934458562771</v>
      </c>
      <c r="H319" s="12">
        <f>IF(AND(COVID,F319&lt;0),F319, IF(B319&lt;&gt;"",$G$13:$G$1000-$I$13:$I$1000,""))</f>
        <v>2724.8073768513627</v>
      </c>
      <c r="I319" s="12">
        <f>IF(AND(COVID,F319&lt;0),0,IF(B319&lt;&gt;"",$D$13:$D$1000*($E$6/$E$8),""))</f>
        <v>1584.5860690049144</v>
      </c>
      <c r="J319" s="12">
        <f t="shared" si="24"/>
        <v>444687.72975394793</v>
      </c>
      <c r="K319" s="12">
        <f>SUM($I$13:I319)</f>
        <v>745152.14047271141</v>
      </c>
    </row>
    <row r="320" spans="2:11" s="2" customFormat="1" x14ac:dyDescent="0.2">
      <c r="B320" s="15">
        <f t="shared" si="25"/>
        <v>308</v>
      </c>
      <c r="C320" s="9">
        <f t="shared" si="22"/>
        <v>52124</v>
      </c>
      <c r="D320" s="55">
        <f t="shared" si="26"/>
        <v>444687.72975394793</v>
      </c>
      <c r="E320" s="12">
        <f t="shared" si="23"/>
        <v>4309.3934458562771</v>
      </c>
      <c r="F320" s="12">
        <v>0</v>
      </c>
      <c r="G320" s="12">
        <f>IF(AND(B320&lt;&gt;"",$E$13:$E$1000+$F$13:$F$1000*COVID&lt;$D$13:$D$1000),$E$13:$E$1000+$F$13:$F$1000*COVID,IF(B320&lt;&gt;"",$D$13:$D$1000,""))</f>
        <v>4309.3934458562771</v>
      </c>
      <c r="H320" s="12">
        <f>IF(AND(COVID,F320&lt;0),F320, IF(B320&lt;&gt;"",$G$13:$G$1000-$I$13:$I$1000,""))</f>
        <v>2734.4577363110448</v>
      </c>
      <c r="I320" s="12">
        <f>IF(AND(COVID,F320&lt;0),0,IF(B320&lt;&gt;"",$D$13:$D$1000*($E$6/$E$8),""))</f>
        <v>1574.9357095452324</v>
      </c>
      <c r="J320" s="12">
        <f t="shared" si="24"/>
        <v>441953.27201763686</v>
      </c>
      <c r="K320" s="12">
        <f>SUM($I$13:I320)</f>
        <v>746727.07618225669</v>
      </c>
    </row>
    <row r="321" spans="2:11" s="2" customFormat="1" x14ac:dyDescent="0.2">
      <c r="B321" s="15">
        <f t="shared" si="25"/>
        <v>309</v>
      </c>
      <c r="C321" s="9">
        <f t="shared" si="22"/>
        <v>52154</v>
      </c>
      <c r="D321" s="55">
        <f t="shared" si="26"/>
        <v>441953.27201763686</v>
      </c>
      <c r="E321" s="12">
        <f t="shared" si="23"/>
        <v>4309.3934458562771</v>
      </c>
      <c r="F321" s="12">
        <v>0</v>
      </c>
      <c r="G321" s="12">
        <f>IF(AND(B321&lt;&gt;"",$E$13:$E$1000+$F$13:$F$1000*COVID&lt;$D$13:$D$1000),$E$13:$E$1000+$F$13:$F$1000*COVID,IF(B321&lt;&gt;"",$D$13:$D$1000,""))</f>
        <v>4309.3934458562771</v>
      </c>
      <c r="H321" s="12">
        <f>IF(AND(COVID,F321&lt;0),F321, IF(B321&lt;&gt;"",$G$13:$G$1000-$I$13:$I$1000,""))</f>
        <v>2744.1422741271463</v>
      </c>
      <c r="I321" s="12">
        <f>IF(AND(COVID,F321&lt;0),0,IF(B321&lt;&gt;"",$D$13:$D$1000*($E$6/$E$8),""))</f>
        <v>1565.2511717291306</v>
      </c>
      <c r="J321" s="12">
        <f t="shared" si="24"/>
        <v>439209.12974350969</v>
      </c>
      <c r="K321" s="12">
        <f>SUM($I$13:I321)</f>
        <v>748292.32735398586</v>
      </c>
    </row>
    <row r="322" spans="2:11" s="2" customFormat="1" x14ac:dyDescent="0.2">
      <c r="B322" s="15">
        <f t="shared" si="25"/>
        <v>310</v>
      </c>
      <c r="C322" s="9">
        <f t="shared" si="22"/>
        <v>52185</v>
      </c>
      <c r="D322" s="55">
        <f t="shared" si="26"/>
        <v>439209.12974350969</v>
      </c>
      <c r="E322" s="12">
        <f t="shared" si="23"/>
        <v>4309.3934458562771</v>
      </c>
      <c r="F322" s="12">
        <v>0</v>
      </c>
      <c r="G322" s="12">
        <f>IF(AND(B322&lt;&gt;"",$E$13:$E$1000+$F$13:$F$1000*COVID&lt;$D$13:$D$1000),$E$13:$E$1000+$F$13:$F$1000*COVID,IF(B322&lt;&gt;"",$D$13:$D$1000,""))</f>
        <v>4309.3934458562771</v>
      </c>
      <c r="H322" s="12">
        <f>IF(AND(COVID,F322&lt;0),F322, IF(B322&lt;&gt;"",$G$13:$G$1000-$I$13:$I$1000,""))</f>
        <v>2753.8611113480138</v>
      </c>
      <c r="I322" s="12">
        <f>IF(AND(COVID,F322&lt;0),0,IF(B322&lt;&gt;"",$D$13:$D$1000*($E$6/$E$8),""))</f>
        <v>1555.5323345082636</v>
      </c>
      <c r="J322" s="12">
        <f t="shared" si="24"/>
        <v>436455.26863216166</v>
      </c>
      <c r="K322" s="12">
        <f>SUM($I$13:I322)</f>
        <v>749847.85968849412</v>
      </c>
    </row>
    <row r="323" spans="2:11" s="2" customFormat="1" x14ac:dyDescent="0.2">
      <c r="B323" s="15">
        <f t="shared" si="25"/>
        <v>311</v>
      </c>
      <c r="C323" s="9">
        <f t="shared" si="22"/>
        <v>52215</v>
      </c>
      <c r="D323" s="55">
        <f t="shared" si="26"/>
        <v>436455.26863216166</v>
      </c>
      <c r="E323" s="12">
        <f t="shared" si="23"/>
        <v>4309.3934458562771</v>
      </c>
      <c r="F323" s="12">
        <v>0</v>
      </c>
      <c r="G323" s="12">
        <f>IF(AND(B323&lt;&gt;"",$E$13:$E$1000+$F$13:$F$1000*COVID&lt;$D$13:$D$1000),$E$13:$E$1000+$F$13:$F$1000*COVID,IF(B323&lt;&gt;"",$D$13:$D$1000,""))</f>
        <v>4309.3934458562771</v>
      </c>
      <c r="H323" s="12">
        <f>IF(AND(COVID,F323&lt;0),F323, IF(B323&lt;&gt;"",$G$13:$G$1000-$I$13:$I$1000,""))</f>
        <v>2763.6143694507045</v>
      </c>
      <c r="I323" s="12">
        <f>IF(AND(COVID,F323&lt;0),0,IF(B323&lt;&gt;"",$D$13:$D$1000*($E$6/$E$8),""))</f>
        <v>1545.7790764055726</v>
      </c>
      <c r="J323" s="12">
        <f t="shared" si="24"/>
        <v>433691.65426271094</v>
      </c>
      <c r="K323" s="12">
        <f>SUM($I$13:I323)</f>
        <v>751393.63876489969</v>
      </c>
    </row>
    <row r="324" spans="2:11" s="2" customFormat="1" x14ac:dyDescent="0.2">
      <c r="B324" s="15">
        <f t="shared" si="25"/>
        <v>312</v>
      </c>
      <c r="C324" s="9">
        <f t="shared" si="22"/>
        <v>52246</v>
      </c>
      <c r="D324" s="55">
        <f t="shared" si="26"/>
        <v>433691.65426271094</v>
      </c>
      <c r="E324" s="12">
        <f t="shared" si="23"/>
        <v>4309.3934458562771</v>
      </c>
      <c r="F324" s="12">
        <v>0</v>
      </c>
      <c r="G324" s="12">
        <f>IF(AND(B324&lt;&gt;"",$E$13:$E$1000+$F$13:$F$1000*COVID&lt;$D$13:$D$1000),$E$13:$E$1000+$F$13:$F$1000*COVID,IF(B324&lt;&gt;"",$D$13:$D$1000,""))</f>
        <v>4309.3934458562771</v>
      </c>
      <c r="H324" s="12">
        <f>IF(AND(COVID,F324&lt;0),F324, IF(B324&lt;&gt;"",$G$13:$G$1000-$I$13:$I$1000,""))</f>
        <v>2773.4021703425092</v>
      </c>
      <c r="I324" s="12">
        <f>IF(AND(COVID,F324&lt;0),0,IF(B324&lt;&gt;"",$D$13:$D$1000*($E$6/$E$8),""))</f>
        <v>1535.991275513768</v>
      </c>
      <c r="J324" s="12">
        <f t="shared" si="24"/>
        <v>430918.25209236844</v>
      </c>
      <c r="K324" s="12">
        <f>SUM($I$13:I324)</f>
        <v>752929.63004041347</v>
      </c>
    </row>
    <row r="325" spans="2:11" s="2" customFormat="1" x14ac:dyDescent="0.2">
      <c r="B325" s="15">
        <f t="shared" si="25"/>
        <v>313</v>
      </c>
      <c r="C325" s="9">
        <f t="shared" si="22"/>
        <v>52277</v>
      </c>
      <c r="D325" s="55">
        <f t="shared" si="26"/>
        <v>430918.25209236844</v>
      </c>
      <c r="E325" s="12">
        <f t="shared" si="23"/>
        <v>4309.3934458562771</v>
      </c>
      <c r="F325" s="12">
        <v>0</v>
      </c>
      <c r="G325" s="12">
        <f>IF(AND(B325&lt;&gt;"",$E$13:$E$1000+$F$13:$F$1000*COVID&lt;$D$13:$D$1000),$E$13:$E$1000+$F$13:$F$1000*COVID,IF(B325&lt;&gt;"",$D$13:$D$1000,""))</f>
        <v>4309.3934458562771</v>
      </c>
      <c r="H325" s="12">
        <f>IF(AND(COVID,F325&lt;0),F325, IF(B325&lt;&gt;"",$G$13:$G$1000-$I$13:$I$1000,""))</f>
        <v>2783.2246363624722</v>
      </c>
      <c r="I325" s="12">
        <f>IF(AND(COVID,F325&lt;0),0,IF(B325&lt;&gt;"",$D$13:$D$1000*($E$6/$E$8),""))</f>
        <v>1526.1688094938049</v>
      </c>
      <c r="J325" s="12">
        <f t="shared" si="24"/>
        <v>428135.02745600598</v>
      </c>
      <c r="K325" s="12">
        <f>SUM($I$13:I325)</f>
        <v>754455.79884990724</v>
      </c>
    </row>
    <row r="326" spans="2:11" s="2" customFormat="1" x14ac:dyDescent="0.2">
      <c r="B326" s="15">
        <f t="shared" si="25"/>
        <v>314</v>
      </c>
      <c r="C326" s="9">
        <f t="shared" si="22"/>
        <v>52305</v>
      </c>
      <c r="D326" s="55">
        <f t="shared" si="26"/>
        <v>428135.02745600598</v>
      </c>
      <c r="E326" s="12">
        <f t="shared" si="23"/>
        <v>4309.3934458562771</v>
      </c>
      <c r="F326" s="12">
        <v>0</v>
      </c>
      <c r="G326" s="12">
        <f>IF(AND(B326&lt;&gt;"",$E$13:$E$1000+$F$13:$F$1000*COVID&lt;$D$13:$D$1000),$E$13:$E$1000+$F$13:$F$1000*COVID,IF(B326&lt;&gt;"",$D$13:$D$1000,""))</f>
        <v>4309.3934458562771</v>
      </c>
      <c r="H326" s="12">
        <f>IF(AND(COVID,F326&lt;0),F326, IF(B326&lt;&gt;"",$G$13:$G$1000-$I$13:$I$1000,""))</f>
        <v>2793.0818902829224</v>
      </c>
      <c r="I326" s="12">
        <f>IF(AND(COVID,F326&lt;0),0,IF(B326&lt;&gt;"",$D$13:$D$1000*($E$6/$E$8),""))</f>
        <v>1516.3115555733546</v>
      </c>
      <c r="J326" s="12">
        <f t="shared" si="24"/>
        <v>425341.94556572306</v>
      </c>
      <c r="K326" s="12">
        <f>SUM($I$13:I326)</f>
        <v>755972.11040548061</v>
      </c>
    </row>
    <row r="327" spans="2:11" s="2" customFormat="1" x14ac:dyDescent="0.2">
      <c r="B327" s="15">
        <f t="shared" si="25"/>
        <v>315</v>
      </c>
      <c r="C327" s="9">
        <f t="shared" si="22"/>
        <v>52336</v>
      </c>
      <c r="D327" s="55">
        <f t="shared" si="26"/>
        <v>425341.94556572306</v>
      </c>
      <c r="E327" s="12">
        <f t="shared" si="23"/>
        <v>4309.3934458562771</v>
      </c>
      <c r="F327" s="12">
        <v>0</v>
      </c>
      <c r="G327" s="12">
        <f>IF(AND(B327&lt;&gt;"",$E$13:$E$1000+$F$13:$F$1000*COVID&lt;$D$13:$D$1000),$E$13:$E$1000+$F$13:$F$1000*COVID,IF(B327&lt;&gt;"",$D$13:$D$1000,""))</f>
        <v>4309.3934458562771</v>
      </c>
      <c r="H327" s="12">
        <f>IF(AND(COVID,F327&lt;0),F327, IF(B327&lt;&gt;"",$G$13:$G$1000-$I$13:$I$1000,""))</f>
        <v>2802.9740553110078</v>
      </c>
      <c r="I327" s="12">
        <f>IF(AND(COVID,F327&lt;0),0,IF(B327&lt;&gt;"",$D$13:$D$1000*($E$6/$E$8),""))</f>
        <v>1506.4193905452694</v>
      </c>
      <c r="J327" s="12">
        <f t="shared" si="24"/>
        <v>422538.97151041206</v>
      </c>
      <c r="K327" s="12">
        <f>SUM($I$13:I327)</f>
        <v>757478.52979602583</v>
      </c>
    </row>
    <row r="328" spans="2:11" s="2" customFormat="1" x14ac:dyDescent="0.2">
      <c r="B328" s="15">
        <f t="shared" si="25"/>
        <v>316</v>
      </c>
      <c r="C328" s="9">
        <f t="shared" si="22"/>
        <v>52366</v>
      </c>
      <c r="D328" s="55">
        <f t="shared" si="26"/>
        <v>422538.97151041206</v>
      </c>
      <c r="E328" s="12">
        <f t="shared" si="23"/>
        <v>4309.3934458562771</v>
      </c>
      <c r="F328" s="12">
        <v>0</v>
      </c>
      <c r="G328" s="12">
        <f>IF(AND(B328&lt;&gt;"",$E$13:$E$1000+$F$13:$F$1000*COVID&lt;$D$13:$D$1000),$E$13:$E$1000+$F$13:$F$1000*COVID,IF(B328&lt;&gt;"",$D$13:$D$1000,""))</f>
        <v>4309.3934458562771</v>
      </c>
      <c r="H328" s="12">
        <f>IF(AND(COVID,F328&lt;0),F328, IF(B328&lt;&gt;"",$G$13:$G$1000-$I$13:$I$1000,""))</f>
        <v>2812.9012550902344</v>
      </c>
      <c r="I328" s="12">
        <f>IF(AND(COVID,F328&lt;0),0,IF(B328&lt;&gt;"",$D$13:$D$1000*($E$6/$E$8),""))</f>
        <v>1496.4921907660428</v>
      </c>
      <c r="J328" s="12">
        <f t="shared" si="24"/>
        <v>419726.0702553218</v>
      </c>
      <c r="K328" s="12">
        <f>SUM($I$13:I328)</f>
        <v>758975.02198679186</v>
      </c>
    </row>
    <row r="329" spans="2:11" s="2" customFormat="1" x14ac:dyDescent="0.2">
      <c r="B329" s="15">
        <f t="shared" si="25"/>
        <v>317</v>
      </c>
      <c r="C329" s="9">
        <f t="shared" si="22"/>
        <v>52397</v>
      </c>
      <c r="D329" s="55">
        <f t="shared" si="26"/>
        <v>419726.0702553218</v>
      </c>
      <c r="E329" s="12">
        <f t="shared" si="23"/>
        <v>4309.3934458562771</v>
      </c>
      <c r="F329" s="12">
        <v>0</v>
      </c>
      <c r="G329" s="12">
        <f>IF(AND(B329&lt;&gt;"",$E$13:$E$1000+$F$13:$F$1000*COVID&lt;$D$13:$D$1000),$E$13:$E$1000+$F$13:$F$1000*COVID,IF(B329&lt;&gt;"",$D$13:$D$1000,""))</f>
        <v>4309.3934458562771</v>
      </c>
      <c r="H329" s="12">
        <f>IF(AND(COVID,F329&lt;0),F329, IF(B329&lt;&gt;"",$G$13:$G$1000-$I$13:$I$1000,""))</f>
        <v>2822.8636137020121</v>
      </c>
      <c r="I329" s="12">
        <f>IF(AND(COVID,F329&lt;0),0,IF(B329&lt;&gt;"",$D$13:$D$1000*($E$6/$E$8),""))</f>
        <v>1486.5298321542648</v>
      </c>
      <c r="J329" s="12">
        <f t="shared" si="24"/>
        <v>416903.20664161979</v>
      </c>
      <c r="K329" s="12">
        <f>SUM($I$13:I329)</f>
        <v>760461.55181894614</v>
      </c>
    </row>
    <row r="330" spans="2:11" s="2" customFormat="1" x14ac:dyDescent="0.2">
      <c r="B330" s="15">
        <f t="shared" si="25"/>
        <v>318</v>
      </c>
      <c r="C330" s="9">
        <f t="shared" si="22"/>
        <v>52427</v>
      </c>
      <c r="D330" s="55">
        <f t="shared" si="26"/>
        <v>416903.20664161979</v>
      </c>
      <c r="E330" s="12">
        <f t="shared" si="23"/>
        <v>4309.3934458562771</v>
      </c>
      <c r="F330" s="12">
        <v>0</v>
      </c>
      <c r="G330" s="12">
        <f>IF(AND(B330&lt;&gt;"",$E$13:$E$1000+$F$13:$F$1000*COVID&lt;$D$13:$D$1000),$E$13:$E$1000+$F$13:$F$1000*COVID,IF(B330&lt;&gt;"",$D$13:$D$1000,""))</f>
        <v>4309.3934458562771</v>
      </c>
      <c r="H330" s="12">
        <f>IF(AND(COVID,F330&lt;0),F330, IF(B330&lt;&gt;"",$G$13:$G$1000-$I$13:$I$1000,""))</f>
        <v>2832.8612556672069</v>
      </c>
      <c r="I330" s="12">
        <f>IF(AND(COVID,F330&lt;0),0,IF(B330&lt;&gt;"",$D$13:$D$1000*($E$6/$E$8),""))</f>
        <v>1476.5321901890702</v>
      </c>
      <c r="J330" s="12">
        <f t="shared" si="24"/>
        <v>414070.34538595256</v>
      </c>
      <c r="K330" s="12">
        <f>SUM($I$13:I330)</f>
        <v>761938.08400913526</v>
      </c>
    </row>
    <row r="331" spans="2:11" s="2" customFormat="1" x14ac:dyDescent="0.2">
      <c r="B331" s="15">
        <f t="shared" si="25"/>
        <v>319</v>
      </c>
      <c r="C331" s="9">
        <f t="shared" si="22"/>
        <v>52458</v>
      </c>
      <c r="D331" s="55">
        <f t="shared" si="26"/>
        <v>414070.34538595256</v>
      </c>
      <c r="E331" s="12">
        <f t="shared" si="23"/>
        <v>4309.3934458562771</v>
      </c>
      <c r="F331" s="12">
        <v>0</v>
      </c>
      <c r="G331" s="12">
        <f>IF(AND(B331&lt;&gt;"",$E$13:$E$1000+$F$13:$F$1000*COVID&lt;$D$13:$D$1000),$E$13:$E$1000+$F$13:$F$1000*COVID,IF(B331&lt;&gt;"",$D$13:$D$1000,""))</f>
        <v>4309.3934458562771</v>
      </c>
      <c r="H331" s="12">
        <f>IF(AND(COVID,F331&lt;0),F331, IF(B331&lt;&gt;"",$G$13:$G$1000-$I$13:$I$1000,""))</f>
        <v>2842.8943059476951</v>
      </c>
      <c r="I331" s="12">
        <f>IF(AND(COVID,F331&lt;0),0,IF(B331&lt;&gt;"",$D$13:$D$1000*($E$6/$E$8),""))</f>
        <v>1466.499139908582</v>
      </c>
      <c r="J331" s="12">
        <f t="shared" si="24"/>
        <v>411227.45108000486</v>
      </c>
      <c r="K331" s="12">
        <f>SUM($I$13:I331)</f>
        <v>763404.58314904384</v>
      </c>
    </row>
    <row r="332" spans="2:11" s="2" customFormat="1" x14ac:dyDescent="0.2">
      <c r="B332" s="15">
        <f t="shared" si="25"/>
        <v>320</v>
      </c>
      <c r="C332" s="9">
        <f t="shared" si="22"/>
        <v>52489</v>
      </c>
      <c r="D332" s="55">
        <f t="shared" si="26"/>
        <v>411227.45108000486</v>
      </c>
      <c r="E332" s="12">
        <f t="shared" si="23"/>
        <v>4309.3934458562771</v>
      </c>
      <c r="F332" s="12">
        <v>0</v>
      </c>
      <c r="G332" s="12">
        <f>IF(AND(B332&lt;&gt;"",$E$13:$E$1000+$F$13:$F$1000*COVID&lt;$D$13:$D$1000),$E$13:$E$1000+$F$13:$F$1000*COVID,IF(B332&lt;&gt;"",$D$13:$D$1000,""))</f>
        <v>4309.3934458562771</v>
      </c>
      <c r="H332" s="12">
        <f>IF(AND(COVID,F332&lt;0),F332, IF(B332&lt;&gt;"",$G$13:$G$1000-$I$13:$I$1000,""))</f>
        <v>2852.9628899479267</v>
      </c>
      <c r="I332" s="12">
        <f>IF(AND(COVID,F332&lt;0),0,IF(B332&lt;&gt;"",$D$13:$D$1000*($E$6/$E$8),""))</f>
        <v>1456.4305559083507</v>
      </c>
      <c r="J332" s="12">
        <f t="shared" si="24"/>
        <v>408374.48819005693</v>
      </c>
      <c r="K332" s="12">
        <f>SUM($I$13:I332)</f>
        <v>764861.0137049522</v>
      </c>
    </row>
    <row r="333" spans="2:11" s="2" customFormat="1" x14ac:dyDescent="0.2">
      <c r="B333" s="15">
        <f t="shared" si="25"/>
        <v>321</v>
      </c>
      <c r="C333" s="9">
        <f t="shared" si="22"/>
        <v>52519</v>
      </c>
      <c r="D333" s="55">
        <f t="shared" si="26"/>
        <v>408374.48819005693</v>
      </c>
      <c r="E333" s="12">
        <f t="shared" si="23"/>
        <v>4309.3934458562771</v>
      </c>
      <c r="F333" s="12">
        <v>0</v>
      </c>
      <c r="G333" s="12">
        <f>IF(AND(B333&lt;&gt;"",$E$13:$E$1000+$F$13:$F$1000*COVID&lt;$D$13:$D$1000),$E$13:$E$1000+$F$13:$F$1000*COVID,IF(B333&lt;&gt;"",$D$13:$D$1000,""))</f>
        <v>4309.3934458562771</v>
      </c>
      <c r="H333" s="12">
        <f>IF(AND(COVID,F333&lt;0),F333, IF(B333&lt;&gt;"",$G$13:$G$1000-$I$13:$I$1000,""))</f>
        <v>2863.067133516492</v>
      </c>
      <c r="I333" s="12">
        <f>IF(AND(COVID,F333&lt;0),0,IF(B333&lt;&gt;"",$D$13:$D$1000*($E$6/$E$8),""))</f>
        <v>1446.3263123397851</v>
      </c>
      <c r="J333" s="12">
        <f t="shared" si="24"/>
        <v>405511.42105654045</v>
      </c>
      <c r="K333" s="12">
        <f>SUM($I$13:I333)</f>
        <v>766307.34001729195</v>
      </c>
    </row>
    <row r="334" spans="2:11" s="2" customFormat="1" x14ac:dyDescent="0.2">
      <c r="B334" s="15">
        <f t="shared" si="25"/>
        <v>322</v>
      </c>
      <c r="C334" s="9">
        <f t="shared" ref="C334:C397" si="27">IF(B334&lt;&gt;"",DATE(YEAR($E$9),MONTH($E$9)+B334*12/$E$8,DAY($E$9)),"")</f>
        <v>52550</v>
      </c>
      <c r="D334" s="55">
        <f t="shared" si="26"/>
        <v>405511.42105654045</v>
      </c>
      <c r="E334" s="12">
        <f t="shared" ref="E334:E397" si="28">IF(B334&lt;&gt;"",$J$5,"")</f>
        <v>4309.3934458562771</v>
      </c>
      <c r="F334" s="12">
        <v>0</v>
      </c>
      <c r="G334" s="12">
        <f>IF(AND(B334&lt;&gt;"",$E$13:$E$1000+$F$13:$F$1000*COVID&lt;$D$13:$D$1000),$E$13:$E$1000+$F$13:$F$1000*COVID,IF(B334&lt;&gt;"",$D$13:$D$1000,""))</f>
        <v>4309.3934458562771</v>
      </c>
      <c r="H334" s="12">
        <f>IF(AND(COVID,F334&lt;0),F334, IF(B334&lt;&gt;"",$G$13:$G$1000-$I$13:$I$1000,""))</f>
        <v>2873.2071629476964</v>
      </c>
      <c r="I334" s="12">
        <f>IF(AND(COVID,F334&lt;0),0,IF(B334&lt;&gt;"",$D$13:$D$1000*($E$6/$E$8),""))</f>
        <v>1436.1862829085808</v>
      </c>
      <c r="J334" s="12">
        <f t="shared" ref="J334:J397" si="29">IF(AND(B334&lt;&gt;"",$E$13:$E$1000+$F$13:$F$1000&lt;$D$13:$D$1000),$D$13:$D$1000-$H$13:$H$1000,IF(B334&lt;&gt;"",0,""))</f>
        <v>402638.21389359277</v>
      </c>
      <c r="K334" s="12">
        <f>SUM($I$13:I334)</f>
        <v>767743.52630020049</v>
      </c>
    </row>
    <row r="335" spans="2:11" s="2" customFormat="1" x14ac:dyDescent="0.2">
      <c r="B335" s="15">
        <f t="shared" ref="B335:B398" si="30">IF((IF($E$5*$E$6*$E$7*$E$9&gt;0,1,0)),B334+1,"")</f>
        <v>323</v>
      </c>
      <c r="C335" s="9">
        <f t="shared" si="27"/>
        <v>52580</v>
      </c>
      <c r="D335" s="55">
        <f t="shared" ref="D335:D398" si="31">IF(B335&lt;&gt;"",J334,"")</f>
        <v>402638.21389359277</v>
      </c>
      <c r="E335" s="12">
        <f t="shared" si="28"/>
        <v>4309.3934458562771</v>
      </c>
      <c r="F335" s="12">
        <v>0</v>
      </c>
      <c r="G335" s="12">
        <f>IF(AND(B335&lt;&gt;"",$E$13:$E$1000+$F$13:$F$1000*COVID&lt;$D$13:$D$1000),$E$13:$E$1000+$F$13:$F$1000*COVID,IF(B335&lt;&gt;"",$D$13:$D$1000,""))</f>
        <v>4309.3934458562771</v>
      </c>
      <c r="H335" s="12">
        <f>IF(AND(COVID,F335&lt;0),F335, IF(B335&lt;&gt;"",$G$13:$G$1000-$I$13:$I$1000,""))</f>
        <v>2883.383104983136</v>
      </c>
      <c r="I335" s="12">
        <f>IF(AND(COVID,F335&lt;0),0,IF(B335&lt;&gt;"",$D$13:$D$1000*($E$6/$E$8),""))</f>
        <v>1426.0103408731411</v>
      </c>
      <c r="J335" s="12">
        <f t="shared" si="29"/>
        <v>399754.83078860963</v>
      </c>
      <c r="K335" s="12">
        <f>SUM($I$13:I335)</f>
        <v>769169.53664107365</v>
      </c>
    </row>
    <row r="336" spans="2:11" s="2" customFormat="1" x14ac:dyDescent="0.2">
      <c r="B336" s="15">
        <f t="shared" si="30"/>
        <v>324</v>
      </c>
      <c r="C336" s="9">
        <f t="shared" si="27"/>
        <v>52611</v>
      </c>
      <c r="D336" s="55">
        <f t="shared" si="31"/>
        <v>399754.83078860963</v>
      </c>
      <c r="E336" s="12">
        <f t="shared" si="28"/>
        <v>4309.3934458562771</v>
      </c>
      <c r="F336" s="12">
        <v>0</v>
      </c>
      <c r="G336" s="12">
        <f>IF(AND(B336&lt;&gt;"",$E$13:$E$1000+$F$13:$F$1000*COVID&lt;$D$13:$D$1000),$E$13:$E$1000+$F$13:$F$1000*COVID,IF(B336&lt;&gt;"",$D$13:$D$1000,""))</f>
        <v>4309.3934458562771</v>
      </c>
      <c r="H336" s="12">
        <f>IF(AND(COVID,F336&lt;0),F336, IF(B336&lt;&gt;"",$G$13:$G$1000-$I$13:$I$1000,""))</f>
        <v>2893.5950868132845</v>
      </c>
      <c r="I336" s="12">
        <f>IF(AND(COVID,F336&lt;0),0,IF(B336&lt;&gt;"",$D$13:$D$1000*($E$6/$E$8),""))</f>
        <v>1415.7983590429926</v>
      </c>
      <c r="J336" s="12">
        <f t="shared" si="29"/>
        <v>396861.23570179637</v>
      </c>
      <c r="K336" s="12">
        <f>SUM($I$13:I336)</f>
        <v>770585.33500011661</v>
      </c>
    </row>
    <row r="337" spans="2:11" s="2" customFormat="1" x14ac:dyDescent="0.2">
      <c r="B337" s="15">
        <f t="shared" si="30"/>
        <v>325</v>
      </c>
      <c r="C337" s="9">
        <f t="shared" si="27"/>
        <v>52642</v>
      </c>
      <c r="D337" s="55">
        <f t="shared" si="31"/>
        <v>396861.23570179637</v>
      </c>
      <c r="E337" s="12">
        <f t="shared" si="28"/>
        <v>4309.3934458562771</v>
      </c>
      <c r="F337" s="12">
        <v>0</v>
      </c>
      <c r="G337" s="12">
        <f>IF(AND(B337&lt;&gt;"",$E$13:$E$1000+$F$13:$F$1000*COVID&lt;$D$13:$D$1000),$E$13:$E$1000+$F$13:$F$1000*COVID,IF(B337&lt;&gt;"",$D$13:$D$1000,""))</f>
        <v>4309.3934458562771</v>
      </c>
      <c r="H337" s="12">
        <f>IF(AND(COVID,F337&lt;0),F337, IF(B337&lt;&gt;"",$G$13:$G$1000-$I$13:$I$1000,""))</f>
        <v>2903.8432360790816</v>
      </c>
      <c r="I337" s="12">
        <f>IF(AND(COVID,F337&lt;0),0,IF(B337&lt;&gt;"",$D$13:$D$1000*($E$6/$E$8),""))</f>
        <v>1405.5502097771955</v>
      </c>
      <c r="J337" s="12">
        <f t="shared" si="29"/>
        <v>393957.39246571728</v>
      </c>
      <c r="K337" s="12">
        <f>SUM($I$13:I337)</f>
        <v>771990.88520989381</v>
      </c>
    </row>
    <row r="338" spans="2:11" s="2" customFormat="1" x14ac:dyDescent="0.2">
      <c r="B338" s="15">
        <f t="shared" si="30"/>
        <v>326</v>
      </c>
      <c r="C338" s="9">
        <f t="shared" si="27"/>
        <v>52671</v>
      </c>
      <c r="D338" s="55">
        <f t="shared" si="31"/>
        <v>393957.39246571728</v>
      </c>
      <c r="E338" s="12">
        <f t="shared" si="28"/>
        <v>4309.3934458562771</v>
      </c>
      <c r="F338" s="12">
        <v>0</v>
      </c>
      <c r="G338" s="12">
        <f>IF(AND(B338&lt;&gt;"",$E$13:$E$1000+$F$13:$F$1000*COVID&lt;$D$13:$D$1000),$E$13:$E$1000+$F$13:$F$1000*COVID,IF(B338&lt;&gt;"",$D$13:$D$1000,""))</f>
        <v>4309.3934458562771</v>
      </c>
      <c r="H338" s="12">
        <f>IF(AND(COVID,F338&lt;0),F338, IF(B338&lt;&gt;"",$G$13:$G$1000-$I$13:$I$1000,""))</f>
        <v>2914.1276808735283</v>
      </c>
      <c r="I338" s="12">
        <f>IF(AND(COVID,F338&lt;0),0,IF(B338&lt;&gt;"",$D$13:$D$1000*($E$6/$E$8),""))</f>
        <v>1395.2657649827488</v>
      </c>
      <c r="J338" s="12">
        <f t="shared" si="29"/>
        <v>391043.26478484372</v>
      </c>
      <c r="K338" s="12">
        <f>SUM($I$13:I338)</f>
        <v>773386.1509748766</v>
      </c>
    </row>
    <row r="339" spans="2:11" s="2" customFormat="1" x14ac:dyDescent="0.2">
      <c r="B339" s="15">
        <f t="shared" si="30"/>
        <v>327</v>
      </c>
      <c r="C339" s="9">
        <f t="shared" si="27"/>
        <v>52702</v>
      </c>
      <c r="D339" s="55">
        <f t="shared" si="31"/>
        <v>391043.26478484372</v>
      </c>
      <c r="E339" s="12">
        <f t="shared" si="28"/>
        <v>4309.3934458562771</v>
      </c>
      <c r="F339" s="12">
        <v>0</v>
      </c>
      <c r="G339" s="12">
        <f>IF(AND(B339&lt;&gt;"",$E$13:$E$1000+$F$13:$F$1000*COVID&lt;$D$13:$D$1000),$E$13:$E$1000+$F$13:$F$1000*COVID,IF(B339&lt;&gt;"",$D$13:$D$1000,""))</f>
        <v>4309.3934458562771</v>
      </c>
      <c r="H339" s="12">
        <f>IF(AND(COVID,F339&lt;0),F339, IF(B339&lt;&gt;"",$G$13:$G$1000-$I$13:$I$1000,""))</f>
        <v>2924.4485497432888</v>
      </c>
      <c r="I339" s="12">
        <f>IF(AND(COVID,F339&lt;0),0,IF(B339&lt;&gt;"",$D$13:$D$1000*($E$6/$E$8),""))</f>
        <v>1384.9448961129883</v>
      </c>
      <c r="J339" s="12">
        <f t="shared" si="29"/>
        <v>388118.81623510044</v>
      </c>
      <c r="K339" s="12">
        <f>SUM($I$13:I339)</f>
        <v>774771.09587098961</v>
      </c>
    </row>
    <row r="340" spans="2:11" s="2" customFormat="1" x14ac:dyDescent="0.2">
      <c r="B340" s="15">
        <f t="shared" si="30"/>
        <v>328</v>
      </c>
      <c r="C340" s="9">
        <f t="shared" si="27"/>
        <v>52732</v>
      </c>
      <c r="D340" s="55">
        <f t="shared" si="31"/>
        <v>388118.81623510044</v>
      </c>
      <c r="E340" s="12">
        <f t="shared" si="28"/>
        <v>4309.3934458562771</v>
      </c>
      <c r="F340" s="12">
        <v>0</v>
      </c>
      <c r="G340" s="12">
        <f>IF(AND(B340&lt;&gt;"",$E$13:$E$1000+$F$13:$F$1000*COVID&lt;$D$13:$D$1000),$E$13:$E$1000+$F$13:$F$1000*COVID,IF(B340&lt;&gt;"",$D$13:$D$1000,""))</f>
        <v>4309.3934458562771</v>
      </c>
      <c r="H340" s="12">
        <f>IF(AND(COVID,F340&lt;0),F340, IF(B340&lt;&gt;"",$G$13:$G$1000-$I$13:$I$1000,""))</f>
        <v>2934.8059716902962</v>
      </c>
      <c r="I340" s="12">
        <f>IF(AND(COVID,F340&lt;0),0,IF(B340&lt;&gt;"",$D$13:$D$1000*($E$6/$E$8),""))</f>
        <v>1374.5874741659809</v>
      </c>
      <c r="J340" s="12">
        <f t="shared" si="29"/>
        <v>385184.01026341016</v>
      </c>
      <c r="K340" s="12">
        <f>SUM($I$13:I340)</f>
        <v>776145.68334515556</v>
      </c>
    </row>
    <row r="341" spans="2:11" s="2" customFormat="1" x14ac:dyDescent="0.2">
      <c r="B341" s="15">
        <f t="shared" si="30"/>
        <v>329</v>
      </c>
      <c r="C341" s="9">
        <f t="shared" si="27"/>
        <v>52763</v>
      </c>
      <c r="D341" s="55">
        <f t="shared" si="31"/>
        <v>385184.01026341016</v>
      </c>
      <c r="E341" s="12">
        <f t="shared" si="28"/>
        <v>4309.3934458562771</v>
      </c>
      <c r="F341" s="12">
        <v>0</v>
      </c>
      <c r="G341" s="12">
        <f>IF(AND(B341&lt;&gt;"",$E$13:$E$1000+$F$13:$F$1000*COVID&lt;$D$13:$D$1000),$E$13:$E$1000+$F$13:$F$1000*COVID,IF(B341&lt;&gt;"",$D$13:$D$1000,""))</f>
        <v>4309.3934458562771</v>
      </c>
      <c r="H341" s="12">
        <f>IF(AND(COVID,F341&lt;0),F341, IF(B341&lt;&gt;"",$G$13:$G$1000-$I$13:$I$1000,""))</f>
        <v>2945.2000761733661</v>
      </c>
      <c r="I341" s="12">
        <f>IF(AND(COVID,F341&lt;0),0,IF(B341&lt;&gt;"",$D$13:$D$1000*($E$6/$E$8),""))</f>
        <v>1364.193369682911</v>
      </c>
      <c r="J341" s="12">
        <f t="shared" si="29"/>
        <v>382238.81018723681</v>
      </c>
      <c r="K341" s="12">
        <f>SUM($I$13:I341)</f>
        <v>777509.87671483844</v>
      </c>
    </row>
    <row r="342" spans="2:11" s="2" customFormat="1" x14ac:dyDescent="0.2">
      <c r="B342" s="15">
        <f t="shared" si="30"/>
        <v>330</v>
      </c>
      <c r="C342" s="9">
        <f t="shared" si="27"/>
        <v>52793</v>
      </c>
      <c r="D342" s="55">
        <f t="shared" si="31"/>
        <v>382238.81018723681</v>
      </c>
      <c r="E342" s="12">
        <f t="shared" si="28"/>
        <v>4309.3934458562771</v>
      </c>
      <c r="F342" s="12">
        <v>0</v>
      </c>
      <c r="G342" s="12">
        <f>IF(AND(B342&lt;&gt;"",$E$13:$E$1000+$F$13:$F$1000*COVID&lt;$D$13:$D$1000),$E$13:$E$1000+$F$13:$F$1000*COVID,IF(B342&lt;&gt;"",$D$13:$D$1000,""))</f>
        <v>4309.3934458562771</v>
      </c>
      <c r="H342" s="12">
        <f>IF(AND(COVID,F342&lt;0),F342, IF(B342&lt;&gt;"",$G$13:$G$1000-$I$13:$I$1000,""))</f>
        <v>2955.6309931098131</v>
      </c>
      <c r="I342" s="12">
        <f>IF(AND(COVID,F342&lt;0),0,IF(B342&lt;&gt;"",$D$13:$D$1000*($E$6/$E$8),""))</f>
        <v>1353.7624527464639</v>
      </c>
      <c r="J342" s="12">
        <f t="shared" si="29"/>
        <v>379283.17919412698</v>
      </c>
      <c r="K342" s="12">
        <f>SUM($I$13:I342)</f>
        <v>778863.63916758494</v>
      </c>
    </row>
    <row r="343" spans="2:11" s="2" customFormat="1" x14ac:dyDescent="0.2">
      <c r="B343" s="15">
        <f t="shared" si="30"/>
        <v>331</v>
      </c>
      <c r="C343" s="9">
        <f t="shared" si="27"/>
        <v>52824</v>
      </c>
      <c r="D343" s="55">
        <f t="shared" si="31"/>
        <v>379283.17919412698</v>
      </c>
      <c r="E343" s="12">
        <f t="shared" si="28"/>
        <v>4309.3934458562771</v>
      </c>
      <c r="F343" s="12">
        <v>0</v>
      </c>
      <c r="G343" s="12">
        <f>IF(AND(B343&lt;&gt;"",$E$13:$E$1000+$F$13:$F$1000*COVID&lt;$D$13:$D$1000),$E$13:$E$1000+$F$13:$F$1000*COVID,IF(B343&lt;&gt;"",$D$13:$D$1000,""))</f>
        <v>4309.3934458562771</v>
      </c>
      <c r="H343" s="12">
        <f>IF(AND(COVID,F343&lt;0),F343, IF(B343&lt;&gt;"",$G$13:$G$1000-$I$13:$I$1000,""))</f>
        <v>2966.0988528770777</v>
      </c>
      <c r="I343" s="12">
        <f>IF(AND(COVID,F343&lt;0),0,IF(B343&lt;&gt;"",$D$13:$D$1000*($E$6/$E$8),""))</f>
        <v>1343.2945929791997</v>
      </c>
      <c r="J343" s="12">
        <f t="shared" si="29"/>
        <v>376317.08034124988</v>
      </c>
      <c r="K343" s="12">
        <f>SUM($I$13:I343)</f>
        <v>780206.93376056419</v>
      </c>
    </row>
    <row r="344" spans="2:11" s="2" customFormat="1" x14ac:dyDescent="0.2">
      <c r="B344" s="15">
        <f t="shared" si="30"/>
        <v>332</v>
      </c>
      <c r="C344" s="9">
        <f t="shared" si="27"/>
        <v>52855</v>
      </c>
      <c r="D344" s="55">
        <f t="shared" si="31"/>
        <v>376317.08034124988</v>
      </c>
      <c r="E344" s="12">
        <f t="shared" si="28"/>
        <v>4309.3934458562771</v>
      </c>
      <c r="F344" s="12">
        <v>0</v>
      </c>
      <c r="G344" s="12">
        <f>IF(AND(B344&lt;&gt;"",$E$13:$E$1000+$F$13:$F$1000*COVID&lt;$D$13:$D$1000),$E$13:$E$1000+$F$13:$F$1000*COVID,IF(B344&lt;&gt;"",$D$13:$D$1000,""))</f>
        <v>4309.3934458562771</v>
      </c>
      <c r="H344" s="12">
        <f>IF(AND(COVID,F344&lt;0),F344, IF(B344&lt;&gt;"",$G$13:$G$1000-$I$13:$I$1000,""))</f>
        <v>2976.6037863143501</v>
      </c>
      <c r="I344" s="12">
        <f>IF(AND(COVID,F344&lt;0),0,IF(B344&lt;&gt;"",$D$13:$D$1000*($E$6/$E$8),""))</f>
        <v>1332.7896595419268</v>
      </c>
      <c r="J344" s="12">
        <f t="shared" si="29"/>
        <v>373340.47655493551</v>
      </c>
      <c r="K344" s="12">
        <f>SUM($I$13:I344)</f>
        <v>781539.72342010611</v>
      </c>
    </row>
    <row r="345" spans="2:11" s="2" customFormat="1" x14ac:dyDescent="0.2">
      <c r="B345" s="15">
        <f t="shared" si="30"/>
        <v>333</v>
      </c>
      <c r="C345" s="9">
        <f t="shared" si="27"/>
        <v>52885</v>
      </c>
      <c r="D345" s="55">
        <f t="shared" si="31"/>
        <v>373340.47655493551</v>
      </c>
      <c r="E345" s="12">
        <f t="shared" si="28"/>
        <v>4309.3934458562771</v>
      </c>
      <c r="F345" s="12">
        <v>0</v>
      </c>
      <c r="G345" s="12">
        <f>IF(AND(B345&lt;&gt;"",$E$13:$E$1000+$F$13:$F$1000*COVID&lt;$D$13:$D$1000),$E$13:$E$1000+$F$13:$F$1000*COVID,IF(B345&lt;&gt;"",$D$13:$D$1000,""))</f>
        <v>4309.3934458562771</v>
      </c>
      <c r="H345" s="12">
        <f>IF(AND(COVID,F345&lt;0),F345, IF(B345&lt;&gt;"",$G$13:$G$1000-$I$13:$I$1000,""))</f>
        <v>2987.1459247242137</v>
      </c>
      <c r="I345" s="12">
        <f>IF(AND(COVID,F345&lt;0),0,IF(B345&lt;&gt;"",$D$13:$D$1000*($E$6/$E$8),""))</f>
        <v>1322.2475211320634</v>
      </c>
      <c r="J345" s="12">
        <f t="shared" si="29"/>
        <v>370353.33063021128</v>
      </c>
      <c r="K345" s="12">
        <f>SUM($I$13:I345)</f>
        <v>782861.97094123822</v>
      </c>
    </row>
    <row r="346" spans="2:11" s="2" customFormat="1" x14ac:dyDescent="0.2">
      <c r="B346" s="15">
        <f t="shared" si="30"/>
        <v>334</v>
      </c>
      <c r="C346" s="9">
        <f t="shared" si="27"/>
        <v>52916</v>
      </c>
      <c r="D346" s="55">
        <f t="shared" si="31"/>
        <v>370353.33063021128</v>
      </c>
      <c r="E346" s="12">
        <f t="shared" si="28"/>
        <v>4309.3934458562771</v>
      </c>
      <c r="F346" s="12">
        <v>0</v>
      </c>
      <c r="G346" s="12">
        <f>IF(AND(B346&lt;&gt;"",$E$13:$E$1000+$F$13:$F$1000*COVID&lt;$D$13:$D$1000),$E$13:$E$1000+$F$13:$F$1000*COVID,IF(B346&lt;&gt;"",$D$13:$D$1000,""))</f>
        <v>4309.3934458562771</v>
      </c>
      <c r="H346" s="12">
        <f>IF(AND(COVID,F346&lt;0),F346, IF(B346&lt;&gt;"",$G$13:$G$1000-$I$13:$I$1000,""))</f>
        <v>2997.725399874279</v>
      </c>
      <c r="I346" s="12">
        <f>IF(AND(COVID,F346&lt;0),0,IF(B346&lt;&gt;"",$D$13:$D$1000*($E$6/$E$8),""))</f>
        <v>1311.6680459819984</v>
      </c>
      <c r="J346" s="12">
        <f t="shared" si="29"/>
        <v>367355.60523033701</v>
      </c>
      <c r="K346" s="12">
        <f>SUM($I$13:I346)</f>
        <v>784173.63898722024</v>
      </c>
    </row>
    <row r="347" spans="2:11" s="2" customFormat="1" x14ac:dyDescent="0.2">
      <c r="B347" s="15">
        <f t="shared" si="30"/>
        <v>335</v>
      </c>
      <c r="C347" s="9">
        <f t="shared" si="27"/>
        <v>52946</v>
      </c>
      <c r="D347" s="55">
        <f t="shared" si="31"/>
        <v>367355.60523033701</v>
      </c>
      <c r="E347" s="12">
        <f t="shared" si="28"/>
        <v>4309.3934458562771</v>
      </c>
      <c r="F347" s="12">
        <v>0</v>
      </c>
      <c r="G347" s="12">
        <f>IF(AND(B347&lt;&gt;"",$E$13:$E$1000+$F$13:$F$1000*COVID&lt;$D$13:$D$1000),$E$13:$E$1000+$F$13:$F$1000*COVID,IF(B347&lt;&gt;"",$D$13:$D$1000,""))</f>
        <v>4309.3934458562771</v>
      </c>
      <c r="H347" s="12">
        <f>IF(AND(COVID,F347&lt;0),F347, IF(B347&lt;&gt;"",$G$13:$G$1000-$I$13:$I$1000,""))</f>
        <v>3008.3423439988337</v>
      </c>
      <c r="I347" s="12">
        <f>IF(AND(COVID,F347&lt;0),0,IF(B347&lt;&gt;"",$D$13:$D$1000*($E$6/$E$8),""))</f>
        <v>1301.0511018574437</v>
      </c>
      <c r="J347" s="12">
        <f t="shared" si="29"/>
        <v>364347.26288633817</v>
      </c>
      <c r="K347" s="12">
        <f>SUM($I$13:I347)</f>
        <v>785474.69008907769</v>
      </c>
    </row>
    <row r="348" spans="2:11" s="2" customFormat="1" x14ac:dyDescent="0.2">
      <c r="B348" s="15">
        <f t="shared" si="30"/>
        <v>336</v>
      </c>
      <c r="C348" s="9">
        <f t="shared" si="27"/>
        <v>52977</v>
      </c>
      <c r="D348" s="55">
        <f t="shared" si="31"/>
        <v>364347.26288633817</v>
      </c>
      <c r="E348" s="12">
        <f t="shared" si="28"/>
        <v>4309.3934458562771</v>
      </c>
      <c r="F348" s="12">
        <v>0</v>
      </c>
      <c r="G348" s="12">
        <f>IF(AND(B348&lt;&gt;"",$E$13:$E$1000+$F$13:$F$1000*COVID&lt;$D$13:$D$1000),$E$13:$E$1000+$F$13:$F$1000*COVID,IF(B348&lt;&gt;"",$D$13:$D$1000,""))</f>
        <v>4309.3934458562771</v>
      </c>
      <c r="H348" s="12">
        <f>IF(AND(COVID,F348&lt;0),F348, IF(B348&lt;&gt;"",$G$13:$G$1000-$I$13:$I$1000,""))</f>
        <v>3018.9968898004963</v>
      </c>
      <c r="I348" s="12">
        <f>IF(AND(COVID,F348&lt;0),0,IF(B348&lt;&gt;"",$D$13:$D$1000*($E$6/$E$8),""))</f>
        <v>1290.396556055781</v>
      </c>
      <c r="J348" s="12">
        <f t="shared" si="29"/>
        <v>361328.2659965377</v>
      </c>
      <c r="K348" s="12">
        <f>SUM($I$13:I348)</f>
        <v>786765.08664513344</v>
      </c>
    </row>
    <row r="349" spans="2:11" s="2" customFormat="1" x14ac:dyDescent="0.2">
      <c r="B349" s="15">
        <f t="shared" si="30"/>
        <v>337</v>
      </c>
      <c r="C349" s="9">
        <f t="shared" si="27"/>
        <v>53008</v>
      </c>
      <c r="D349" s="55">
        <f t="shared" si="31"/>
        <v>361328.2659965377</v>
      </c>
      <c r="E349" s="12">
        <f t="shared" si="28"/>
        <v>4309.3934458562771</v>
      </c>
      <c r="F349" s="12">
        <v>0</v>
      </c>
      <c r="G349" s="12">
        <f>IF(AND(B349&lt;&gt;"",$E$13:$E$1000+$F$13:$F$1000*COVID&lt;$D$13:$D$1000),$E$13:$E$1000+$F$13:$F$1000*COVID,IF(B349&lt;&gt;"",$D$13:$D$1000,""))</f>
        <v>4309.3934458562771</v>
      </c>
      <c r="H349" s="12">
        <f>IF(AND(COVID,F349&lt;0),F349, IF(B349&lt;&gt;"",$G$13:$G$1000-$I$13:$I$1000,""))</f>
        <v>3029.689170451873</v>
      </c>
      <c r="I349" s="12">
        <f>IF(AND(COVID,F349&lt;0),0,IF(B349&lt;&gt;"",$D$13:$D$1000*($E$6/$E$8),""))</f>
        <v>1279.7042754044044</v>
      </c>
      <c r="J349" s="12">
        <f t="shared" si="29"/>
        <v>358298.5768260858</v>
      </c>
      <c r="K349" s="12">
        <f>SUM($I$13:I349)</f>
        <v>788044.7909205379</v>
      </c>
    </row>
    <row r="350" spans="2:11" s="2" customFormat="1" x14ac:dyDescent="0.2">
      <c r="B350" s="15">
        <f t="shared" si="30"/>
        <v>338</v>
      </c>
      <c r="C350" s="9">
        <f t="shared" si="27"/>
        <v>53036</v>
      </c>
      <c r="D350" s="55">
        <f t="shared" si="31"/>
        <v>358298.5768260858</v>
      </c>
      <c r="E350" s="12">
        <f t="shared" si="28"/>
        <v>4309.3934458562771</v>
      </c>
      <c r="F350" s="12">
        <v>0</v>
      </c>
      <c r="G350" s="12">
        <f>IF(AND(B350&lt;&gt;"",$E$13:$E$1000+$F$13:$F$1000*COVID&lt;$D$13:$D$1000),$E$13:$E$1000+$F$13:$F$1000*COVID,IF(B350&lt;&gt;"",$D$13:$D$1000,""))</f>
        <v>4309.3934458562771</v>
      </c>
      <c r="H350" s="12">
        <f>IF(AND(COVID,F350&lt;0),F350, IF(B350&lt;&gt;"",$G$13:$G$1000-$I$13:$I$1000,""))</f>
        <v>3040.419319597223</v>
      </c>
      <c r="I350" s="12">
        <f>IF(AND(COVID,F350&lt;0),0,IF(B350&lt;&gt;"",$D$13:$D$1000*($E$6/$E$8),""))</f>
        <v>1268.9741262590539</v>
      </c>
      <c r="J350" s="12">
        <f t="shared" si="29"/>
        <v>355258.15750648855</v>
      </c>
      <c r="K350" s="12">
        <f>SUM($I$13:I350)</f>
        <v>789313.76504679699</v>
      </c>
    </row>
    <row r="351" spans="2:11" s="2" customFormat="1" x14ac:dyDescent="0.2">
      <c r="B351" s="15">
        <f t="shared" si="30"/>
        <v>339</v>
      </c>
      <c r="C351" s="9">
        <f t="shared" si="27"/>
        <v>53067</v>
      </c>
      <c r="D351" s="55">
        <f t="shared" si="31"/>
        <v>355258.15750648855</v>
      </c>
      <c r="E351" s="12">
        <f t="shared" si="28"/>
        <v>4309.3934458562771</v>
      </c>
      <c r="F351" s="12">
        <v>0</v>
      </c>
      <c r="G351" s="12">
        <f>IF(AND(B351&lt;&gt;"",$E$13:$E$1000+$F$13:$F$1000*COVID&lt;$D$13:$D$1000),$E$13:$E$1000+$F$13:$F$1000*COVID,IF(B351&lt;&gt;"",$D$13:$D$1000,""))</f>
        <v>4309.3934458562771</v>
      </c>
      <c r="H351" s="12">
        <f>IF(AND(COVID,F351&lt;0),F351, IF(B351&lt;&gt;"",$G$13:$G$1000-$I$13:$I$1000,""))</f>
        <v>3051.1874713541301</v>
      </c>
      <c r="I351" s="12">
        <f>IF(AND(COVID,F351&lt;0),0,IF(B351&lt;&gt;"",$D$13:$D$1000*($E$6/$E$8),""))</f>
        <v>1258.205974502147</v>
      </c>
      <c r="J351" s="12">
        <f t="shared" si="29"/>
        <v>352206.97003513441</v>
      </c>
      <c r="K351" s="12">
        <f>SUM($I$13:I351)</f>
        <v>790571.97102129913</v>
      </c>
    </row>
    <row r="352" spans="2:11" s="2" customFormat="1" x14ac:dyDescent="0.2">
      <c r="B352" s="15">
        <f t="shared" si="30"/>
        <v>340</v>
      </c>
      <c r="C352" s="9">
        <f t="shared" si="27"/>
        <v>53097</v>
      </c>
      <c r="D352" s="55">
        <f t="shared" si="31"/>
        <v>352206.97003513441</v>
      </c>
      <c r="E352" s="12">
        <f t="shared" si="28"/>
        <v>4309.3934458562771</v>
      </c>
      <c r="F352" s="12">
        <v>0</v>
      </c>
      <c r="G352" s="12">
        <f>IF(AND(B352&lt;&gt;"",$E$13:$E$1000+$F$13:$F$1000*COVID&lt;$D$13:$D$1000),$E$13:$E$1000+$F$13:$F$1000*COVID,IF(B352&lt;&gt;"",$D$13:$D$1000,""))</f>
        <v>4309.3934458562771</v>
      </c>
      <c r="H352" s="12">
        <f>IF(AND(COVID,F352&lt;0),F352, IF(B352&lt;&gt;"",$G$13:$G$1000-$I$13:$I$1000,""))</f>
        <v>3061.9937603151761</v>
      </c>
      <c r="I352" s="12">
        <f>IF(AND(COVID,F352&lt;0),0,IF(B352&lt;&gt;"",$D$13:$D$1000*($E$6/$E$8),""))</f>
        <v>1247.399685541101</v>
      </c>
      <c r="J352" s="12">
        <f t="shared" si="29"/>
        <v>349144.97627481923</v>
      </c>
      <c r="K352" s="12">
        <f>SUM($I$13:I352)</f>
        <v>791819.37070684019</v>
      </c>
    </row>
    <row r="353" spans="2:11" s="2" customFormat="1" x14ac:dyDescent="0.2">
      <c r="B353" s="15">
        <f t="shared" si="30"/>
        <v>341</v>
      </c>
      <c r="C353" s="9">
        <f t="shared" si="27"/>
        <v>53128</v>
      </c>
      <c r="D353" s="55">
        <f t="shared" si="31"/>
        <v>349144.97627481923</v>
      </c>
      <c r="E353" s="12">
        <f t="shared" si="28"/>
        <v>4309.3934458562771</v>
      </c>
      <c r="F353" s="12">
        <v>0</v>
      </c>
      <c r="G353" s="12">
        <f>IF(AND(B353&lt;&gt;"",$E$13:$E$1000+$F$13:$F$1000*COVID&lt;$D$13:$D$1000),$E$13:$E$1000+$F$13:$F$1000*COVID,IF(B353&lt;&gt;"",$D$13:$D$1000,""))</f>
        <v>4309.3934458562771</v>
      </c>
      <c r="H353" s="12">
        <f>IF(AND(COVID,F353&lt;0),F353, IF(B353&lt;&gt;"",$G$13:$G$1000-$I$13:$I$1000,""))</f>
        <v>3072.8383215496256</v>
      </c>
      <c r="I353" s="12">
        <f>IF(AND(COVID,F353&lt;0),0,IF(B353&lt;&gt;"",$D$13:$D$1000*($E$6/$E$8),""))</f>
        <v>1236.5551243066516</v>
      </c>
      <c r="J353" s="12">
        <f t="shared" si="29"/>
        <v>346072.13795326959</v>
      </c>
      <c r="K353" s="12">
        <f>SUM($I$13:I353)</f>
        <v>793055.92583114689</v>
      </c>
    </row>
    <row r="354" spans="2:11" s="2" customFormat="1" x14ac:dyDescent="0.2">
      <c r="B354" s="15">
        <f t="shared" si="30"/>
        <v>342</v>
      </c>
      <c r="C354" s="9">
        <f t="shared" si="27"/>
        <v>53158</v>
      </c>
      <c r="D354" s="55">
        <f t="shared" si="31"/>
        <v>346072.13795326959</v>
      </c>
      <c r="E354" s="12">
        <f t="shared" si="28"/>
        <v>4309.3934458562771</v>
      </c>
      <c r="F354" s="12">
        <v>0</v>
      </c>
      <c r="G354" s="12">
        <f>IF(AND(B354&lt;&gt;"",$E$13:$E$1000+$F$13:$F$1000*COVID&lt;$D$13:$D$1000),$E$13:$E$1000+$F$13:$F$1000*COVID,IF(B354&lt;&gt;"",$D$13:$D$1000,""))</f>
        <v>4309.3934458562771</v>
      </c>
      <c r="H354" s="12">
        <f>IF(AND(COVID,F354&lt;0),F354, IF(B354&lt;&gt;"",$G$13:$G$1000-$I$13:$I$1000,""))</f>
        <v>3083.7212906051136</v>
      </c>
      <c r="I354" s="12">
        <f>IF(AND(COVID,F354&lt;0),0,IF(B354&lt;&gt;"",$D$13:$D$1000*($E$6/$E$8),""))</f>
        <v>1225.6721552511633</v>
      </c>
      <c r="J354" s="12">
        <f t="shared" si="29"/>
        <v>342988.4166626645</v>
      </c>
      <c r="K354" s="12">
        <f>SUM($I$13:I354)</f>
        <v>794281.59798639803</v>
      </c>
    </row>
    <row r="355" spans="2:11" s="2" customFormat="1" x14ac:dyDescent="0.2">
      <c r="B355" s="15">
        <f t="shared" si="30"/>
        <v>343</v>
      </c>
      <c r="C355" s="9">
        <f t="shared" si="27"/>
        <v>53189</v>
      </c>
      <c r="D355" s="55">
        <f t="shared" si="31"/>
        <v>342988.4166626645</v>
      </c>
      <c r="E355" s="12">
        <f t="shared" si="28"/>
        <v>4309.3934458562771</v>
      </c>
      <c r="F355" s="12">
        <v>0</v>
      </c>
      <c r="G355" s="12">
        <f>IF(AND(B355&lt;&gt;"",$E$13:$E$1000+$F$13:$F$1000*COVID&lt;$D$13:$D$1000),$E$13:$E$1000+$F$13:$F$1000*COVID,IF(B355&lt;&gt;"",$D$13:$D$1000,""))</f>
        <v>4309.3934458562771</v>
      </c>
      <c r="H355" s="12">
        <f>IF(AND(COVID,F355&lt;0),F355, IF(B355&lt;&gt;"",$G$13:$G$1000-$I$13:$I$1000,""))</f>
        <v>3094.6428035093404</v>
      </c>
      <c r="I355" s="12">
        <f>IF(AND(COVID,F355&lt;0),0,IF(B355&lt;&gt;"",$D$13:$D$1000*($E$6/$E$8),""))</f>
        <v>1214.750642346937</v>
      </c>
      <c r="J355" s="12">
        <f t="shared" si="29"/>
        <v>339893.77385915519</v>
      </c>
      <c r="K355" s="12">
        <f>SUM($I$13:I355)</f>
        <v>795496.34862874495</v>
      </c>
    </row>
    <row r="356" spans="2:11" s="2" customFormat="1" x14ac:dyDescent="0.2">
      <c r="B356" s="15">
        <f t="shared" si="30"/>
        <v>344</v>
      </c>
      <c r="C356" s="9">
        <f t="shared" si="27"/>
        <v>53220</v>
      </c>
      <c r="D356" s="55">
        <f t="shared" si="31"/>
        <v>339893.77385915519</v>
      </c>
      <c r="E356" s="12">
        <f t="shared" si="28"/>
        <v>4309.3934458562771</v>
      </c>
      <c r="F356" s="12">
        <v>0</v>
      </c>
      <c r="G356" s="12">
        <f>IF(AND(B356&lt;&gt;"",$E$13:$E$1000+$F$13:$F$1000*COVID&lt;$D$13:$D$1000),$E$13:$E$1000+$F$13:$F$1000*COVID,IF(B356&lt;&gt;"",$D$13:$D$1000,""))</f>
        <v>4309.3934458562771</v>
      </c>
      <c r="H356" s="12">
        <f>IF(AND(COVID,F356&lt;0),F356, IF(B356&lt;&gt;"",$G$13:$G$1000-$I$13:$I$1000,""))</f>
        <v>3105.6029967717691</v>
      </c>
      <c r="I356" s="12">
        <f>IF(AND(COVID,F356&lt;0),0,IF(B356&lt;&gt;"",$D$13:$D$1000*($E$6/$E$8),""))</f>
        <v>1203.7904490845081</v>
      </c>
      <c r="J356" s="12">
        <f t="shared" si="29"/>
        <v>336788.17086238344</v>
      </c>
      <c r="K356" s="12">
        <f>SUM($I$13:I356)</f>
        <v>796700.13907782943</v>
      </c>
    </row>
    <row r="357" spans="2:11" s="2" customFormat="1" x14ac:dyDescent="0.2">
      <c r="B357" s="15">
        <f t="shared" si="30"/>
        <v>345</v>
      </c>
      <c r="C357" s="9">
        <f t="shared" si="27"/>
        <v>53250</v>
      </c>
      <c r="D357" s="55">
        <f t="shared" si="31"/>
        <v>336788.17086238344</v>
      </c>
      <c r="E357" s="12">
        <f t="shared" si="28"/>
        <v>4309.3934458562771</v>
      </c>
      <c r="F357" s="12">
        <v>0</v>
      </c>
      <c r="G357" s="12">
        <f>IF(AND(B357&lt;&gt;"",$E$13:$E$1000+$F$13:$F$1000*COVID&lt;$D$13:$D$1000),$E$13:$E$1000+$F$13:$F$1000*COVID,IF(B357&lt;&gt;"",$D$13:$D$1000,""))</f>
        <v>4309.3934458562771</v>
      </c>
      <c r="H357" s="12">
        <f>IF(AND(COVID,F357&lt;0),F357, IF(B357&lt;&gt;"",$G$13:$G$1000-$I$13:$I$1000,""))</f>
        <v>3116.602007385336</v>
      </c>
      <c r="I357" s="12">
        <f>IF(AND(COVID,F357&lt;0),0,IF(B357&lt;&gt;"",$D$13:$D$1000*($E$6/$E$8),""))</f>
        <v>1192.7914384709413</v>
      </c>
      <c r="J357" s="12">
        <f t="shared" si="29"/>
        <v>333671.5688549981</v>
      </c>
      <c r="K357" s="12">
        <f>SUM($I$13:I357)</f>
        <v>797892.93051630037</v>
      </c>
    </row>
    <row r="358" spans="2:11" s="2" customFormat="1" x14ac:dyDescent="0.2">
      <c r="B358" s="15">
        <f t="shared" si="30"/>
        <v>346</v>
      </c>
      <c r="C358" s="9">
        <f t="shared" si="27"/>
        <v>53281</v>
      </c>
      <c r="D358" s="55">
        <f t="shared" si="31"/>
        <v>333671.5688549981</v>
      </c>
      <c r="E358" s="12">
        <f t="shared" si="28"/>
        <v>4309.3934458562771</v>
      </c>
      <c r="F358" s="12">
        <v>0</v>
      </c>
      <c r="G358" s="12">
        <f>IF(AND(B358&lt;&gt;"",$E$13:$E$1000+$F$13:$F$1000*COVID&lt;$D$13:$D$1000),$E$13:$E$1000+$F$13:$F$1000*COVID,IF(B358&lt;&gt;"",$D$13:$D$1000,""))</f>
        <v>4309.3934458562771</v>
      </c>
      <c r="H358" s="12">
        <f>IF(AND(COVID,F358&lt;0),F358, IF(B358&lt;&gt;"",$G$13:$G$1000-$I$13:$I$1000,""))</f>
        <v>3127.6399728281585</v>
      </c>
      <c r="I358" s="12">
        <f>IF(AND(COVID,F358&lt;0),0,IF(B358&lt;&gt;"",$D$13:$D$1000*($E$6/$E$8),""))</f>
        <v>1181.7534730281184</v>
      </c>
      <c r="J358" s="12">
        <f t="shared" si="29"/>
        <v>330543.92888216994</v>
      </c>
      <c r="K358" s="12">
        <f>SUM($I$13:I358)</f>
        <v>799074.68398932845</v>
      </c>
    </row>
    <row r="359" spans="2:11" s="2" customFormat="1" x14ac:dyDescent="0.2">
      <c r="B359" s="15">
        <f t="shared" si="30"/>
        <v>347</v>
      </c>
      <c r="C359" s="9">
        <f t="shared" si="27"/>
        <v>53311</v>
      </c>
      <c r="D359" s="55">
        <f t="shared" si="31"/>
        <v>330543.92888216994</v>
      </c>
      <c r="E359" s="12">
        <f t="shared" si="28"/>
        <v>4309.3934458562771</v>
      </c>
      <c r="F359" s="12">
        <v>0</v>
      </c>
      <c r="G359" s="12">
        <f>IF(AND(B359&lt;&gt;"",$E$13:$E$1000+$F$13:$F$1000*COVID&lt;$D$13:$D$1000),$E$13:$E$1000+$F$13:$F$1000*COVID,IF(B359&lt;&gt;"",$D$13:$D$1000,""))</f>
        <v>4309.3934458562771</v>
      </c>
      <c r="H359" s="12">
        <f>IF(AND(COVID,F359&lt;0),F359, IF(B359&lt;&gt;"",$G$13:$G$1000-$I$13:$I$1000,""))</f>
        <v>3138.7170310652582</v>
      </c>
      <c r="I359" s="12">
        <f>IF(AND(COVID,F359&lt;0),0,IF(B359&lt;&gt;"",$D$13:$D$1000*($E$6/$E$8),""))</f>
        <v>1170.6764147910187</v>
      </c>
      <c r="J359" s="12">
        <f t="shared" si="29"/>
        <v>327405.21185110469</v>
      </c>
      <c r="K359" s="12">
        <f>SUM($I$13:I359)</f>
        <v>800245.36040411948</v>
      </c>
    </row>
    <row r="360" spans="2:11" s="2" customFormat="1" x14ac:dyDescent="0.2">
      <c r="B360" s="15">
        <f t="shared" si="30"/>
        <v>348</v>
      </c>
      <c r="C360" s="9">
        <f t="shared" si="27"/>
        <v>53342</v>
      </c>
      <c r="D360" s="55">
        <f t="shared" si="31"/>
        <v>327405.21185110469</v>
      </c>
      <c r="E360" s="12">
        <f t="shared" si="28"/>
        <v>4309.3934458562771</v>
      </c>
      <c r="F360" s="12">
        <v>0</v>
      </c>
      <c r="G360" s="12">
        <f>IF(AND(B360&lt;&gt;"",$E$13:$E$1000+$F$13:$F$1000*COVID&lt;$D$13:$D$1000),$E$13:$E$1000+$F$13:$F$1000*COVID,IF(B360&lt;&gt;"",$D$13:$D$1000,""))</f>
        <v>4309.3934458562771</v>
      </c>
      <c r="H360" s="12">
        <f>IF(AND(COVID,F360&lt;0),F360, IF(B360&lt;&gt;"",$G$13:$G$1000-$I$13:$I$1000,""))</f>
        <v>3149.8333205502813</v>
      </c>
      <c r="I360" s="12">
        <f>IF(AND(COVID,F360&lt;0),0,IF(B360&lt;&gt;"",$D$13:$D$1000*($E$6/$E$8),""))</f>
        <v>1159.5601253059958</v>
      </c>
      <c r="J360" s="12">
        <f t="shared" si="29"/>
        <v>324255.37853055442</v>
      </c>
      <c r="K360" s="12">
        <f>SUM($I$13:I360)</f>
        <v>801404.92052942549</v>
      </c>
    </row>
    <row r="361" spans="2:11" s="2" customFormat="1" x14ac:dyDescent="0.2">
      <c r="B361" s="15">
        <f t="shared" si="30"/>
        <v>349</v>
      </c>
      <c r="C361" s="9">
        <f t="shared" si="27"/>
        <v>53373</v>
      </c>
      <c r="D361" s="55">
        <f t="shared" si="31"/>
        <v>324255.37853055442</v>
      </c>
      <c r="E361" s="12">
        <f t="shared" si="28"/>
        <v>4309.3934458562771</v>
      </c>
      <c r="F361" s="12">
        <v>0</v>
      </c>
      <c r="G361" s="12">
        <f>IF(AND(B361&lt;&gt;"",$E$13:$E$1000+$F$13:$F$1000*COVID&lt;$D$13:$D$1000),$E$13:$E$1000+$F$13:$F$1000*COVID,IF(B361&lt;&gt;"",$D$13:$D$1000,""))</f>
        <v>4309.3934458562771</v>
      </c>
      <c r="H361" s="12">
        <f>IF(AND(COVID,F361&lt;0),F361, IF(B361&lt;&gt;"",$G$13:$G$1000-$I$13:$I$1000,""))</f>
        <v>3160.9889802272301</v>
      </c>
      <c r="I361" s="12">
        <f>IF(AND(COVID,F361&lt;0),0,IF(B361&lt;&gt;"",$D$13:$D$1000*($E$6/$E$8),""))</f>
        <v>1148.4044656290471</v>
      </c>
      <c r="J361" s="12">
        <f t="shared" si="29"/>
        <v>321094.38955032721</v>
      </c>
      <c r="K361" s="12">
        <f>SUM($I$13:I361)</f>
        <v>802553.32499505451</v>
      </c>
    </row>
    <row r="362" spans="2:11" s="2" customFormat="1" x14ac:dyDescent="0.2">
      <c r="B362" s="15">
        <f t="shared" si="30"/>
        <v>350</v>
      </c>
      <c r="C362" s="9">
        <f t="shared" si="27"/>
        <v>53401</v>
      </c>
      <c r="D362" s="55">
        <f t="shared" si="31"/>
        <v>321094.38955032721</v>
      </c>
      <c r="E362" s="12">
        <f t="shared" si="28"/>
        <v>4309.3934458562771</v>
      </c>
      <c r="F362" s="12">
        <v>0</v>
      </c>
      <c r="G362" s="12">
        <f>IF(AND(B362&lt;&gt;"",$E$13:$E$1000+$F$13:$F$1000*COVID&lt;$D$13:$D$1000),$E$13:$E$1000+$F$13:$F$1000*COVID,IF(B362&lt;&gt;"",$D$13:$D$1000,""))</f>
        <v>4309.3934458562771</v>
      </c>
      <c r="H362" s="12">
        <f>IF(AND(COVID,F362&lt;0),F362, IF(B362&lt;&gt;"",$G$13:$G$1000-$I$13:$I$1000,""))</f>
        <v>3172.1841495322014</v>
      </c>
      <c r="I362" s="12">
        <f>IF(AND(COVID,F362&lt;0),0,IF(B362&lt;&gt;"",$D$13:$D$1000*($E$6/$E$8),""))</f>
        <v>1137.2092963240757</v>
      </c>
      <c r="J362" s="12">
        <f t="shared" si="29"/>
        <v>317922.20540079498</v>
      </c>
      <c r="K362" s="12">
        <f>SUM($I$13:I362)</f>
        <v>803690.53429137857</v>
      </c>
    </row>
    <row r="363" spans="2:11" s="2" customFormat="1" x14ac:dyDescent="0.2">
      <c r="B363" s="15">
        <f t="shared" si="30"/>
        <v>351</v>
      </c>
      <c r="C363" s="9">
        <f t="shared" si="27"/>
        <v>53432</v>
      </c>
      <c r="D363" s="55">
        <f t="shared" si="31"/>
        <v>317922.20540079498</v>
      </c>
      <c r="E363" s="12">
        <f t="shared" si="28"/>
        <v>4309.3934458562771</v>
      </c>
      <c r="F363" s="12">
        <v>0</v>
      </c>
      <c r="G363" s="12">
        <f>IF(AND(B363&lt;&gt;"",$E$13:$E$1000+$F$13:$F$1000*COVID&lt;$D$13:$D$1000),$E$13:$E$1000+$F$13:$F$1000*COVID,IF(B363&lt;&gt;"",$D$13:$D$1000,""))</f>
        <v>4309.3934458562771</v>
      </c>
      <c r="H363" s="12">
        <f>IF(AND(COVID,F363&lt;0),F363, IF(B363&lt;&gt;"",$G$13:$G$1000-$I$13:$I$1000,""))</f>
        <v>3183.4189683951281</v>
      </c>
      <c r="I363" s="12">
        <f>IF(AND(COVID,F363&lt;0),0,IF(B363&lt;&gt;"",$D$13:$D$1000*($E$6/$E$8),""))</f>
        <v>1125.974477461149</v>
      </c>
      <c r="J363" s="12">
        <f t="shared" si="29"/>
        <v>314738.78643239982</v>
      </c>
      <c r="K363" s="12">
        <f>SUM($I$13:I363)</f>
        <v>804816.50876883976</v>
      </c>
    </row>
    <row r="364" spans="2:11" s="2" customFormat="1" x14ac:dyDescent="0.2">
      <c r="B364" s="15">
        <f t="shared" si="30"/>
        <v>352</v>
      </c>
      <c r="C364" s="9">
        <f t="shared" si="27"/>
        <v>53462</v>
      </c>
      <c r="D364" s="55">
        <f t="shared" si="31"/>
        <v>314738.78643239982</v>
      </c>
      <c r="E364" s="12">
        <f t="shared" si="28"/>
        <v>4309.3934458562771</v>
      </c>
      <c r="F364" s="12">
        <v>0</v>
      </c>
      <c r="G364" s="12">
        <f>IF(AND(B364&lt;&gt;"",$E$13:$E$1000+$F$13:$F$1000*COVID&lt;$D$13:$D$1000),$E$13:$E$1000+$F$13:$F$1000*COVID,IF(B364&lt;&gt;"",$D$13:$D$1000,""))</f>
        <v>4309.3934458562771</v>
      </c>
      <c r="H364" s="12">
        <f>IF(AND(COVID,F364&lt;0),F364, IF(B364&lt;&gt;"",$G$13:$G$1000-$I$13:$I$1000,""))</f>
        <v>3194.6935772415277</v>
      </c>
      <c r="I364" s="12">
        <f>IF(AND(COVID,F364&lt;0),0,IF(B364&lt;&gt;"",$D$13:$D$1000*($E$6/$E$8),""))</f>
        <v>1114.6998686147494</v>
      </c>
      <c r="J364" s="12">
        <f t="shared" si="29"/>
        <v>311544.09285515832</v>
      </c>
      <c r="K364" s="12">
        <f>SUM($I$13:I364)</f>
        <v>805931.20863745455</v>
      </c>
    </row>
    <row r="365" spans="2:11" s="2" customFormat="1" x14ac:dyDescent="0.2">
      <c r="B365" s="15">
        <f t="shared" si="30"/>
        <v>353</v>
      </c>
      <c r="C365" s="9">
        <f t="shared" si="27"/>
        <v>53493</v>
      </c>
      <c r="D365" s="55">
        <f t="shared" si="31"/>
        <v>311544.09285515832</v>
      </c>
      <c r="E365" s="12">
        <f t="shared" si="28"/>
        <v>4309.3934458562771</v>
      </c>
      <c r="F365" s="12">
        <v>0</v>
      </c>
      <c r="G365" s="12">
        <f>IF(AND(B365&lt;&gt;"",$E$13:$E$1000+$F$13:$F$1000*COVID&lt;$D$13:$D$1000),$E$13:$E$1000+$F$13:$F$1000*COVID,IF(B365&lt;&gt;"",$D$13:$D$1000,""))</f>
        <v>4309.3934458562771</v>
      </c>
      <c r="H365" s="12">
        <f>IF(AND(COVID,F365&lt;0),F365, IF(B365&lt;&gt;"",$G$13:$G$1000-$I$13:$I$1000,""))</f>
        <v>3206.0081169942578</v>
      </c>
      <c r="I365" s="12">
        <f>IF(AND(COVID,F365&lt;0),0,IF(B365&lt;&gt;"",$D$13:$D$1000*($E$6/$E$8),""))</f>
        <v>1103.3853288620192</v>
      </c>
      <c r="J365" s="12">
        <f t="shared" si="29"/>
        <v>308338.08473816403</v>
      </c>
      <c r="K365" s="12">
        <f>SUM($I$13:I365)</f>
        <v>807034.59396631655</v>
      </c>
    </row>
    <row r="366" spans="2:11" s="2" customFormat="1" x14ac:dyDescent="0.2">
      <c r="B366" s="15">
        <f t="shared" si="30"/>
        <v>354</v>
      </c>
      <c r="C366" s="9">
        <f t="shared" si="27"/>
        <v>53523</v>
      </c>
      <c r="D366" s="55">
        <f t="shared" si="31"/>
        <v>308338.08473816403</v>
      </c>
      <c r="E366" s="12">
        <f t="shared" si="28"/>
        <v>4309.3934458562771</v>
      </c>
      <c r="F366" s="12">
        <v>0</v>
      </c>
      <c r="G366" s="12">
        <f>IF(AND(B366&lt;&gt;"",$E$13:$E$1000+$F$13:$F$1000*COVID&lt;$D$13:$D$1000),$E$13:$E$1000+$F$13:$F$1000*COVID,IF(B366&lt;&gt;"",$D$13:$D$1000,""))</f>
        <v>4309.3934458562771</v>
      </c>
      <c r="H366" s="12">
        <f>IF(AND(COVID,F366&lt;0),F366, IF(B366&lt;&gt;"",$G$13:$G$1000-$I$13:$I$1000,""))</f>
        <v>3217.3627290752793</v>
      </c>
      <c r="I366" s="12">
        <f>IF(AND(COVID,F366&lt;0),0,IF(B366&lt;&gt;"",$D$13:$D$1000*($E$6/$E$8),""))</f>
        <v>1092.0307167809976</v>
      </c>
      <c r="J366" s="12">
        <f t="shared" si="29"/>
        <v>305120.72200908873</v>
      </c>
      <c r="K366" s="12">
        <f>SUM($I$13:I366)</f>
        <v>808126.62468309759</v>
      </c>
    </row>
    <row r="367" spans="2:11" s="2" customFormat="1" x14ac:dyDescent="0.2">
      <c r="B367" s="15">
        <f t="shared" si="30"/>
        <v>355</v>
      </c>
      <c r="C367" s="9">
        <f t="shared" si="27"/>
        <v>53554</v>
      </c>
      <c r="D367" s="55">
        <f t="shared" si="31"/>
        <v>305120.72200908873</v>
      </c>
      <c r="E367" s="12">
        <f t="shared" si="28"/>
        <v>4309.3934458562771</v>
      </c>
      <c r="F367" s="12">
        <v>0</v>
      </c>
      <c r="G367" s="12">
        <f>IF(AND(B367&lt;&gt;"",$E$13:$E$1000+$F$13:$F$1000*COVID&lt;$D$13:$D$1000),$E$13:$E$1000+$F$13:$F$1000*COVID,IF(B367&lt;&gt;"",$D$13:$D$1000,""))</f>
        <v>4309.3934458562771</v>
      </c>
      <c r="H367" s="12">
        <f>IF(AND(COVID,F367&lt;0),F367, IF(B367&lt;&gt;"",$G$13:$G$1000-$I$13:$I$1000,""))</f>
        <v>3228.757555407421</v>
      </c>
      <c r="I367" s="12">
        <f>IF(AND(COVID,F367&lt;0),0,IF(B367&lt;&gt;"",$D$13:$D$1000*($E$6/$E$8),""))</f>
        <v>1080.6358904488559</v>
      </c>
      <c r="J367" s="12">
        <f t="shared" si="29"/>
        <v>301891.96445368131</v>
      </c>
      <c r="K367" s="12">
        <f>SUM($I$13:I367)</f>
        <v>809207.2605735464</v>
      </c>
    </row>
    <row r="368" spans="2:11" s="2" customFormat="1" x14ac:dyDescent="0.2">
      <c r="B368" s="15">
        <f t="shared" si="30"/>
        <v>356</v>
      </c>
      <c r="C368" s="9">
        <f t="shared" si="27"/>
        <v>53585</v>
      </c>
      <c r="D368" s="55">
        <f t="shared" si="31"/>
        <v>301891.96445368131</v>
      </c>
      <c r="E368" s="12">
        <f t="shared" si="28"/>
        <v>4309.3934458562771</v>
      </c>
      <c r="F368" s="12">
        <v>0</v>
      </c>
      <c r="G368" s="12">
        <f>IF(AND(B368&lt;&gt;"",$E$13:$E$1000+$F$13:$F$1000*COVID&lt;$D$13:$D$1000),$E$13:$E$1000+$F$13:$F$1000*COVID,IF(B368&lt;&gt;"",$D$13:$D$1000,""))</f>
        <v>4309.3934458562771</v>
      </c>
      <c r="H368" s="12">
        <f>IF(AND(COVID,F368&lt;0),F368, IF(B368&lt;&gt;"",$G$13:$G$1000-$I$13:$I$1000,""))</f>
        <v>3240.1927384161554</v>
      </c>
      <c r="I368" s="12">
        <f>IF(AND(COVID,F368&lt;0),0,IF(B368&lt;&gt;"",$D$13:$D$1000*($E$6/$E$8),""))</f>
        <v>1069.2007074401215</v>
      </c>
      <c r="J368" s="12">
        <f t="shared" si="29"/>
        <v>298651.77171526517</v>
      </c>
      <c r="K368" s="12">
        <f>SUM($I$13:I368)</f>
        <v>810276.46128098655</v>
      </c>
    </row>
    <row r="369" spans="2:11" s="2" customFormat="1" x14ac:dyDescent="0.2">
      <c r="B369" s="15">
        <f t="shared" si="30"/>
        <v>357</v>
      </c>
      <c r="C369" s="9">
        <f t="shared" si="27"/>
        <v>53615</v>
      </c>
      <c r="D369" s="55">
        <f t="shared" si="31"/>
        <v>298651.77171526517</v>
      </c>
      <c r="E369" s="12">
        <f t="shared" si="28"/>
        <v>4309.3934458562771</v>
      </c>
      <c r="F369" s="12">
        <v>0</v>
      </c>
      <c r="G369" s="12">
        <f>IF(AND(B369&lt;&gt;"",$E$13:$E$1000+$F$13:$F$1000*COVID&lt;$D$13:$D$1000),$E$13:$E$1000+$F$13:$F$1000*COVID,IF(B369&lt;&gt;"",$D$13:$D$1000,""))</f>
        <v>4309.3934458562771</v>
      </c>
      <c r="H369" s="12">
        <f>IF(AND(COVID,F369&lt;0),F369, IF(B369&lt;&gt;"",$G$13:$G$1000-$I$13:$I$1000,""))</f>
        <v>3251.6684210313797</v>
      </c>
      <c r="I369" s="12">
        <f>IF(AND(COVID,F369&lt;0),0,IF(B369&lt;&gt;"",$D$13:$D$1000*($E$6/$E$8),""))</f>
        <v>1057.7250248248977</v>
      </c>
      <c r="J369" s="12">
        <f t="shared" si="29"/>
        <v>295400.10329423379</v>
      </c>
      <c r="K369" s="12">
        <f>SUM($I$13:I369)</f>
        <v>811334.1863058114</v>
      </c>
    </row>
    <row r="370" spans="2:11" s="2" customFormat="1" x14ac:dyDescent="0.2">
      <c r="B370" s="15">
        <f t="shared" si="30"/>
        <v>358</v>
      </c>
      <c r="C370" s="9">
        <f t="shared" si="27"/>
        <v>53646</v>
      </c>
      <c r="D370" s="55">
        <f t="shared" si="31"/>
        <v>295400.10329423379</v>
      </c>
      <c r="E370" s="12">
        <f t="shared" si="28"/>
        <v>4309.3934458562771</v>
      </c>
      <c r="F370" s="12">
        <v>0</v>
      </c>
      <c r="G370" s="12">
        <f>IF(AND(B370&lt;&gt;"",$E$13:$E$1000+$F$13:$F$1000*COVID&lt;$D$13:$D$1000),$E$13:$E$1000+$F$13:$F$1000*COVID,IF(B370&lt;&gt;"",$D$13:$D$1000,""))</f>
        <v>4309.3934458562771</v>
      </c>
      <c r="H370" s="12">
        <f>IF(AND(COVID,F370&lt;0),F370, IF(B370&lt;&gt;"",$G$13:$G$1000-$I$13:$I$1000,""))</f>
        <v>3263.1847466891991</v>
      </c>
      <c r="I370" s="12">
        <f>IF(AND(COVID,F370&lt;0),0,IF(B370&lt;&gt;"",$D$13:$D$1000*($E$6/$E$8),""))</f>
        <v>1046.2086991670781</v>
      </c>
      <c r="J370" s="12">
        <f t="shared" si="29"/>
        <v>292136.91854754457</v>
      </c>
      <c r="K370" s="12">
        <f>SUM($I$13:I370)</f>
        <v>812380.39500497852</v>
      </c>
    </row>
    <row r="371" spans="2:11" s="2" customFormat="1" x14ac:dyDescent="0.2">
      <c r="B371" s="15">
        <f t="shared" si="30"/>
        <v>359</v>
      </c>
      <c r="C371" s="9">
        <f t="shared" si="27"/>
        <v>53676</v>
      </c>
      <c r="D371" s="55">
        <f t="shared" si="31"/>
        <v>292136.91854754457</v>
      </c>
      <c r="E371" s="12">
        <f t="shared" si="28"/>
        <v>4309.3934458562771</v>
      </c>
      <c r="F371" s="12">
        <v>0</v>
      </c>
      <c r="G371" s="12">
        <f>IF(AND(B371&lt;&gt;"",$E$13:$E$1000+$F$13:$F$1000*COVID&lt;$D$13:$D$1000),$E$13:$E$1000+$F$13:$F$1000*COVID,IF(B371&lt;&gt;"",$D$13:$D$1000,""))</f>
        <v>4309.3934458562771</v>
      </c>
      <c r="H371" s="12">
        <f>IF(AND(COVID,F371&lt;0),F371, IF(B371&lt;&gt;"",$G$13:$G$1000-$I$13:$I$1000,""))</f>
        <v>3274.7418593337234</v>
      </c>
      <c r="I371" s="12">
        <f>IF(AND(COVID,F371&lt;0),0,IF(B371&lt;&gt;"",$D$13:$D$1000*($E$6/$E$8),""))</f>
        <v>1034.6515865225538</v>
      </c>
      <c r="J371" s="12">
        <f t="shared" si="29"/>
        <v>288862.17668821086</v>
      </c>
      <c r="K371" s="12">
        <f>SUM($I$13:I371)</f>
        <v>813415.0465915011</v>
      </c>
    </row>
    <row r="372" spans="2:11" s="2" customFormat="1" x14ac:dyDescent="0.2">
      <c r="B372" s="15">
        <f t="shared" si="30"/>
        <v>360</v>
      </c>
      <c r="C372" s="9">
        <f t="shared" si="27"/>
        <v>53707</v>
      </c>
      <c r="D372" s="55">
        <f t="shared" si="31"/>
        <v>288862.17668821086</v>
      </c>
      <c r="E372" s="12">
        <f t="shared" si="28"/>
        <v>4309.3934458562771</v>
      </c>
      <c r="F372" s="12">
        <v>0</v>
      </c>
      <c r="G372" s="12">
        <f>IF(AND(B372&lt;&gt;"",$E$13:$E$1000+$F$13:$F$1000*COVID&lt;$D$13:$D$1000),$E$13:$E$1000+$F$13:$F$1000*COVID,IF(B372&lt;&gt;"",$D$13:$D$1000,""))</f>
        <v>4309.3934458562771</v>
      </c>
      <c r="H372" s="12">
        <f>IF(AND(COVID,F372&lt;0),F372, IF(B372&lt;&gt;"",$G$13:$G$1000-$I$13:$I$1000,""))</f>
        <v>3286.3399034188637</v>
      </c>
      <c r="I372" s="12">
        <f>IF(AND(COVID,F372&lt;0),0,IF(B372&lt;&gt;"",$D$13:$D$1000*($E$6/$E$8),""))</f>
        <v>1023.0535424374135</v>
      </c>
      <c r="J372" s="12">
        <f t="shared" si="29"/>
        <v>285575.83678479202</v>
      </c>
      <c r="K372" s="12">
        <f>SUM($I$13:I372)</f>
        <v>814438.10013393848</v>
      </c>
    </row>
    <row r="373" spans="2:11" s="2" customFormat="1" x14ac:dyDescent="0.2">
      <c r="B373" s="15">
        <f t="shared" si="30"/>
        <v>361</v>
      </c>
      <c r="C373" s="9">
        <f t="shared" si="27"/>
        <v>53738</v>
      </c>
      <c r="D373" s="55">
        <f t="shared" si="31"/>
        <v>285575.83678479202</v>
      </c>
      <c r="E373" s="12">
        <f t="shared" si="28"/>
        <v>4309.3934458562771</v>
      </c>
      <c r="F373" s="12">
        <v>0</v>
      </c>
      <c r="G373" s="12">
        <f>IF(AND(B373&lt;&gt;"",$E$13:$E$1000+$F$13:$F$1000*COVID&lt;$D$13:$D$1000),$E$13:$E$1000+$F$13:$F$1000*COVID,IF(B373&lt;&gt;"",$D$13:$D$1000,""))</f>
        <v>4309.3934458562771</v>
      </c>
      <c r="H373" s="12">
        <f>IF(AND(COVID,F373&lt;0),F373, IF(B373&lt;&gt;"",$G$13:$G$1000-$I$13:$I$1000,""))</f>
        <v>3297.9790239101385</v>
      </c>
      <c r="I373" s="12">
        <f>IF(AND(COVID,F373&lt;0),0,IF(B373&lt;&gt;"",$D$13:$D$1000*($E$6/$E$8),""))</f>
        <v>1011.4144219461384</v>
      </c>
      <c r="J373" s="12">
        <f t="shared" si="29"/>
        <v>282277.85776088189</v>
      </c>
      <c r="K373" s="12">
        <f>SUM($I$13:I373)</f>
        <v>815449.51455588464</v>
      </c>
    </row>
    <row r="374" spans="2:11" s="2" customFormat="1" x14ac:dyDescent="0.2">
      <c r="B374" s="15">
        <f t="shared" si="30"/>
        <v>362</v>
      </c>
      <c r="C374" s="9">
        <f t="shared" si="27"/>
        <v>53766</v>
      </c>
      <c r="D374" s="55">
        <f t="shared" si="31"/>
        <v>282277.85776088189</v>
      </c>
      <c r="E374" s="12">
        <f t="shared" si="28"/>
        <v>4309.3934458562771</v>
      </c>
      <c r="F374" s="12">
        <v>0</v>
      </c>
      <c r="G374" s="12">
        <f>IF(AND(B374&lt;&gt;"",$E$13:$E$1000+$F$13:$F$1000*COVID&lt;$D$13:$D$1000),$E$13:$E$1000+$F$13:$F$1000*COVID,IF(B374&lt;&gt;"",$D$13:$D$1000,""))</f>
        <v>4309.3934458562771</v>
      </c>
      <c r="H374" s="12">
        <f>IF(AND(COVID,F374&lt;0),F374, IF(B374&lt;&gt;"",$G$13:$G$1000-$I$13:$I$1000,""))</f>
        <v>3309.6593662864871</v>
      </c>
      <c r="I374" s="12">
        <f>IF(AND(COVID,F374&lt;0),0,IF(B374&lt;&gt;"",$D$13:$D$1000*($E$6/$E$8),""))</f>
        <v>999.73407956979008</v>
      </c>
      <c r="J374" s="12">
        <f t="shared" si="29"/>
        <v>278968.19839459541</v>
      </c>
      <c r="K374" s="12">
        <f>SUM($I$13:I374)</f>
        <v>816449.24863545445</v>
      </c>
    </row>
    <row r="375" spans="2:11" s="2" customFormat="1" x14ac:dyDescent="0.2">
      <c r="B375" s="15">
        <f t="shared" si="30"/>
        <v>363</v>
      </c>
      <c r="C375" s="9">
        <f t="shared" si="27"/>
        <v>53797</v>
      </c>
      <c r="D375" s="55">
        <f t="shared" si="31"/>
        <v>278968.19839459541</v>
      </c>
      <c r="E375" s="12">
        <f t="shared" si="28"/>
        <v>4309.3934458562771</v>
      </c>
      <c r="F375" s="12">
        <v>0</v>
      </c>
      <c r="G375" s="12">
        <f>IF(AND(B375&lt;&gt;"",$E$13:$E$1000+$F$13:$F$1000*COVID&lt;$D$13:$D$1000),$E$13:$E$1000+$F$13:$F$1000*COVID,IF(B375&lt;&gt;"",$D$13:$D$1000,""))</f>
        <v>4309.3934458562771</v>
      </c>
      <c r="H375" s="12">
        <f>IF(AND(COVID,F375&lt;0),F375, IF(B375&lt;&gt;"",$G$13:$G$1000-$I$13:$I$1000,""))</f>
        <v>3321.3810765420849</v>
      </c>
      <c r="I375" s="12">
        <f>IF(AND(COVID,F375&lt;0),0,IF(B375&lt;&gt;"",$D$13:$D$1000*($E$6/$E$8),""))</f>
        <v>988.01236931419214</v>
      </c>
      <c r="J375" s="12">
        <f t="shared" si="29"/>
        <v>275646.81731805333</v>
      </c>
      <c r="K375" s="12">
        <f>SUM($I$13:I375)</f>
        <v>817437.26100476866</v>
      </c>
    </row>
    <row r="376" spans="2:11" s="2" customFormat="1" x14ac:dyDescent="0.2">
      <c r="B376" s="15">
        <f t="shared" si="30"/>
        <v>364</v>
      </c>
      <c r="C376" s="9">
        <f t="shared" si="27"/>
        <v>53827</v>
      </c>
      <c r="D376" s="55">
        <f t="shared" si="31"/>
        <v>275646.81731805333</v>
      </c>
      <c r="E376" s="12">
        <f t="shared" si="28"/>
        <v>4309.3934458562771</v>
      </c>
      <c r="F376" s="12">
        <v>0</v>
      </c>
      <c r="G376" s="12">
        <f>IF(AND(B376&lt;&gt;"",$E$13:$E$1000+$F$13:$F$1000*COVID&lt;$D$13:$D$1000),$E$13:$E$1000+$F$13:$F$1000*COVID,IF(B376&lt;&gt;"",$D$13:$D$1000,""))</f>
        <v>4309.3934458562771</v>
      </c>
      <c r="H376" s="12">
        <f>IF(AND(COVID,F376&lt;0),F376, IF(B376&lt;&gt;"",$G$13:$G$1000-$I$13:$I$1000,""))</f>
        <v>3333.1443011881715</v>
      </c>
      <c r="I376" s="12">
        <f>IF(AND(COVID,F376&lt;0),0,IF(B376&lt;&gt;"",$D$13:$D$1000*($E$6/$E$8),""))</f>
        <v>976.2491446681056</v>
      </c>
      <c r="J376" s="12">
        <f t="shared" si="29"/>
        <v>272313.67301686516</v>
      </c>
      <c r="K376" s="12">
        <f>SUM($I$13:I376)</f>
        <v>818413.51014943677</v>
      </c>
    </row>
    <row r="377" spans="2:11" s="2" customFormat="1" x14ac:dyDescent="0.2">
      <c r="B377" s="15">
        <f t="shared" si="30"/>
        <v>365</v>
      </c>
      <c r="C377" s="9">
        <f t="shared" si="27"/>
        <v>53858</v>
      </c>
      <c r="D377" s="55">
        <f t="shared" si="31"/>
        <v>272313.67301686516</v>
      </c>
      <c r="E377" s="12">
        <f t="shared" si="28"/>
        <v>4309.3934458562771</v>
      </c>
      <c r="F377" s="12">
        <v>0</v>
      </c>
      <c r="G377" s="12">
        <f>IF(AND(B377&lt;&gt;"",$E$13:$E$1000+$F$13:$F$1000*COVID&lt;$D$13:$D$1000),$E$13:$E$1000+$F$13:$F$1000*COVID,IF(B377&lt;&gt;"",$D$13:$D$1000,""))</f>
        <v>4309.3934458562771</v>
      </c>
      <c r="H377" s="12">
        <f>IF(AND(COVID,F377&lt;0),F377, IF(B377&lt;&gt;"",$G$13:$G$1000-$I$13:$I$1000,""))</f>
        <v>3344.9491872548797</v>
      </c>
      <c r="I377" s="12">
        <f>IF(AND(COVID,F377&lt;0),0,IF(B377&lt;&gt;"",$D$13:$D$1000*($E$6/$E$8),""))</f>
        <v>964.44425860139745</v>
      </c>
      <c r="J377" s="12">
        <f t="shared" si="29"/>
        <v>268968.72382961027</v>
      </c>
      <c r="K377" s="12">
        <f>SUM($I$13:I377)</f>
        <v>819377.95440803817</v>
      </c>
    </row>
    <row r="378" spans="2:11" s="2" customFormat="1" x14ac:dyDescent="0.2">
      <c r="B378" s="15">
        <f t="shared" si="30"/>
        <v>366</v>
      </c>
      <c r="C378" s="9">
        <f t="shared" si="27"/>
        <v>53888</v>
      </c>
      <c r="D378" s="55">
        <f t="shared" si="31"/>
        <v>268968.72382961027</v>
      </c>
      <c r="E378" s="12">
        <f t="shared" si="28"/>
        <v>4309.3934458562771</v>
      </c>
      <c r="F378" s="12">
        <v>0</v>
      </c>
      <c r="G378" s="12">
        <f>IF(AND(B378&lt;&gt;"",$E$13:$E$1000+$F$13:$F$1000*COVID&lt;$D$13:$D$1000),$E$13:$E$1000+$F$13:$F$1000*COVID,IF(B378&lt;&gt;"",$D$13:$D$1000,""))</f>
        <v>4309.3934458562771</v>
      </c>
      <c r="H378" s="12">
        <f>IF(AND(COVID,F378&lt;0),F378, IF(B378&lt;&gt;"",$G$13:$G$1000-$I$13:$I$1000,""))</f>
        <v>3356.7958822930741</v>
      </c>
      <c r="I378" s="12">
        <f>IF(AND(COVID,F378&lt;0),0,IF(B378&lt;&gt;"",$D$13:$D$1000*($E$6/$E$8),""))</f>
        <v>952.59756356320315</v>
      </c>
      <c r="J378" s="12">
        <f t="shared" si="29"/>
        <v>265611.92794731719</v>
      </c>
      <c r="K378" s="12">
        <f>SUM($I$13:I378)</f>
        <v>820330.55197160132</v>
      </c>
    </row>
    <row r="379" spans="2:11" s="2" customFormat="1" x14ac:dyDescent="0.2">
      <c r="B379" s="15">
        <f t="shared" si="30"/>
        <v>367</v>
      </c>
      <c r="C379" s="9">
        <f t="shared" si="27"/>
        <v>53919</v>
      </c>
      <c r="D379" s="55">
        <f t="shared" si="31"/>
        <v>265611.92794731719</v>
      </c>
      <c r="E379" s="12">
        <f t="shared" si="28"/>
        <v>4309.3934458562771</v>
      </c>
      <c r="F379" s="12">
        <v>0</v>
      </c>
      <c r="G379" s="12">
        <f>IF(AND(B379&lt;&gt;"",$E$13:$E$1000+$F$13:$F$1000*COVID&lt;$D$13:$D$1000),$E$13:$E$1000+$F$13:$F$1000*COVID,IF(B379&lt;&gt;"",$D$13:$D$1000,""))</f>
        <v>4309.3934458562771</v>
      </c>
      <c r="H379" s="12">
        <f>IF(AND(COVID,F379&lt;0),F379, IF(B379&lt;&gt;"",$G$13:$G$1000-$I$13:$I$1000,""))</f>
        <v>3368.6845343761952</v>
      </c>
      <c r="I379" s="12">
        <f>IF(AND(COVID,F379&lt;0),0,IF(B379&lt;&gt;"",$D$13:$D$1000*($E$6/$E$8),""))</f>
        <v>940.70891148008184</v>
      </c>
      <c r="J379" s="12">
        <f t="shared" si="29"/>
        <v>262243.243412941</v>
      </c>
      <c r="K379" s="12">
        <f>SUM($I$13:I379)</f>
        <v>821271.26088308136</v>
      </c>
    </row>
    <row r="380" spans="2:11" s="2" customFormat="1" x14ac:dyDescent="0.2">
      <c r="B380" s="15">
        <f t="shared" si="30"/>
        <v>368</v>
      </c>
      <c r="C380" s="9">
        <f t="shared" si="27"/>
        <v>53950</v>
      </c>
      <c r="D380" s="55">
        <f t="shared" si="31"/>
        <v>262243.243412941</v>
      </c>
      <c r="E380" s="12">
        <f t="shared" si="28"/>
        <v>4309.3934458562771</v>
      </c>
      <c r="F380" s="12">
        <v>0</v>
      </c>
      <c r="G380" s="12">
        <f>IF(AND(B380&lt;&gt;"",$E$13:$E$1000+$F$13:$F$1000*COVID&lt;$D$13:$D$1000),$E$13:$E$1000+$F$13:$F$1000*COVID,IF(B380&lt;&gt;"",$D$13:$D$1000,""))</f>
        <v>4309.3934458562771</v>
      </c>
      <c r="H380" s="12">
        <f>IF(AND(COVID,F380&lt;0),F380, IF(B380&lt;&gt;"",$G$13:$G$1000-$I$13:$I$1000,""))</f>
        <v>3380.6152921021112</v>
      </c>
      <c r="I380" s="12">
        <f>IF(AND(COVID,F380&lt;0),0,IF(B380&lt;&gt;"",$D$13:$D$1000*($E$6/$E$8),""))</f>
        <v>928.77815375416606</v>
      </c>
      <c r="J380" s="12">
        <f t="shared" si="29"/>
        <v>258862.6281208389</v>
      </c>
      <c r="K380" s="12">
        <f>SUM($I$13:I380)</f>
        <v>822200.03903683554</v>
      </c>
    </row>
    <row r="381" spans="2:11" s="2" customFormat="1" x14ac:dyDescent="0.2">
      <c r="B381" s="15">
        <f t="shared" si="30"/>
        <v>369</v>
      </c>
      <c r="C381" s="9">
        <f t="shared" si="27"/>
        <v>53980</v>
      </c>
      <c r="D381" s="55">
        <f t="shared" si="31"/>
        <v>258862.6281208389</v>
      </c>
      <c r="E381" s="12">
        <f t="shared" si="28"/>
        <v>4309.3934458562771</v>
      </c>
      <c r="F381" s="12">
        <v>0</v>
      </c>
      <c r="G381" s="12">
        <f>IF(AND(B381&lt;&gt;"",$E$13:$E$1000+$F$13:$F$1000*COVID&lt;$D$13:$D$1000),$E$13:$E$1000+$F$13:$F$1000*COVID,IF(B381&lt;&gt;"",$D$13:$D$1000,""))</f>
        <v>4309.3934458562771</v>
      </c>
      <c r="H381" s="12">
        <f>IF(AND(COVID,F381&lt;0),F381, IF(B381&lt;&gt;"",$G$13:$G$1000-$I$13:$I$1000,""))</f>
        <v>3392.5883045949727</v>
      </c>
      <c r="I381" s="12">
        <f>IF(AND(COVID,F381&lt;0),0,IF(B381&lt;&gt;"",$D$13:$D$1000*($E$6/$E$8),""))</f>
        <v>916.80514126130447</v>
      </c>
      <c r="J381" s="12">
        <f t="shared" si="29"/>
        <v>255470.03981624392</v>
      </c>
      <c r="K381" s="12">
        <f>SUM($I$13:I381)</f>
        <v>823116.84417809686</v>
      </c>
    </row>
    <row r="382" spans="2:11" s="2" customFormat="1" x14ac:dyDescent="0.2">
      <c r="B382" s="15">
        <f t="shared" si="30"/>
        <v>370</v>
      </c>
      <c r="C382" s="9">
        <f t="shared" si="27"/>
        <v>54011</v>
      </c>
      <c r="D382" s="55">
        <f t="shared" si="31"/>
        <v>255470.03981624392</v>
      </c>
      <c r="E382" s="12">
        <f t="shared" si="28"/>
        <v>4309.3934458562771</v>
      </c>
      <c r="F382" s="12">
        <v>0</v>
      </c>
      <c r="G382" s="12">
        <f>IF(AND(B382&lt;&gt;"",$E$13:$E$1000+$F$13:$F$1000*COVID&lt;$D$13:$D$1000),$E$13:$E$1000+$F$13:$F$1000*COVID,IF(B382&lt;&gt;"",$D$13:$D$1000,""))</f>
        <v>4309.3934458562771</v>
      </c>
      <c r="H382" s="12">
        <f>IF(AND(COVID,F382&lt;0),F382, IF(B382&lt;&gt;"",$G$13:$G$1000-$I$13:$I$1000,""))</f>
        <v>3404.6037215070801</v>
      </c>
      <c r="I382" s="12">
        <f>IF(AND(COVID,F382&lt;0),0,IF(B382&lt;&gt;"",$D$13:$D$1000*($E$6/$E$8),""))</f>
        <v>904.78972434919729</v>
      </c>
      <c r="J382" s="12">
        <f t="shared" si="29"/>
        <v>252065.43609473686</v>
      </c>
      <c r="K382" s="12">
        <f>SUM($I$13:I382)</f>
        <v>824021.63390244602</v>
      </c>
    </row>
    <row r="383" spans="2:11" s="2" customFormat="1" x14ac:dyDescent="0.2">
      <c r="B383" s="15">
        <f t="shared" si="30"/>
        <v>371</v>
      </c>
      <c r="C383" s="9">
        <f t="shared" si="27"/>
        <v>54041</v>
      </c>
      <c r="D383" s="55">
        <f t="shared" si="31"/>
        <v>252065.43609473686</v>
      </c>
      <c r="E383" s="12">
        <f t="shared" si="28"/>
        <v>4309.3934458562771</v>
      </c>
      <c r="F383" s="12">
        <v>0</v>
      </c>
      <c r="G383" s="12">
        <f>IF(AND(B383&lt;&gt;"",$E$13:$E$1000+$F$13:$F$1000*COVID&lt;$D$13:$D$1000),$E$13:$E$1000+$F$13:$F$1000*COVID,IF(B383&lt;&gt;"",$D$13:$D$1000,""))</f>
        <v>4309.3934458562771</v>
      </c>
      <c r="H383" s="12">
        <f>IF(AND(COVID,F383&lt;0),F383, IF(B383&lt;&gt;"",$G$13:$G$1000-$I$13:$I$1000,""))</f>
        <v>3416.6616930207506</v>
      </c>
      <c r="I383" s="12">
        <f>IF(AND(COVID,F383&lt;0),0,IF(B383&lt;&gt;"",$D$13:$D$1000*($E$6/$E$8),""))</f>
        <v>892.73175283552644</v>
      </c>
      <c r="J383" s="12">
        <f t="shared" si="29"/>
        <v>248648.7744017161</v>
      </c>
      <c r="K383" s="12">
        <f>SUM($I$13:I383)</f>
        <v>824914.36565528158</v>
      </c>
    </row>
    <row r="384" spans="2:11" s="2" customFormat="1" x14ac:dyDescent="0.2">
      <c r="B384" s="15">
        <f t="shared" si="30"/>
        <v>372</v>
      </c>
      <c r="C384" s="9">
        <f t="shared" si="27"/>
        <v>54072</v>
      </c>
      <c r="D384" s="55">
        <f t="shared" si="31"/>
        <v>248648.7744017161</v>
      </c>
      <c r="E384" s="12">
        <f t="shared" si="28"/>
        <v>4309.3934458562771</v>
      </c>
      <c r="F384" s="12">
        <v>0</v>
      </c>
      <c r="G384" s="12">
        <f>IF(AND(B384&lt;&gt;"",$E$13:$E$1000+$F$13:$F$1000*COVID&lt;$D$13:$D$1000),$E$13:$E$1000+$F$13:$F$1000*COVID,IF(B384&lt;&gt;"",$D$13:$D$1000,""))</f>
        <v>4309.3934458562771</v>
      </c>
      <c r="H384" s="12">
        <f>IF(AND(COVID,F384&lt;0),F384, IF(B384&lt;&gt;"",$G$13:$G$1000-$I$13:$I$1000,""))</f>
        <v>3428.7623698501993</v>
      </c>
      <c r="I384" s="12">
        <f>IF(AND(COVID,F384&lt;0),0,IF(B384&lt;&gt;"",$D$13:$D$1000*($E$6/$E$8),""))</f>
        <v>880.63107600607793</v>
      </c>
      <c r="J384" s="12">
        <f t="shared" si="29"/>
        <v>245220.01203186589</v>
      </c>
      <c r="K384" s="12">
        <f>SUM($I$13:I384)</f>
        <v>825794.99673128768</v>
      </c>
    </row>
    <row r="385" spans="2:11" s="2" customFormat="1" x14ac:dyDescent="0.2">
      <c r="B385" s="15">
        <f t="shared" si="30"/>
        <v>373</v>
      </c>
      <c r="C385" s="9">
        <f t="shared" si="27"/>
        <v>54103</v>
      </c>
      <c r="D385" s="55">
        <f t="shared" si="31"/>
        <v>245220.01203186589</v>
      </c>
      <c r="E385" s="12">
        <f t="shared" si="28"/>
        <v>4309.3934458562771</v>
      </c>
      <c r="F385" s="12">
        <v>0</v>
      </c>
      <c r="G385" s="12">
        <f>IF(AND(B385&lt;&gt;"",$E$13:$E$1000+$F$13:$F$1000*COVID&lt;$D$13:$D$1000),$E$13:$E$1000+$F$13:$F$1000*COVID,IF(B385&lt;&gt;"",$D$13:$D$1000,""))</f>
        <v>4309.3934458562771</v>
      </c>
      <c r="H385" s="12">
        <f>IF(AND(COVID,F385&lt;0),F385, IF(B385&lt;&gt;"",$G$13:$G$1000-$I$13:$I$1000,""))</f>
        <v>3440.9059032434188</v>
      </c>
      <c r="I385" s="12">
        <f>IF(AND(COVID,F385&lt;0),0,IF(B385&lt;&gt;"",$D$13:$D$1000*($E$6/$E$8),""))</f>
        <v>868.48754261285842</v>
      </c>
      <c r="J385" s="12">
        <f t="shared" si="29"/>
        <v>241779.10612862246</v>
      </c>
      <c r="K385" s="12">
        <f>SUM($I$13:I385)</f>
        <v>826663.48427390051</v>
      </c>
    </row>
    <row r="386" spans="2:11" s="2" customFormat="1" x14ac:dyDescent="0.2">
      <c r="B386" s="15">
        <f t="shared" si="30"/>
        <v>374</v>
      </c>
      <c r="C386" s="9">
        <f t="shared" si="27"/>
        <v>54132</v>
      </c>
      <c r="D386" s="55">
        <f t="shared" si="31"/>
        <v>241779.10612862246</v>
      </c>
      <c r="E386" s="12">
        <f t="shared" si="28"/>
        <v>4309.3934458562771</v>
      </c>
      <c r="F386" s="12">
        <v>0</v>
      </c>
      <c r="G386" s="12">
        <f>IF(AND(B386&lt;&gt;"",$E$13:$E$1000+$F$13:$F$1000*COVID&lt;$D$13:$D$1000),$E$13:$E$1000+$F$13:$F$1000*COVID,IF(B386&lt;&gt;"",$D$13:$D$1000,""))</f>
        <v>4309.3934458562771</v>
      </c>
      <c r="H386" s="12">
        <f>IF(AND(COVID,F386&lt;0),F386, IF(B386&lt;&gt;"",$G$13:$G$1000-$I$13:$I$1000,""))</f>
        <v>3453.0924449840727</v>
      </c>
      <c r="I386" s="12">
        <f>IF(AND(COVID,F386&lt;0),0,IF(B386&lt;&gt;"",$D$13:$D$1000*($E$6/$E$8),""))</f>
        <v>856.30100087220455</v>
      </c>
      <c r="J386" s="12">
        <f t="shared" si="29"/>
        <v>238326.01368363839</v>
      </c>
      <c r="K386" s="12">
        <f>SUM($I$13:I386)</f>
        <v>827519.78527477267</v>
      </c>
    </row>
    <row r="387" spans="2:11" s="2" customFormat="1" x14ac:dyDescent="0.2">
      <c r="B387" s="15">
        <f t="shared" si="30"/>
        <v>375</v>
      </c>
      <c r="C387" s="9">
        <f t="shared" si="27"/>
        <v>54163</v>
      </c>
      <c r="D387" s="55">
        <f t="shared" si="31"/>
        <v>238326.01368363839</v>
      </c>
      <c r="E387" s="12">
        <f t="shared" si="28"/>
        <v>4309.3934458562771</v>
      </c>
      <c r="F387" s="12">
        <v>0</v>
      </c>
      <c r="G387" s="12">
        <f>IF(AND(B387&lt;&gt;"",$E$13:$E$1000+$F$13:$F$1000*COVID&lt;$D$13:$D$1000),$E$13:$E$1000+$F$13:$F$1000*COVID,IF(B387&lt;&gt;"",$D$13:$D$1000,""))</f>
        <v>4309.3934458562771</v>
      </c>
      <c r="H387" s="12">
        <f>IF(AND(COVID,F387&lt;0),F387, IF(B387&lt;&gt;"",$G$13:$G$1000-$I$13:$I$1000,""))</f>
        <v>3465.3221473933909</v>
      </c>
      <c r="I387" s="12">
        <f>IF(AND(COVID,F387&lt;0),0,IF(B387&lt;&gt;"",$D$13:$D$1000*($E$6/$E$8),""))</f>
        <v>844.07129846288603</v>
      </c>
      <c r="J387" s="12">
        <f t="shared" si="29"/>
        <v>234860.69153624499</v>
      </c>
      <c r="K387" s="12">
        <f>SUM($I$13:I387)</f>
        <v>828363.85657323559</v>
      </c>
    </row>
    <row r="388" spans="2:11" s="2" customFormat="1" x14ac:dyDescent="0.2">
      <c r="B388" s="15">
        <f t="shared" si="30"/>
        <v>376</v>
      </c>
      <c r="C388" s="9">
        <f t="shared" si="27"/>
        <v>54193</v>
      </c>
      <c r="D388" s="55">
        <f t="shared" si="31"/>
        <v>234860.69153624499</v>
      </c>
      <c r="E388" s="12">
        <f t="shared" si="28"/>
        <v>4309.3934458562771</v>
      </c>
      <c r="F388" s="12">
        <v>0</v>
      </c>
      <c r="G388" s="12">
        <f>IF(AND(B388&lt;&gt;"",$E$13:$E$1000+$F$13:$F$1000*COVID&lt;$D$13:$D$1000),$E$13:$E$1000+$F$13:$F$1000*COVID,IF(B388&lt;&gt;"",$D$13:$D$1000,""))</f>
        <v>4309.3934458562771</v>
      </c>
      <c r="H388" s="12">
        <f>IF(AND(COVID,F388&lt;0),F388, IF(B388&lt;&gt;"",$G$13:$G$1000-$I$13:$I$1000,""))</f>
        <v>3477.595163332076</v>
      </c>
      <c r="I388" s="12">
        <f>IF(AND(COVID,F388&lt;0),0,IF(B388&lt;&gt;"",$D$13:$D$1000*($E$6/$E$8),""))</f>
        <v>831.79828252420111</v>
      </c>
      <c r="J388" s="12">
        <f t="shared" si="29"/>
        <v>231383.09637291293</v>
      </c>
      <c r="K388" s="12">
        <f>SUM($I$13:I388)</f>
        <v>829195.65485575981</v>
      </c>
    </row>
    <row r="389" spans="2:11" s="2" customFormat="1" x14ac:dyDescent="0.2">
      <c r="B389" s="15">
        <f t="shared" si="30"/>
        <v>377</v>
      </c>
      <c r="C389" s="9">
        <f t="shared" si="27"/>
        <v>54224</v>
      </c>
      <c r="D389" s="55">
        <f t="shared" si="31"/>
        <v>231383.09637291293</v>
      </c>
      <c r="E389" s="12">
        <f t="shared" si="28"/>
        <v>4309.3934458562771</v>
      </c>
      <c r="F389" s="12">
        <v>0</v>
      </c>
      <c r="G389" s="12">
        <f>IF(AND(B389&lt;&gt;"",$E$13:$E$1000+$F$13:$F$1000*COVID&lt;$D$13:$D$1000),$E$13:$E$1000+$F$13:$F$1000*COVID,IF(B389&lt;&gt;"",$D$13:$D$1000,""))</f>
        <v>4309.3934458562771</v>
      </c>
      <c r="H389" s="12">
        <f>IF(AND(COVID,F389&lt;0),F389, IF(B389&lt;&gt;"",$G$13:$G$1000-$I$13:$I$1000,""))</f>
        <v>3489.9116462022102</v>
      </c>
      <c r="I389" s="12">
        <f>IF(AND(COVID,F389&lt;0),0,IF(B389&lt;&gt;"",$D$13:$D$1000*($E$6/$E$8),""))</f>
        <v>819.48179965406666</v>
      </c>
      <c r="J389" s="12">
        <f t="shared" si="29"/>
        <v>227893.18472671072</v>
      </c>
      <c r="K389" s="12">
        <f>SUM($I$13:I389)</f>
        <v>830015.13665541389</v>
      </c>
    </row>
    <row r="390" spans="2:11" s="2" customFormat="1" x14ac:dyDescent="0.2">
      <c r="B390" s="15">
        <f t="shared" si="30"/>
        <v>378</v>
      </c>
      <c r="C390" s="9">
        <f t="shared" si="27"/>
        <v>54254</v>
      </c>
      <c r="D390" s="55">
        <f t="shared" si="31"/>
        <v>227893.18472671072</v>
      </c>
      <c r="E390" s="12">
        <f t="shared" si="28"/>
        <v>4309.3934458562771</v>
      </c>
      <c r="F390" s="12">
        <v>0</v>
      </c>
      <c r="G390" s="12">
        <f>IF(AND(B390&lt;&gt;"",$E$13:$E$1000+$F$13:$F$1000*COVID&lt;$D$13:$D$1000),$E$13:$E$1000+$F$13:$F$1000*COVID,IF(B390&lt;&gt;"",$D$13:$D$1000,""))</f>
        <v>4309.3934458562771</v>
      </c>
      <c r="H390" s="12">
        <f>IF(AND(COVID,F390&lt;0),F390, IF(B390&lt;&gt;"",$G$13:$G$1000-$I$13:$I$1000,""))</f>
        <v>3502.2717499491764</v>
      </c>
      <c r="I390" s="12">
        <f>IF(AND(COVID,F390&lt;0),0,IF(B390&lt;&gt;"",$D$13:$D$1000*($E$6/$E$8),""))</f>
        <v>807.1216959071005</v>
      </c>
      <c r="J390" s="12">
        <f t="shared" si="29"/>
        <v>224390.91297676155</v>
      </c>
      <c r="K390" s="12">
        <f>SUM($I$13:I390)</f>
        <v>830822.25835132098</v>
      </c>
    </row>
    <row r="391" spans="2:11" s="2" customFormat="1" x14ac:dyDescent="0.2">
      <c r="B391" s="15">
        <f t="shared" si="30"/>
        <v>379</v>
      </c>
      <c r="C391" s="9">
        <f t="shared" si="27"/>
        <v>54285</v>
      </c>
      <c r="D391" s="55">
        <f t="shared" si="31"/>
        <v>224390.91297676155</v>
      </c>
      <c r="E391" s="12">
        <f t="shared" si="28"/>
        <v>4309.3934458562771</v>
      </c>
      <c r="F391" s="12">
        <v>0</v>
      </c>
      <c r="G391" s="12">
        <f>IF(AND(B391&lt;&gt;"",$E$13:$E$1000+$F$13:$F$1000*COVID&lt;$D$13:$D$1000),$E$13:$E$1000+$F$13:$F$1000*COVID,IF(B391&lt;&gt;"",$D$13:$D$1000,""))</f>
        <v>4309.3934458562771</v>
      </c>
      <c r="H391" s="12">
        <f>IF(AND(COVID,F391&lt;0),F391, IF(B391&lt;&gt;"",$G$13:$G$1000-$I$13:$I$1000,""))</f>
        <v>3514.6756290635799</v>
      </c>
      <c r="I391" s="12">
        <f>IF(AND(COVID,F391&lt;0),0,IF(B391&lt;&gt;"",$D$13:$D$1000*($E$6/$E$8),""))</f>
        <v>794.71781679269725</v>
      </c>
      <c r="J391" s="12">
        <f t="shared" si="29"/>
        <v>220876.23734769798</v>
      </c>
      <c r="K391" s="12">
        <f>SUM($I$13:I391)</f>
        <v>831616.97616811364</v>
      </c>
    </row>
    <row r="392" spans="2:11" s="2" customFormat="1" x14ac:dyDescent="0.2">
      <c r="B392" s="15">
        <f t="shared" si="30"/>
        <v>380</v>
      </c>
      <c r="C392" s="9">
        <f t="shared" si="27"/>
        <v>54316</v>
      </c>
      <c r="D392" s="55">
        <f t="shared" si="31"/>
        <v>220876.23734769798</v>
      </c>
      <c r="E392" s="12">
        <f t="shared" si="28"/>
        <v>4309.3934458562771</v>
      </c>
      <c r="F392" s="12">
        <v>0</v>
      </c>
      <c r="G392" s="12">
        <f>IF(AND(B392&lt;&gt;"",$E$13:$E$1000+$F$13:$F$1000*COVID&lt;$D$13:$D$1000),$E$13:$E$1000+$F$13:$F$1000*COVID,IF(B392&lt;&gt;"",$D$13:$D$1000,""))</f>
        <v>4309.3934458562771</v>
      </c>
      <c r="H392" s="12">
        <f>IF(AND(COVID,F392&lt;0),F392, IF(B392&lt;&gt;"",$G$13:$G$1000-$I$13:$I$1000,""))</f>
        <v>3527.1234385831799</v>
      </c>
      <c r="I392" s="12">
        <f>IF(AND(COVID,F392&lt;0),0,IF(B392&lt;&gt;"",$D$13:$D$1000*($E$6/$E$8),""))</f>
        <v>782.27000727309712</v>
      </c>
      <c r="J392" s="12">
        <f t="shared" si="29"/>
        <v>217349.11390911479</v>
      </c>
      <c r="K392" s="12">
        <f>SUM($I$13:I392)</f>
        <v>832399.24617538671</v>
      </c>
    </row>
    <row r="393" spans="2:11" s="2" customFormat="1" x14ac:dyDescent="0.2">
      <c r="B393" s="15">
        <f t="shared" si="30"/>
        <v>381</v>
      </c>
      <c r="C393" s="9">
        <f t="shared" si="27"/>
        <v>54346</v>
      </c>
      <c r="D393" s="55">
        <f t="shared" si="31"/>
        <v>217349.11390911479</v>
      </c>
      <c r="E393" s="12">
        <f t="shared" si="28"/>
        <v>4309.3934458562771</v>
      </c>
      <c r="F393" s="12">
        <v>0</v>
      </c>
      <c r="G393" s="12">
        <f>IF(AND(B393&lt;&gt;"",$E$13:$E$1000+$F$13:$F$1000*COVID&lt;$D$13:$D$1000),$E$13:$E$1000+$F$13:$F$1000*COVID,IF(B393&lt;&gt;"",$D$13:$D$1000,""))</f>
        <v>4309.3934458562771</v>
      </c>
      <c r="H393" s="12">
        <f>IF(AND(COVID,F393&lt;0),F393, IF(B393&lt;&gt;"",$G$13:$G$1000-$I$13:$I$1000,""))</f>
        <v>3539.615334094829</v>
      </c>
      <c r="I393" s="12">
        <f>IF(AND(COVID,F393&lt;0),0,IF(B393&lt;&gt;"",$D$13:$D$1000*($E$6/$E$8),""))</f>
        <v>769.77811176144826</v>
      </c>
      <c r="J393" s="12">
        <f t="shared" si="29"/>
        <v>213809.49857501997</v>
      </c>
      <c r="K393" s="12">
        <f>SUM($I$13:I393)</f>
        <v>833169.02428714815</v>
      </c>
    </row>
    <row r="394" spans="2:11" s="2" customFormat="1" x14ac:dyDescent="0.2">
      <c r="B394" s="15">
        <f t="shared" si="30"/>
        <v>382</v>
      </c>
      <c r="C394" s="9">
        <f t="shared" si="27"/>
        <v>54377</v>
      </c>
      <c r="D394" s="55">
        <f t="shared" si="31"/>
        <v>213809.49857501997</v>
      </c>
      <c r="E394" s="12">
        <f t="shared" si="28"/>
        <v>4309.3934458562771</v>
      </c>
      <c r="F394" s="12">
        <v>0</v>
      </c>
      <c r="G394" s="12">
        <f>IF(AND(B394&lt;&gt;"",$E$13:$E$1000+$F$13:$F$1000*COVID&lt;$D$13:$D$1000),$E$13:$E$1000+$F$13:$F$1000*COVID,IF(B394&lt;&gt;"",$D$13:$D$1000,""))</f>
        <v>4309.3934458562771</v>
      </c>
      <c r="H394" s="12">
        <f>IF(AND(COVID,F394&lt;0),F394, IF(B394&lt;&gt;"",$G$13:$G$1000-$I$13:$I$1000,""))</f>
        <v>3552.1514717364148</v>
      </c>
      <c r="I394" s="12">
        <f>IF(AND(COVID,F394&lt;0),0,IF(B394&lt;&gt;"",$D$13:$D$1000*($E$6/$E$8),""))</f>
        <v>757.24197411986245</v>
      </c>
      <c r="J394" s="12">
        <f t="shared" si="29"/>
        <v>210257.34710328357</v>
      </c>
      <c r="K394" s="12">
        <f>SUM($I$13:I394)</f>
        <v>833926.26626126806</v>
      </c>
    </row>
    <row r="395" spans="2:11" s="2" customFormat="1" x14ac:dyDescent="0.2">
      <c r="B395" s="15">
        <f t="shared" si="30"/>
        <v>383</v>
      </c>
      <c r="C395" s="9">
        <f t="shared" si="27"/>
        <v>54407</v>
      </c>
      <c r="D395" s="55">
        <f t="shared" si="31"/>
        <v>210257.34710328357</v>
      </c>
      <c r="E395" s="12">
        <f t="shared" si="28"/>
        <v>4309.3934458562771</v>
      </c>
      <c r="F395" s="12">
        <v>0</v>
      </c>
      <c r="G395" s="12">
        <f>IF(AND(B395&lt;&gt;"",$E$13:$E$1000+$F$13:$F$1000*COVID&lt;$D$13:$D$1000),$E$13:$E$1000+$F$13:$F$1000*COVID,IF(B395&lt;&gt;"",$D$13:$D$1000,""))</f>
        <v>4309.3934458562771</v>
      </c>
      <c r="H395" s="12">
        <f>IF(AND(COVID,F395&lt;0),F395, IF(B395&lt;&gt;"",$G$13:$G$1000-$I$13:$I$1000,""))</f>
        <v>3564.7320081988146</v>
      </c>
      <c r="I395" s="12">
        <f>IF(AND(COVID,F395&lt;0),0,IF(B395&lt;&gt;"",$D$13:$D$1000*($E$6/$E$8),""))</f>
        <v>744.66143765746267</v>
      </c>
      <c r="J395" s="12">
        <f t="shared" si="29"/>
        <v>206692.61509508477</v>
      </c>
      <c r="K395" s="12">
        <f>SUM($I$13:I395)</f>
        <v>834670.92769892549</v>
      </c>
    </row>
    <row r="396" spans="2:11" s="2" customFormat="1" x14ac:dyDescent="0.2">
      <c r="B396" s="15">
        <f t="shared" si="30"/>
        <v>384</v>
      </c>
      <c r="C396" s="9">
        <f t="shared" si="27"/>
        <v>54438</v>
      </c>
      <c r="D396" s="55">
        <f t="shared" si="31"/>
        <v>206692.61509508477</v>
      </c>
      <c r="E396" s="12">
        <f t="shared" si="28"/>
        <v>4309.3934458562771</v>
      </c>
      <c r="F396" s="12">
        <v>0</v>
      </c>
      <c r="G396" s="12">
        <f>IF(AND(B396&lt;&gt;"",$E$13:$E$1000+$F$13:$F$1000*COVID&lt;$D$13:$D$1000),$E$13:$E$1000+$F$13:$F$1000*COVID,IF(B396&lt;&gt;"",$D$13:$D$1000,""))</f>
        <v>4309.3934458562771</v>
      </c>
      <c r="H396" s="12">
        <f>IF(AND(COVID,F396&lt;0),F396, IF(B396&lt;&gt;"",$G$13:$G$1000-$I$13:$I$1000,""))</f>
        <v>3577.357100727852</v>
      </c>
      <c r="I396" s="12">
        <f>IF(AND(COVID,F396&lt;0),0,IF(B396&lt;&gt;"",$D$13:$D$1000*($E$6/$E$8),""))</f>
        <v>732.0363451284253</v>
      </c>
      <c r="J396" s="12">
        <f t="shared" si="29"/>
        <v>203115.25799435691</v>
      </c>
      <c r="K396" s="12">
        <f>SUM($I$13:I396)</f>
        <v>835402.96404405392</v>
      </c>
    </row>
    <row r="397" spans="2:11" s="2" customFormat="1" x14ac:dyDescent="0.2">
      <c r="B397" s="15">
        <f t="shared" si="30"/>
        <v>385</v>
      </c>
      <c r="C397" s="9">
        <f t="shared" si="27"/>
        <v>54469</v>
      </c>
      <c r="D397" s="55">
        <f t="shared" si="31"/>
        <v>203115.25799435691</v>
      </c>
      <c r="E397" s="12">
        <f t="shared" si="28"/>
        <v>4309.3934458562771</v>
      </c>
      <c r="F397" s="12">
        <v>0</v>
      </c>
      <c r="G397" s="12">
        <f>IF(AND(B397&lt;&gt;"",$E$13:$E$1000+$F$13:$F$1000*COVID&lt;$D$13:$D$1000),$E$13:$E$1000+$F$13:$F$1000*COVID,IF(B397&lt;&gt;"",$D$13:$D$1000,""))</f>
        <v>4309.3934458562771</v>
      </c>
      <c r="H397" s="12">
        <f>IF(AND(COVID,F397&lt;0),F397, IF(B397&lt;&gt;"",$G$13:$G$1000-$I$13:$I$1000,""))</f>
        <v>3590.0269071262628</v>
      </c>
      <c r="I397" s="12">
        <f>IF(AND(COVID,F397&lt;0),0,IF(B397&lt;&gt;"",$D$13:$D$1000*($E$6/$E$8),""))</f>
        <v>719.3665387300141</v>
      </c>
      <c r="J397" s="12">
        <f t="shared" si="29"/>
        <v>199525.23108723064</v>
      </c>
      <c r="K397" s="12">
        <f>SUM($I$13:I397)</f>
        <v>836122.33058278391</v>
      </c>
    </row>
    <row r="398" spans="2:11" s="2" customFormat="1" x14ac:dyDescent="0.2">
      <c r="B398" s="15">
        <f t="shared" si="30"/>
        <v>386</v>
      </c>
      <c r="C398" s="9">
        <f t="shared" ref="C398:C461" si="32">IF(B398&lt;&gt;"",DATE(YEAR($E$9),MONTH($E$9)+B398*12/$E$8,DAY($E$9)),"")</f>
        <v>54497</v>
      </c>
      <c r="D398" s="55">
        <f t="shared" si="31"/>
        <v>199525.23108723064</v>
      </c>
      <c r="E398" s="12">
        <f t="shared" ref="E398:E461" si="33">IF(B398&lt;&gt;"",$J$5,"")</f>
        <v>4309.3934458562771</v>
      </c>
      <c r="F398" s="12">
        <v>0</v>
      </c>
      <c r="G398" s="12">
        <f>IF(AND(B398&lt;&gt;"",$E$13:$E$1000+$F$13:$F$1000*COVID&lt;$D$13:$D$1000),$E$13:$E$1000+$F$13:$F$1000*COVID,IF(B398&lt;&gt;"",$D$13:$D$1000,""))</f>
        <v>4309.3934458562771</v>
      </c>
      <c r="H398" s="12">
        <f>IF(AND(COVID,F398&lt;0),F398, IF(B398&lt;&gt;"",$G$13:$G$1000-$I$13:$I$1000,""))</f>
        <v>3602.7415857556684</v>
      </c>
      <c r="I398" s="12">
        <f>IF(AND(COVID,F398&lt;0),0,IF(B398&lt;&gt;"",$D$13:$D$1000*($E$6/$E$8),""))</f>
        <v>706.65186010060859</v>
      </c>
      <c r="J398" s="12">
        <f t="shared" ref="J398:J461" si="34">IF(AND(B398&lt;&gt;"",$E$13:$E$1000+$F$13:$F$1000&lt;$D$13:$D$1000),$D$13:$D$1000-$H$13:$H$1000,IF(B398&lt;&gt;"",0,""))</f>
        <v>195922.48950147498</v>
      </c>
      <c r="K398" s="12">
        <f>SUM($I$13:I398)</f>
        <v>836828.98244288447</v>
      </c>
    </row>
    <row r="399" spans="2:11" s="2" customFormat="1" x14ac:dyDescent="0.2">
      <c r="B399" s="15">
        <f t="shared" ref="B399:B462" si="35">IF((IF($E$5*$E$6*$E$7*$E$9&gt;0,1,0)),B398+1,"")</f>
        <v>387</v>
      </c>
      <c r="C399" s="9">
        <f t="shared" si="32"/>
        <v>54528</v>
      </c>
      <c r="D399" s="55">
        <f t="shared" ref="D399:D462" si="36">IF(B399&lt;&gt;"",J398,"")</f>
        <v>195922.48950147498</v>
      </c>
      <c r="E399" s="12">
        <f t="shared" si="33"/>
        <v>4309.3934458562771</v>
      </c>
      <c r="F399" s="12">
        <v>0</v>
      </c>
      <c r="G399" s="12">
        <f>IF(AND(B399&lt;&gt;"",$E$13:$E$1000+$F$13:$F$1000*COVID&lt;$D$13:$D$1000),$E$13:$E$1000+$F$13:$F$1000*COVID,IF(B399&lt;&gt;"",$D$13:$D$1000,""))</f>
        <v>4309.3934458562771</v>
      </c>
      <c r="H399" s="12">
        <f>IF(AND(COVID,F399&lt;0),F399, IF(B399&lt;&gt;"",$G$13:$G$1000-$I$13:$I$1000,""))</f>
        <v>3615.5012955385532</v>
      </c>
      <c r="I399" s="12">
        <f>IF(AND(COVID,F399&lt;0),0,IF(B399&lt;&gt;"",$D$13:$D$1000*($E$6/$E$8),""))</f>
        <v>693.89215031772392</v>
      </c>
      <c r="J399" s="12">
        <f t="shared" si="34"/>
        <v>192306.98820593642</v>
      </c>
      <c r="K399" s="12">
        <f>SUM($I$13:I399)</f>
        <v>837522.87459320214</v>
      </c>
    </row>
    <row r="400" spans="2:11" s="2" customFormat="1" x14ac:dyDescent="0.2">
      <c r="B400" s="15">
        <f t="shared" si="35"/>
        <v>388</v>
      </c>
      <c r="C400" s="9">
        <f t="shared" si="32"/>
        <v>54558</v>
      </c>
      <c r="D400" s="55">
        <f t="shared" si="36"/>
        <v>192306.98820593642</v>
      </c>
      <c r="E400" s="12">
        <f t="shared" si="33"/>
        <v>4309.3934458562771</v>
      </c>
      <c r="F400" s="12">
        <v>0</v>
      </c>
      <c r="G400" s="12">
        <f>IF(AND(B400&lt;&gt;"",$E$13:$E$1000+$F$13:$F$1000*COVID&lt;$D$13:$D$1000),$E$13:$E$1000+$F$13:$F$1000*COVID,IF(B400&lt;&gt;"",$D$13:$D$1000,""))</f>
        <v>4309.3934458562771</v>
      </c>
      <c r="H400" s="12">
        <f>IF(AND(COVID,F400&lt;0),F400, IF(B400&lt;&gt;"",$G$13:$G$1000-$I$13:$I$1000,""))</f>
        <v>3628.3061959602524</v>
      </c>
      <c r="I400" s="12">
        <f>IF(AND(COVID,F400&lt;0),0,IF(B400&lt;&gt;"",$D$13:$D$1000*($E$6/$E$8),""))</f>
        <v>681.0872498960249</v>
      </c>
      <c r="J400" s="12">
        <f t="shared" si="34"/>
        <v>188678.68200997615</v>
      </c>
      <c r="K400" s="12">
        <f>SUM($I$13:I400)</f>
        <v>838203.96184309816</v>
      </c>
    </row>
    <row r="401" spans="2:11" s="2" customFormat="1" x14ac:dyDescent="0.2">
      <c r="B401" s="15">
        <f t="shared" si="35"/>
        <v>389</v>
      </c>
      <c r="C401" s="9">
        <f t="shared" si="32"/>
        <v>54589</v>
      </c>
      <c r="D401" s="55">
        <f t="shared" si="36"/>
        <v>188678.68200997615</v>
      </c>
      <c r="E401" s="12">
        <f t="shared" si="33"/>
        <v>4309.3934458562771</v>
      </c>
      <c r="F401" s="12">
        <v>0</v>
      </c>
      <c r="G401" s="12">
        <f>IF(AND(B401&lt;&gt;"",$E$13:$E$1000+$F$13:$F$1000*COVID&lt;$D$13:$D$1000),$E$13:$E$1000+$F$13:$F$1000*COVID,IF(B401&lt;&gt;"",$D$13:$D$1000,""))</f>
        <v>4309.3934458562771</v>
      </c>
      <c r="H401" s="12">
        <f>IF(AND(COVID,F401&lt;0),F401, IF(B401&lt;&gt;"",$G$13:$G$1000-$I$13:$I$1000,""))</f>
        <v>3641.156447070945</v>
      </c>
      <c r="I401" s="12">
        <f>IF(AND(COVID,F401&lt;0),0,IF(B401&lt;&gt;"",$D$13:$D$1000*($E$6/$E$8),""))</f>
        <v>668.23699878533228</v>
      </c>
      <c r="J401" s="12">
        <f t="shared" si="34"/>
        <v>185037.52556290521</v>
      </c>
      <c r="K401" s="12">
        <f>SUM($I$13:I401)</f>
        <v>838872.19884188345</v>
      </c>
    </row>
    <row r="402" spans="2:11" s="2" customFormat="1" x14ac:dyDescent="0.2">
      <c r="B402" s="15">
        <f t="shared" si="35"/>
        <v>390</v>
      </c>
      <c r="C402" s="9">
        <f t="shared" si="32"/>
        <v>54619</v>
      </c>
      <c r="D402" s="55">
        <f t="shared" si="36"/>
        <v>185037.52556290521</v>
      </c>
      <c r="E402" s="12">
        <f t="shared" si="33"/>
        <v>4309.3934458562771</v>
      </c>
      <c r="F402" s="12">
        <v>0</v>
      </c>
      <c r="G402" s="12">
        <f>IF(AND(B402&lt;&gt;"",$E$13:$E$1000+$F$13:$F$1000*COVID&lt;$D$13:$D$1000),$E$13:$E$1000+$F$13:$F$1000*COVID,IF(B402&lt;&gt;"",$D$13:$D$1000,""))</f>
        <v>4309.3934458562771</v>
      </c>
      <c r="H402" s="12">
        <f>IF(AND(COVID,F402&lt;0),F402, IF(B402&lt;&gt;"",$G$13:$G$1000-$I$13:$I$1000,""))</f>
        <v>3654.0522094876546</v>
      </c>
      <c r="I402" s="12">
        <f>IF(AND(COVID,F402&lt;0),0,IF(B402&lt;&gt;"",$D$13:$D$1000*($E$6/$E$8),""))</f>
        <v>655.34123636862262</v>
      </c>
      <c r="J402" s="12">
        <f t="shared" si="34"/>
        <v>181383.47335341756</v>
      </c>
      <c r="K402" s="12">
        <f>SUM($I$13:I402)</f>
        <v>839527.54007825209</v>
      </c>
    </row>
    <row r="403" spans="2:11" s="2" customFormat="1" x14ac:dyDescent="0.2">
      <c r="B403" s="15">
        <f t="shared" si="35"/>
        <v>391</v>
      </c>
      <c r="C403" s="9">
        <f t="shared" si="32"/>
        <v>54650</v>
      </c>
      <c r="D403" s="55">
        <f t="shared" si="36"/>
        <v>181383.47335341756</v>
      </c>
      <c r="E403" s="12">
        <f t="shared" si="33"/>
        <v>4309.3934458562771</v>
      </c>
      <c r="F403" s="12">
        <v>0</v>
      </c>
      <c r="G403" s="12">
        <f>IF(AND(B403&lt;&gt;"",$E$13:$E$1000+$F$13:$F$1000*COVID&lt;$D$13:$D$1000),$E$13:$E$1000+$F$13:$F$1000*COVID,IF(B403&lt;&gt;"",$D$13:$D$1000,""))</f>
        <v>4309.3934458562771</v>
      </c>
      <c r="H403" s="12">
        <f>IF(AND(COVID,F403&lt;0),F403, IF(B403&lt;&gt;"",$G$13:$G$1000-$I$13:$I$1000,""))</f>
        <v>3666.9936443962565</v>
      </c>
      <c r="I403" s="12">
        <f>IF(AND(COVID,F403&lt;0),0,IF(B403&lt;&gt;"",$D$13:$D$1000*($E$6/$E$8),""))</f>
        <v>642.39980146002063</v>
      </c>
      <c r="J403" s="12">
        <f t="shared" si="34"/>
        <v>177716.47970902131</v>
      </c>
      <c r="K403" s="12">
        <f>SUM($I$13:I403)</f>
        <v>840169.93987971207</v>
      </c>
    </row>
    <row r="404" spans="2:11" s="2" customFormat="1" x14ac:dyDescent="0.2">
      <c r="B404" s="15">
        <f t="shared" si="35"/>
        <v>392</v>
      </c>
      <c r="C404" s="9">
        <f t="shared" si="32"/>
        <v>54681</v>
      </c>
      <c r="D404" s="55">
        <f t="shared" si="36"/>
        <v>177716.47970902131</v>
      </c>
      <c r="E404" s="12">
        <f t="shared" si="33"/>
        <v>4309.3934458562771</v>
      </c>
      <c r="F404" s="12">
        <v>0</v>
      </c>
      <c r="G404" s="12">
        <f>IF(AND(B404&lt;&gt;"",$E$13:$E$1000+$F$13:$F$1000*COVID&lt;$D$13:$D$1000),$E$13:$E$1000+$F$13:$F$1000*COVID,IF(B404&lt;&gt;"",$D$13:$D$1000,""))</f>
        <v>4309.3934458562771</v>
      </c>
      <c r="H404" s="12">
        <f>IF(AND(COVID,F404&lt;0),F404, IF(B404&lt;&gt;"",$G$13:$G$1000-$I$13:$I$1000,""))</f>
        <v>3679.9809135534933</v>
      </c>
      <c r="I404" s="12">
        <f>IF(AND(COVID,F404&lt;0),0,IF(B404&lt;&gt;"",$D$13:$D$1000*($E$6/$E$8),""))</f>
        <v>629.4125323027838</v>
      </c>
      <c r="J404" s="12">
        <f t="shared" si="34"/>
        <v>174036.49879546781</v>
      </c>
      <c r="K404" s="12">
        <f>SUM($I$13:I404)</f>
        <v>840799.35241201485</v>
      </c>
    </row>
    <row r="405" spans="2:11" s="2" customFormat="1" x14ac:dyDescent="0.2">
      <c r="B405" s="15">
        <f t="shared" si="35"/>
        <v>393</v>
      </c>
      <c r="C405" s="9">
        <f t="shared" si="32"/>
        <v>54711</v>
      </c>
      <c r="D405" s="55">
        <f t="shared" si="36"/>
        <v>174036.49879546781</v>
      </c>
      <c r="E405" s="12">
        <f t="shared" si="33"/>
        <v>4309.3934458562771</v>
      </c>
      <c r="F405" s="12">
        <v>0</v>
      </c>
      <c r="G405" s="12">
        <f>IF(AND(B405&lt;&gt;"",$E$13:$E$1000+$F$13:$F$1000*COVID&lt;$D$13:$D$1000),$E$13:$E$1000+$F$13:$F$1000*COVID,IF(B405&lt;&gt;"",$D$13:$D$1000,""))</f>
        <v>4309.3934458562771</v>
      </c>
      <c r="H405" s="12">
        <f>IF(AND(COVID,F405&lt;0),F405, IF(B405&lt;&gt;"",$G$13:$G$1000-$I$13:$I$1000,""))</f>
        <v>3693.0141792889954</v>
      </c>
      <c r="I405" s="12">
        <f>IF(AND(COVID,F405&lt;0),0,IF(B405&lt;&gt;"",$D$13:$D$1000*($E$6/$E$8),""))</f>
        <v>616.37926656728189</v>
      </c>
      <c r="J405" s="12">
        <f t="shared" si="34"/>
        <v>170343.48461617882</v>
      </c>
      <c r="K405" s="12">
        <f>SUM($I$13:I405)</f>
        <v>841415.73167858215</v>
      </c>
    </row>
    <row r="406" spans="2:11" s="2" customFormat="1" x14ac:dyDescent="0.2">
      <c r="B406" s="15">
        <f t="shared" si="35"/>
        <v>394</v>
      </c>
      <c r="C406" s="9">
        <f t="shared" si="32"/>
        <v>54742</v>
      </c>
      <c r="D406" s="55">
        <f t="shared" si="36"/>
        <v>170343.48461617882</v>
      </c>
      <c r="E406" s="12">
        <f t="shared" si="33"/>
        <v>4309.3934458562771</v>
      </c>
      <c r="F406" s="12">
        <v>0</v>
      </c>
      <c r="G406" s="12">
        <f>IF(AND(B406&lt;&gt;"",$E$13:$E$1000+$F$13:$F$1000*COVID&lt;$D$13:$D$1000),$E$13:$E$1000+$F$13:$F$1000*COVID,IF(B406&lt;&gt;"",$D$13:$D$1000,""))</f>
        <v>4309.3934458562771</v>
      </c>
      <c r="H406" s="12">
        <f>IF(AND(COVID,F406&lt;0),F406, IF(B406&lt;&gt;"",$G$13:$G$1000-$I$13:$I$1000,""))</f>
        <v>3706.0936045073104</v>
      </c>
      <c r="I406" s="12">
        <f>IF(AND(COVID,F406&lt;0),0,IF(B406&lt;&gt;"",$D$13:$D$1000*($E$6/$E$8),""))</f>
        <v>603.29984134896665</v>
      </c>
      <c r="J406" s="12">
        <f t="shared" si="34"/>
        <v>166637.39101167151</v>
      </c>
      <c r="K406" s="12">
        <f>SUM($I$13:I406)</f>
        <v>842019.03151993116</v>
      </c>
    </row>
    <row r="407" spans="2:11" s="2" customFormat="1" x14ac:dyDescent="0.2">
      <c r="B407" s="15">
        <f t="shared" si="35"/>
        <v>395</v>
      </c>
      <c r="C407" s="9">
        <f t="shared" si="32"/>
        <v>54772</v>
      </c>
      <c r="D407" s="55">
        <f t="shared" si="36"/>
        <v>166637.39101167151</v>
      </c>
      <c r="E407" s="12">
        <f t="shared" si="33"/>
        <v>4309.3934458562771</v>
      </c>
      <c r="F407" s="12">
        <v>0</v>
      </c>
      <c r="G407" s="12">
        <f>IF(AND(B407&lt;&gt;"",$E$13:$E$1000+$F$13:$F$1000*COVID&lt;$D$13:$D$1000),$E$13:$E$1000+$F$13:$F$1000*COVID,IF(B407&lt;&gt;"",$D$13:$D$1000,""))</f>
        <v>4309.3934458562771</v>
      </c>
      <c r="H407" s="12">
        <f>IF(AND(COVID,F407&lt;0),F407, IF(B407&lt;&gt;"",$G$13:$G$1000-$I$13:$I$1000,""))</f>
        <v>3719.2193526899405</v>
      </c>
      <c r="I407" s="12">
        <f>IF(AND(COVID,F407&lt;0),0,IF(B407&lt;&gt;"",$D$13:$D$1000*($E$6/$E$8),""))</f>
        <v>590.17409316633666</v>
      </c>
      <c r="J407" s="12">
        <f t="shared" si="34"/>
        <v>162918.17165898156</v>
      </c>
      <c r="K407" s="12">
        <f>SUM($I$13:I407)</f>
        <v>842609.20561309753</v>
      </c>
    </row>
    <row r="408" spans="2:11" s="2" customFormat="1" x14ac:dyDescent="0.2">
      <c r="B408" s="15">
        <f t="shared" si="35"/>
        <v>396</v>
      </c>
      <c r="C408" s="9">
        <f t="shared" si="32"/>
        <v>54803</v>
      </c>
      <c r="D408" s="55">
        <f t="shared" si="36"/>
        <v>162918.17165898156</v>
      </c>
      <c r="E408" s="12">
        <f t="shared" si="33"/>
        <v>4309.3934458562771</v>
      </c>
      <c r="F408" s="12">
        <v>0</v>
      </c>
      <c r="G408" s="12">
        <f>IF(AND(B408&lt;&gt;"",$E$13:$E$1000+$F$13:$F$1000*COVID&lt;$D$13:$D$1000),$E$13:$E$1000+$F$13:$F$1000*COVID,IF(B408&lt;&gt;"",$D$13:$D$1000,""))</f>
        <v>4309.3934458562771</v>
      </c>
      <c r="H408" s="12">
        <f>IF(AND(COVID,F408&lt;0),F408, IF(B408&lt;&gt;"",$G$13:$G$1000-$I$13:$I$1000,""))</f>
        <v>3732.3915878973839</v>
      </c>
      <c r="I408" s="12">
        <f>IF(AND(COVID,F408&lt;0),0,IF(B408&lt;&gt;"",$D$13:$D$1000*($E$6/$E$8),""))</f>
        <v>577.00185795889308</v>
      </c>
      <c r="J408" s="12">
        <f t="shared" si="34"/>
        <v>159185.78007108418</v>
      </c>
      <c r="K408" s="12">
        <f>SUM($I$13:I408)</f>
        <v>843186.20747105638</v>
      </c>
    </row>
    <row r="409" spans="2:11" s="2" customFormat="1" x14ac:dyDescent="0.2">
      <c r="B409" s="15">
        <f t="shared" si="35"/>
        <v>397</v>
      </c>
      <c r="C409" s="9">
        <f t="shared" si="32"/>
        <v>54834</v>
      </c>
      <c r="D409" s="55">
        <f t="shared" si="36"/>
        <v>159185.78007108418</v>
      </c>
      <c r="E409" s="12">
        <f t="shared" si="33"/>
        <v>4309.3934458562771</v>
      </c>
      <c r="F409" s="12">
        <v>0</v>
      </c>
      <c r="G409" s="12">
        <f>IF(AND(B409&lt;&gt;"",$E$13:$E$1000+$F$13:$F$1000*COVID&lt;$D$13:$D$1000),$E$13:$E$1000+$F$13:$F$1000*COVID,IF(B409&lt;&gt;"",$D$13:$D$1000,""))</f>
        <v>4309.3934458562771</v>
      </c>
      <c r="H409" s="12">
        <f>IF(AND(COVID,F409&lt;0),F409, IF(B409&lt;&gt;"",$G$13:$G$1000-$I$13:$I$1000,""))</f>
        <v>3745.610474771187</v>
      </c>
      <c r="I409" s="12">
        <f>IF(AND(COVID,F409&lt;0),0,IF(B409&lt;&gt;"",$D$13:$D$1000*($E$6/$E$8),""))</f>
        <v>563.78297108508991</v>
      </c>
      <c r="J409" s="12">
        <f t="shared" si="34"/>
        <v>155440.169596313</v>
      </c>
      <c r="K409" s="12">
        <f>SUM($I$13:I409)</f>
        <v>843749.99044214142</v>
      </c>
    </row>
    <row r="410" spans="2:11" s="2" customFormat="1" x14ac:dyDescent="0.2">
      <c r="B410" s="15">
        <f t="shared" si="35"/>
        <v>398</v>
      </c>
      <c r="C410" s="9">
        <f t="shared" si="32"/>
        <v>54862</v>
      </c>
      <c r="D410" s="55">
        <f t="shared" si="36"/>
        <v>155440.169596313</v>
      </c>
      <c r="E410" s="12">
        <f t="shared" si="33"/>
        <v>4309.3934458562771</v>
      </c>
      <c r="F410" s="12">
        <v>0</v>
      </c>
      <c r="G410" s="12">
        <f>IF(AND(B410&lt;&gt;"",$E$13:$E$1000+$F$13:$F$1000*COVID&lt;$D$13:$D$1000),$E$13:$E$1000+$F$13:$F$1000*COVID,IF(B410&lt;&gt;"",$D$13:$D$1000,""))</f>
        <v>4309.3934458562771</v>
      </c>
      <c r="H410" s="12">
        <f>IF(AND(COVID,F410&lt;0),F410, IF(B410&lt;&gt;"",$G$13:$G$1000-$I$13:$I$1000,""))</f>
        <v>3758.876178536002</v>
      </c>
      <c r="I410" s="12">
        <f>IF(AND(COVID,F410&lt;0),0,IF(B410&lt;&gt;"",$D$13:$D$1000*($E$6/$E$8),""))</f>
        <v>550.51726732027521</v>
      </c>
      <c r="J410" s="12">
        <f t="shared" si="34"/>
        <v>151681.29341777699</v>
      </c>
      <c r="K410" s="12">
        <f>SUM($I$13:I410)</f>
        <v>844300.50770946173</v>
      </c>
    </row>
    <row r="411" spans="2:11" s="2" customFormat="1" x14ac:dyDescent="0.2">
      <c r="B411" s="15">
        <f t="shared" si="35"/>
        <v>399</v>
      </c>
      <c r="C411" s="9">
        <f t="shared" si="32"/>
        <v>54893</v>
      </c>
      <c r="D411" s="55">
        <f t="shared" si="36"/>
        <v>151681.29341777699</v>
      </c>
      <c r="E411" s="12">
        <f t="shared" si="33"/>
        <v>4309.3934458562771</v>
      </c>
      <c r="F411" s="12">
        <v>0</v>
      </c>
      <c r="G411" s="12">
        <f>IF(AND(B411&lt;&gt;"",$E$13:$E$1000+$F$13:$F$1000*COVID&lt;$D$13:$D$1000),$E$13:$E$1000+$F$13:$F$1000*COVID,IF(B411&lt;&gt;"",$D$13:$D$1000,""))</f>
        <v>4309.3934458562771</v>
      </c>
      <c r="H411" s="12">
        <f>IF(AND(COVID,F411&lt;0),F411, IF(B411&lt;&gt;"",$G$13:$G$1000-$I$13:$I$1000,""))</f>
        <v>3772.1888650016504</v>
      </c>
      <c r="I411" s="12">
        <f>IF(AND(COVID,F411&lt;0),0,IF(B411&lt;&gt;"",$D$13:$D$1000*($E$6/$E$8),""))</f>
        <v>537.2045808546269</v>
      </c>
      <c r="J411" s="12">
        <f t="shared" si="34"/>
        <v>147909.10455277533</v>
      </c>
      <c r="K411" s="12">
        <f>SUM($I$13:I411)</f>
        <v>844837.71229031635</v>
      </c>
    </row>
    <row r="412" spans="2:11" s="2" customFormat="1" x14ac:dyDescent="0.2">
      <c r="B412" s="15">
        <f t="shared" si="35"/>
        <v>400</v>
      </c>
      <c r="C412" s="9">
        <f t="shared" si="32"/>
        <v>54923</v>
      </c>
      <c r="D412" s="55">
        <f t="shared" si="36"/>
        <v>147909.10455277533</v>
      </c>
      <c r="E412" s="12">
        <f t="shared" si="33"/>
        <v>4309.3934458562771</v>
      </c>
      <c r="F412" s="12">
        <v>0</v>
      </c>
      <c r="G412" s="12">
        <f>IF(AND(B412&lt;&gt;"",$E$13:$E$1000+$F$13:$F$1000*COVID&lt;$D$13:$D$1000),$E$13:$E$1000+$F$13:$F$1000*COVID,IF(B412&lt;&gt;"",$D$13:$D$1000,""))</f>
        <v>4309.3934458562771</v>
      </c>
      <c r="H412" s="12">
        <f>IF(AND(COVID,F412&lt;0),F412, IF(B412&lt;&gt;"",$G$13:$G$1000-$I$13:$I$1000,""))</f>
        <v>3785.5487005651976</v>
      </c>
      <c r="I412" s="12">
        <f>IF(AND(COVID,F412&lt;0),0,IF(B412&lt;&gt;"",$D$13:$D$1000*($E$6/$E$8),""))</f>
        <v>523.84474529107933</v>
      </c>
      <c r="J412" s="12">
        <f t="shared" si="34"/>
        <v>144123.55585221012</v>
      </c>
      <c r="K412" s="12">
        <f>SUM($I$13:I412)</f>
        <v>845361.5570356074</v>
      </c>
    </row>
    <row r="413" spans="2:11" s="2" customFormat="1" x14ac:dyDescent="0.2">
      <c r="B413" s="15">
        <f t="shared" si="35"/>
        <v>401</v>
      </c>
      <c r="C413" s="9">
        <f t="shared" si="32"/>
        <v>54954</v>
      </c>
      <c r="D413" s="55">
        <f t="shared" si="36"/>
        <v>144123.55585221012</v>
      </c>
      <c r="E413" s="12">
        <f t="shared" si="33"/>
        <v>4309.3934458562771</v>
      </c>
      <c r="F413" s="12">
        <v>0</v>
      </c>
      <c r="G413" s="12">
        <f>IF(AND(B413&lt;&gt;"",$E$13:$E$1000+$F$13:$F$1000*COVID&lt;$D$13:$D$1000),$E$13:$E$1000+$F$13:$F$1000*COVID,IF(B413&lt;&gt;"",$D$13:$D$1000,""))</f>
        <v>4309.3934458562771</v>
      </c>
      <c r="H413" s="12">
        <f>IF(AND(COVID,F413&lt;0),F413, IF(B413&lt;&gt;"",$G$13:$G$1000-$I$13:$I$1000,""))</f>
        <v>3798.9558522130328</v>
      </c>
      <c r="I413" s="12">
        <f>IF(AND(COVID,F413&lt;0),0,IF(B413&lt;&gt;"",$D$13:$D$1000*($E$6/$E$8),""))</f>
        <v>510.43759364324421</v>
      </c>
      <c r="J413" s="12">
        <f t="shared" si="34"/>
        <v>140324.5999999971</v>
      </c>
      <c r="K413" s="12">
        <f>SUM($I$13:I413)</f>
        <v>845871.99462925061</v>
      </c>
    </row>
    <row r="414" spans="2:11" s="2" customFormat="1" x14ac:dyDescent="0.2">
      <c r="B414" s="15">
        <f t="shared" si="35"/>
        <v>402</v>
      </c>
      <c r="C414" s="9">
        <f t="shared" si="32"/>
        <v>54984</v>
      </c>
      <c r="D414" s="55">
        <f t="shared" si="36"/>
        <v>140324.5999999971</v>
      </c>
      <c r="E414" s="12">
        <f t="shared" si="33"/>
        <v>4309.3934458562771</v>
      </c>
      <c r="F414" s="12">
        <v>0</v>
      </c>
      <c r="G414" s="12">
        <f>IF(AND(B414&lt;&gt;"",$E$13:$E$1000+$F$13:$F$1000*COVID&lt;$D$13:$D$1000),$E$13:$E$1000+$F$13:$F$1000*COVID,IF(B414&lt;&gt;"",$D$13:$D$1000,""))</f>
        <v>4309.3934458562771</v>
      </c>
      <c r="H414" s="12">
        <f>IF(AND(COVID,F414&lt;0),F414, IF(B414&lt;&gt;"",$G$13:$G$1000-$I$13:$I$1000,""))</f>
        <v>3812.4104875229541</v>
      </c>
      <c r="I414" s="12">
        <f>IF(AND(COVID,F414&lt;0),0,IF(B414&lt;&gt;"",$D$13:$D$1000*($E$6/$E$8),""))</f>
        <v>496.9829583333231</v>
      </c>
      <c r="J414" s="12">
        <f t="shared" si="34"/>
        <v>136512.18951247414</v>
      </c>
      <c r="K414" s="12">
        <f>SUM($I$13:I414)</f>
        <v>846368.97758758394</v>
      </c>
    </row>
    <row r="415" spans="2:11" s="2" customFormat="1" x14ac:dyDescent="0.2">
      <c r="B415" s="15">
        <f t="shared" si="35"/>
        <v>403</v>
      </c>
      <c r="C415" s="9">
        <f t="shared" si="32"/>
        <v>55015</v>
      </c>
      <c r="D415" s="55">
        <f t="shared" si="36"/>
        <v>136512.18951247414</v>
      </c>
      <c r="E415" s="12">
        <f t="shared" si="33"/>
        <v>4309.3934458562771</v>
      </c>
      <c r="F415" s="12">
        <v>0</v>
      </c>
      <c r="G415" s="12">
        <f>IF(AND(B415&lt;&gt;"",$E$13:$E$1000+$F$13:$F$1000*COVID&lt;$D$13:$D$1000),$E$13:$E$1000+$F$13:$F$1000*COVID,IF(B415&lt;&gt;"",$D$13:$D$1000,""))</f>
        <v>4309.3934458562771</v>
      </c>
      <c r="H415" s="12">
        <f>IF(AND(COVID,F415&lt;0),F415, IF(B415&lt;&gt;"",$G$13:$G$1000-$I$13:$I$1000,""))</f>
        <v>3825.9127746662643</v>
      </c>
      <c r="I415" s="12">
        <f>IF(AND(COVID,F415&lt;0),0,IF(B415&lt;&gt;"",$D$13:$D$1000*($E$6/$E$8),""))</f>
        <v>483.48067119001263</v>
      </c>
      <c r="J415" s="12">
        <f t="shared" si="34"/>
        <v>132686.27673780787</v>
      </c>
      <c r="K415" s="12">
        <f>SUM($I$13:I415)</f>
        <v>846852.4582587739</v>
      </c>
    </row>
    <row r="416" spans="2:11" s="2" customFormat="1" x14ac:dyDescent="0.2">
      <c r="B416" s="15">
        <f t="shared" si="35"/>
        <v>404</v>
      </c>
      <c r="C416" s="9">
        <f t="shared" si="32"/>
        <v>55046</v>
      </c>
      <c r="D416" s="55">
        <f t="shared" si="36"/>
        <v>132686.27673780787</v>
      </c>
      <c r="E416" s="12">
        <f t="shared" si="33"/>
        <v>4309.3934458562771</v>
      </c>
      <c r="F416" s="12">
        <v>0</v>
      </c>
      <c r="G416" s="12">
        <f>IF(AND(B416&lt;&gt;"",$E$13:$E$1000+$F$13:$F$1000*COVID&lt;$D$13:$D$1000),$E$13:$E$1000+$F$13:$F$1000*COVID,IF(B416&lt;&gt;"",$D$13:$D$1000,""))</f>
        <v>4309.3934458562771</v>
      </c>
      <c r="H416" s="12">
        <f>IF(AND(COVID,F416&lt;0),F416, IF(B416&lt;&gt;"",$G$13:$G$1000-$I$13:$I$1000,""))</f>
        <v>3839.4628824098741</v>
      </c>
      <c r="I416" s="12">
        <f>IF(AND(COVID,F416&lt;0),0,IF(B416&lt;&gt;"",$D$13:$D$1000*($E$6/$E$8),""))</f>
        <v>469.93056344640291</v>
      </c>
      <c r="J416" s="12">
        <f t="shared" si="34"/>
        <v>128846.813855398</v>
      </c>
      <c r="K416" s="12">
        <f>SUM($I$13:I416)</f>
        <v>847322.38882222027</v>
      </c>
    </row>
    <row r="417" spans="2:11" s="2" customFormat="1" x14ac:dyDescent="0.2">
      <c r="B417" s="15">
        <f t="shared" si="35"/>
        <v>405</v>
      </c>
      <c r="C417" s="9">
        <f t="shared" si="32"/>
        <v>55076</v>
      </c>
      <c r="D417" s="55">
        <f t="shared" si="36"/>
        <v>128846.813855398</v>
      </c>
      <c r="E417" s="12">
        <f t="shared" si="33"/>
        <v>4309.3934458562771</v>
      </c>
      <c r="F417" s="12">
        <v>0</v>
      </c>
      <c r="G417" s="12">
        <f>IF(AND(B417&lt;&gt;"",$E$13:$E$1000+$F$13:$F$1000*COVID&lt;$D$13:$D$1000),$E$13:$E$1000+$F$13:$F$1000*COVID,IF(B417&lt;&gt;"",$D$13:$D$1000,""))</f>
        <v>4309.3934458562771</v>
      </c>
      <c r="H417" s="12">
        <f>IF(AND(COVID,F417&lt;0),F417, IF(B417&lt;&gt;"",$G$13:$G$1000-$I$13:$I$1000,""))</f>
        <v>3853.0609801184091</v>
      </c>
      <c r="I417" s="12">
        <f>IF(AND(COVID,F417&lt;0),0,IF(B417&lt;&gt;"",$D$13:$D$1000*($E$6/$E$8),""))</f>
        <v>456.33246573786795</v>
      </c>
      <c r="J417" s="12">
        <f t="shared" si="34"/>
        <v>124993.75287527959</v>
      </c>
      <c r="K417" s="12">
        <f>SUM($I$13:I417)</f>
        <v>847778.72128795809</v>
      </c>
    </row>
    <row r="418" spans="2:11" s="2" customFormat="1" x14ac:dyDescent="0.2">
      <c r="B418" s="15">
        <f t="shared" si="35"/>
        <v>406</v>
      </c>
      <c r="C418" s="9">
        <f t="shared" si="32"/>
        <v>55107</v>
      </c>
      <c r="D418" s="55">
        <f t="shared" si="36"/>
        <v>124993.75287527959</v>
      </c>
      <c r="E418" s="12">
        <f t="shared" si="33"/>
        <v>4309.3934458562771</v>
      </c>
      <c r="F418" s="12">
        <v>0</v>
      </c>
      <c r="G418" s="12">
        <f>IF(AND(B418&lt;&gt;"",$E$13:$E$1000+$F$13:$F$1000*COVID&lt;$D$13:$D$1000),$E$13:$E$1000+$F$13:$F$1000*COVID,IF(B418&lt;&gt;"",$D$13:$D$1000,""))</f>
        <v>4309.3934458562771</v>
      </c>
      <c r="H418" s="12">
        <f>IF(AND(COVID,F418&lt;0),F418, IF(B418&lt;&gt;"",$G$13:$G$1000-$I$13:$I$1000,""))</f>
        <v>3866.7072377563286</v>
      </c>
      <c r="I418" s="12">
        <f>IF(AND(COVID,F418&lt;0),0,IF(B418&lt;&gt;"",$D$13:$D$1000*($E$6/$E$8),""))</f>
        <v>442.6862080999486</v>
      </c>
      <c r="J418" s="12">
        <f t="shared" si="34"/>
        <v>121127.04563752326</v>
      </c>
      <c r="K418" s="12">
        <f>SUM($I$13:I418)</f>
        <v>848221.40749605803</v>
      </c>
    </row>
    <row r="419" spans="2:11" s="2" customFormat="1" x14ac:dyDescent="0.2">
      <c r="B419" s="15">
        <f t="shared" si="35"/>
        <v>407</v>
      </c>
      <c r="C419" s="9">
        <f t="shared" si="32"/>
        <v>55137</v>
      </c>
      <c r="D419" s="55">
        <f t="shared" si="36"/>
        <v>121127.04563752326</v>
      </c>
      <c r="E419" s="12">
        <f t="shared" si="33"/>
        <v>4309.3934458562771</v>
      </c>
      <c r="F419" s="12">
        <v>0</v>
      </c>
      <c r="G419" s="12">
        <f>IF(AND(B419&lt;&gt;"",$E$13:$E$1000+$F$13:$F$1000*COVID&lt;$D$13:$D$1000),$E$13:$E$1000+$F$13:$F$1000*COVID,IF(B419&lt;&gt;"",$D$13:$D$1000,""))</f>
        <v>4309.3934458562771</v>
      </c>
      <c r="H419" s="12">
        <f>IF(AND(COVID,F419&lt;0),F419, IF(B419&lt;&gt;"",$G$13:$G$1000-$I$13:$I$1000,""))</f>
        <v>3880.4018258900487</v>
      </c>
      <c r="I419" s="12">
        <f>IF(AND(COVID,F419&lt;0),0,IF(B419&lt;&gt;"",$D$13:$D$1000*($E$6/$E$8),""))</f>
        <v>428.99161996622826</v>
      </c>
      <c r="J419" s="12">
        <f t="shared" si="34"/>
        <v>117246.64381163321</v>
      </c>
      <c r="K419" s="12">
        <f>SUM($I$13:I419)</f>
        <v>848650.39911602426</v>
      </c>
    </row>
    <row r="420" spans="2:11" s="2" customFormat="1" x14ac:dyDescent="0.2">
      <c r="B420" s="15">
        <f t="shared" si="35"/>
        <v>408</v>
      </c>
      <c r="C420" s="9">
        <f t="shared" si="32"/>
        <v>55168</v>
      </c>
      <c r="D420" s="55">
        <f t="shared" si="36"/>
        <v>117246.64381163321</v>
      </c>
      <c r="E420" s="12">
        <f t="shared" si="33"/>
        <v>4309.3934458562771</v>
      </c>
      <c r="F420" s="12">
        <v>0</v>
      </c>
      <c r="G420" s="12">
        <f>IF(AND(B420&lt;&gt;"",$E$13:$E$1000+$F$13:$F$1000*COVID&lt;$D$13:$D$1000),$E$13:$E$1000+$F$13:$F$1000*COVID,IF(B420&lt;&gt;"",$D$13:$D$1000,""))</f>
        <v>4309.3934458562771</v>
      </c>
      <c r="H420" s="12">
        <f>IF(AND(COVID,F420&lt;0),F420, IF(B420&lt;&gt;"",$G$13:$G$1000-$I$13:$I$1000,""))</f>
        <v>3894.1449156900762</v>
      </c>
      <c r="I420" s="12">
        <f>IF(AND(COVID,F420&lt;0),0,IF(B420&lt;&gt;"",$D$13:$D$1000*($E$6/$E$8),""))</f>
        <v>415.24853016620102</v>
      </c>
      <c r="J420" s="12">
        <f t="shared" si="34"/>
        <v>113352.49889594314</v>
      </c>
      <c r="K420" s="12">
        <f>SUM($I$13:I420)</f>
        <v>849065.64764619048</v>
      </c>
    </row>
    <row r="421" spans="2:11" s="2" customFormat="1" x14ac:dyDescent="0.2">
      <c r="B421" s="15">
        <f t="shared" si="35"/>
        <v>409</v>
      </c>
      <c r="C421" s="9">
        <f t="shared" si="32"/>
        <v>55199</v>
      </c>
      <c r="D421" s="55">
        <f t="shared" si="36"/>
        <v>113352.49889594314</v>
      </c>
      <c r="E421" s="12">
        <f t="shared" si="33"/>
        <v>4309.3934458562771</v>
      </c>
      <c r="F421" s="12">
        <v>0</v>
      </c>
      <c r="G421" s="12">
        <f>IF(AND(B421&lt;&gt;"",$E$13:$E$1000+$F$13:$F$1000*COVID&lt;$D$13:$D$1000),$E$13:$E$1000+$F$13:$F$1000*COVID,IF(B421&lt;&gt;"",$D$13:$D$1000,""))</f>
        <v>4309.3934458562771</v>
      </c>
      <c r="H421" s="12">
        <f>IF(AND(COVID,F421&lt;0),F421, IF(B421&lt;&gt;"",$G$13:$G$1000-$I$13:$I$1000,""))</f>
        <v>3907.9366789331452</v>
      </c>
      <c r="I421" s="12">
        <f>IF(AND(COVID,F421&lt;0),0,IF(B421&lt;&gt;"",$D$13:$D$1000*($E$6/$E$8),""))</f>
        <v>401.45676692313197</v>
      </c>
      <c r="J421" s="12">
        <f t="shared" si="34"/>
        <v>109444.56221701</v>
      </c>
      <c r="K421" s="12">
        <f>SUM($I$13:I421)</f>
        <v>849467.10441311356</v>
      </c>
    </row>
    <row r="422" spans="2:11" s="2" customFormat="1" x14ac:dyDescent="0.2">
      <c r="B422" s="15">
        <f t="shared" si="35"/>
        <v>410</v>
      </c>
      <c r="C422" s="9">
        <f t="shared" si="32"/>
        <v>55227</v>
      </c>
      <c r="D422" s="55">
        <f t="shared" si="36"/>
        <v>109444.56221701</v>
      </c>
      <c r="E422" s="12">
        <f t="shared" si="33"/>
        <v>4309.3934458562771</v>
      </c>
      <c r="F422" s="12">
        <v>0</v>
      </c>
      <c r="G422" s="12">
        <f>IF(AND(B422&lt;&gt;"",$E$13:$E$1000+$F$13:$F$1000*COVID&lt;$D$13:$D$1000),$E$13:$E$1000+$F$13:$F$1000*COVID,IF(B422&lt;&gt;"",$D$13:$D$1000,""))</f>
        <v>4309.3934458562771</v>
      </c>
      <c r="H422" s="12">
        <f>IF(AND(COVID,F422&lt;0),F422, IF(B422&lt;&gt;"",$G$13:$G$1000-$I$13:$I$1000,""))</f>
        <v>3921.7772880043667</v>
      </c>
      <c r="I422" s="12">
        <f>IF(AND(COVID,F422&lt;0),0,IF(B422&lt;&gt;"",$D$13:$D$1000*($E$6/$E$8),""))</f>
        <v>387.61615785191043</v>
      </c>
      <c r="J422" s="12">
        <f t="shared" si="34"/>
        <v>105522.78492900563</v>
      </c>
      <c r="K422" s="12">
        <f>SUM($I$13:I422)</f>
        <v>849854.72057096544</v>
      </c>
    </row>
    <row r="423" spans="2:11" s="2" customFormat="1" x14ac:dyDescent="0.2">
      <c r="B423" s="15">
        <f t="shared" si="35"/>
        <v>411</v>
      </c>
      <c r="C423" s="9">
        <f t="shared" si="32"/>
        <v>55258</v>
      </c>
      <c r="D423" s="55">
        <f t="shared" si="36"/>
        <v>105522.78492900563</v>
      </c>
      <c r="E423" s="12">
        <f t="shared" si="33"/>
        <v>4309.3934458562771</v>
      </c>
      <c r="F423" s="12">
        <v>0</v>
      </c>
      <c r="G423" s="12">
        <f>IF(AND(B423&lt;&gt;"",$E$13:$E$1000+$F$13:$F$1000*COVID&lt;$D$13:$D$1000),$E$13:$E$1000+$F$13:$F$1000*COVID,IF(B423&lt;&gt;"",$D$13:$D$1000,""))</f>
        <v>4309.3934458562771</v>
      </c>
      <c r="H423" s="12">
        <f>IF(AND(COVID,F423&lt;0),F423, IF(B423&lt;&gt;"",$G$13:$G$1000-$I$13:$I$1000,""))</f>
        <v>3935.6669158993823</v>
      </c>
      <c r="I423" s="12">
        <f>IF(AND(COVID,F423&lt;0),0,IF(B423&lt;&gt;"",$D$13:$D$1000*($E$6/$E$8),""))</f>
        <v>373.72652995689498</v>
      </c>
      <c r="J423" s="12">
        <f t="shared" si="34"/>
        <v>101587.11801310626</v>
      </c>
      <c r="K423" s="12">
        <f>SUM($I$13:I423)</f>
        <v>850228.44710092235</v>
      </c>
    </row>
    <row r="424" spans="2:11" s="2" customFormat="1" x14ac:dyDescent="0.2">
      <c r="B424" s="15">
        <f t="shared" si="35"/>
        <v>412</v>
      </c>
      <c r="C424" s="9">
        <f t="shared" si="32"/>
        <v>55288</v>
      </c>
      <c r="D424" s="55">
        <f t="shared" si="36"/>
        <v>101587.11801310626</v>
      </c>
      <c r="E424" s="12">
        <f t="shared" si="33"/>
        <v>4309.3934458562771</v>
      </c>
      <c r="F424" s="12">
        <v>0</v>
      </c>
      <c r="G424" s="12">
        <f>IF(AND(B424&lt;&gt;"",$E$13:$E$1000+$F$13:$F$1000*COVID&lt;$D$13:$D$1000),$E$13:$E$1000+$F$13:$F$1000*COVID,IF(B424&lt;&gt;"",$D$13:$D$1000,""))</f>
        <v>4309.3934458562771</v>
      </c>
      <c r="H424" s="12">
        <f>IF(AND(COVID,F424&lt;0),F424, IF(B424&lt;&gt;"",$G$13:$G$1000-$I$13:$I$1000,""))</f>
        <v>3949.6057362265256</v>
      </c>
      <c r="I424" s="12">
        <f>IF(AND(COVID,F424&lt;0),0,IF(B424&lt;&gt;"",$D$13:$D$1000*($E$6/$E$8),""))</f>
        <v>359.78770962975136</v>
      </c>
      <c r="J424" s="12">
        <f t="shared" si="34"/>
        <v>97637.51227687973</v>
      </c>
      <c r="K424" s="12">
        <f>SUM($I$13:I424)</f>
        <v>850588.23481055209</v>
      </c>
    </row>
    <row r="425" spans="2:11" s="2" customFormat="1" x14ac:dyDescent="0.2">
      <c r="B425" s="15">
        <f t="shared" si="35"/>
        <v>413</v>
      </c>
      <c r="C425" s="9">
        <f t="shared" si="32"/>
        <v>55319</v>
      </c>
      <c r="D425" s="55">
        <f t="shared" si="36"/>
        <v>97637.51227687973</v>
      </c>
      <c r="E425" s="12">
        <f t="shared" si="33"/>
        <v>4309.3934458562771</v>
      </c>
      <c r="F425" s="12">
        <v>0</v>
      </c>
      <c r="G425" s="12">
        <f>IF(AND(B425&lt;&gt;"",$E$13:$E$1000+$F$13:$F$1000*COVID&lt;$D$13:$D$1000),$E$13:$E$1000+$F$13:$F$1000*COVID,IF(B425&lt;&gt;"",$D$13:$D$1000,""))</f>
        <v>4309.3934458562771</v>
      </c>
      <c r="H425" s="12">
        <f>IF(AND(COVID,F425&lt;0),F425, IF(B425&lt;&gt;"",$G$13:$G$1000-$I$13:$I$1000,""))</f>
        <v>3963.593923208995</v>
      </c>
      <c r="I425" s="12">
        <f>IF(AND(COVID,F425&lt;0),0,IF(B425&lt;&gt;"",$D$13:$D$1000*($E$6/$E$8),""))</f>
        <v>345.7995226472824</v>
      </c>
      <c r="J425" s="12">
        <f t="shared" si="34"/>
        <v>93673.918353670742</v>
      </c>
      <c r="K425" s="12">
        <f>SUM($I$13:I425)</f>
        <v>850934.03433319938</v>
      </c>
    </row>
    <row r="426" spans="2:11" s="2" customFormat="1" x14ac:dyDescent="0.2">
      <c r="B426" s="15">
        <f t="shared" si="35"/>
        <v>414</v>
      </c>
      <c r="C426" s="9">
        <f t="shared" si="32"/>
        <v>55349</v>
      </c>
      <c r="D426" s="55">
        <f t="shared" si="36"/>
        <v>93673.918353670742</v>
      </c>
      <c r="E426" s="12">
        <f t="shared" si="33"/>
        <v>4309.3934458562771</v>
      </c>
      <c r="F426" s="12">
        <v>0</v>
      </c>
      <c r="G426" s="12">
        <f>IF(AND(B426&lt;&gt;"",$E$13:$E$1000+$F$13:$F$1000*COVID&lt;$D$13:$D$1000),$E$13:$E$1000+$F$13:$F$1000*COVID,IF(B426&lt;&gt;"",$D$13:$D$1000,""))</f>
        <v>4309.3934458562771</v>
      </c>
      <c r="H426" s="12">
        <f>IF(AND(COVID,F426&lt;0),F426, IF(B426&lt;&gt;"",$G$13:$G$1000-$I$13:$I$1000,""))</f>
        <v>3977.6316516870265</v>
      </c>
      <c r="I426" s="12">
        <f>IF(AND(COVID,F426&lt;0),0,IF(B426&lt;&gt;"",$D$13:$D$1000*($E$6/$E$8),""))</f>
        <v>331.76179416925055</v>
      </c>
      <c r="J426" s="12">
        <f t="shared" si="34"/>
        <v>89696.286701983714</v>
      </c>
      <c r="K426" s="12">
        <f>SUM($I$13:I426)</f>
        <v>851265.79612736858</v>
      </c>
    </row>
    <row r="427" spans="2:11" s="2" customFormat="1" x14ac:dyDescent="0.2">
      <c r="B427" s="15">
        <f t="shared" si="35"/>
        <v>415</v>
      </c>
      <c r="C427" s="9">
        <f t="shared" si="32"/>
        <v>55380</v>
      </c>
      <c r="D427" s="55">
        <f t="shared" si="36"/>
        <v>89696.286701983714</v>
      </c>
      <c r="E427" s="12">
        <f t="shared" si="33"/>
        <v>4309.3934458562771</v>
      </c>
      <c r="F427" s="12">
        <v>0</v>
      </c>
      <c r="G427" s="12">
        <f>IF(AND(B427&lt;&gt;"",$E$13:$E$1000+$F$13:$F$1000*COVID&lt;$D$13:$D$1000),$E$13:$E$1000+$F$13:$F$1000*COVID,IF(B427&lt;&gt;"",$D$13:$D$1000,""))</f>
        <v>4309.3934458562771</v>
      </c>
      <c r="H427" s="12">
        <f>IF(AND(COVID,F427&lt;0),F427, IF(B427&lt;&gt;"",$G$13:$G$1000-$I$13:$I$1000,""))</f>
        <v>3991.7190971200848</v>
      </c>
      <c r="I427" s="12">
        <f>IF(AND(COVID,F427&lt;0),0,IF(B427&lt;&gt;"",$D$13:$D$1000*($E$6/$E$8),""))</f>
        <v>317.67434873619237</v>
      </c>
      <c r="J427" s="12">
        <f t="shared" si="34"/>
        <v>85704.567604863623</v>
      </c>
      <c r="K427" s="12">
        <f>SUM($I$13:I427)</f>
        <v>851583.47047610476</v>
      </c>
    </row>
    <row r="428" spans="2:11" s="2" customFormat="1" x14ac:dyDescent="0.2">
      <c r="B428" s="15">
        <f t="shared" si="35"/>
        <v>416</v>
      </c>
      <c r="C428" s="9">
        <f t="shared" si="32"/>
        <v>55411</v>
      </c>
      <c r="D428" s="55">
        <f t="shared" si="36"/>
        <v>85704.567604863623</v>
      </c>
      <c r="E428" s="12">
        <f t="shared" si="33"/>
        <v>4309.3934458562771</v>
      </c>
      <c r="F428" s="12">
        <v>0</v>
      </c>
      <c r="G428" s="12">
        <f>IF(AND(B428&lt;&gt;"",$E$13:$E$1000+$F$13:$F$1000*COVID&lt;$D$13:$D$1000),$E$13:$E$1000+$F$13:$F$1000*COVID,IF(B428&lt;&gt;"",$D$13:$D$1000,""))</f>
        <v>4309.3934458562771</v>
      </c>
      <c r="H428" s="12">
        <f>IF(AND(COVID,F428&lt;0),F428, IF(B428&lt;&gt;"",$G$13:$G$1000-$I$13:$I$1000,""))</f>
        <v>4005.8564355890517</v>
      </c>
      <c r="I428" s="12">
        <f>IF(AND(COVID,F428&lt;0),0,IF(B428&lt;&gt;"",$D$13:$D$1000*($E$6/$E$8),""))</f>
        <v>303.53701026722536</v>
      </c>
      <c r="J428" s="12">
        <f t="shared" si="34"/>
        <v>81698.711169274568</v>
      </c>
      <c r="K428" s="12">
        <f>SUM($I$13:I428)</f>
        <v>851887.00748637202</v>
      </c>
    </row>
    <row r="429" spans="2:11" s="2" customFormat="1" x14ac:dyDescent="0.2">
      <c r="B429" s="15">
        <f t="shared" si="35"/>
        <v>417</v>
      </c>
      <c r="C429" s="9">
        <f t="shared" si="32"/>
        <v>55441</v>
      </c>
      <c r="D429" s="55">
        <f t="shared" si="36"/>
        <v>81698.711169274568</v>
      </c>
      <c r="E429" s="12">
        <f t="shared" si="33"/>
        <v>4309.3934458562771</v>
      </c>
      <c r="F429" s="12">
        <v>0</v>
      </c>
      <c r="G429" s="12">
        <f>IF(AND(B429&lt;&gt;"",$E$13:$E$1000+$F$13:$F$1000*COVID&lt;$D$13:$D$1000),$E$13:$E$1000+$F$13:$F$1000*COVID,IF(B429&lt;&gt;"",$D$13:$D$1000,""))</f>
        <v>4309.3934458562771</v>
      </c>
      <c r="H429" s="12">
        <f>IF(AND(COVID,F429&lt;0),F429, IF(B429&lt;&gt;"",$G$13:$G$1000-$I$13:$I$1000,""))</f>
        <v>4020.0438437984299</v>
      </c>
      <c r="I429" s="12">
        <f>IF(AND(COVID,F429&lt;0),0,IF(B429&lt;&gt;"",$D$13:$D$1000*($E$6/$E$8),""))</f>
        <v>289.34960205784745</v>
      </c>
      <c r="J429" s="12">
        <f t="shared" si="34"/>
        <v>77678.667325476141</v>
      </c>
      <c r="K429" s="12">
        <f>SUM($I$13:I429)</f>
        <v>852176.35708842985</v>
      </c>
    </row>
    <row r="430" spans="2:11" s="2" customFormat="1" x14ac:dyDescent="0.2">
      <c r="B430" s="15">
        <f t="shared" si="35"/>
        <v>418</v>
      </c>
      <c r="C430" s="9">
        <f t="shared" si="32"/>
        <v>55472</v>
      </c>
      <c r="D430" s="55">
        <f t="shared" si="36"/>
        <v>77678.667325476141</v>
      </c>
      <c r="E430" s="12">
        <f t="shared" si="33"/>
        <v>4309.3934458562771</v>
      </c>
      <c r="F430" s="12">
        <v>0</v>
      </c>
      <c r="G430" s="12">
        <f>IF(AND(B430&lt;&gt;"",$E$13:$E$1000+$F$13:$F$1000*COVID&lt;$D$13:$D$1000),$E$13:$E$1000+$F$13:$F$1000*COVID,IF(B430&lt;&gt;"",$D$13:$D$1000,""))</f>
        <v>4309.3934458562771</v>
      </c>
      <c r="H430" s="12">
        <f>IF(AND(COVID,F430&lt;0),F430, IF(B430&lt;&gt;"",$G$13:$G$1000-$I$13:$I$1000,""))</f>
        <v>4034.2814990785491</v>
      </c>
      <c r="I430" s="12">
        <f>IF(AND(COVID,F430&lt;0),0,IF(B430&lt;&gt;"",$D$13:$D$1000*($E$6/$E$8),""))</f>
        <v>275.11194677772801</v>
      </c>
      <c r="J430" s="12">
        <f t="shared" si="34"/>
        <v>73644.385826397585</v>
      </c>
      <c r="K430" s="12">
        <f>SUM($I$13:I430)</f>
        <v>852451.46903520753</v>
      </c>
    </row>
    <row r="431" spans="2:11" s="2" customFormat="1" x14ac:dyDescent="0.2">
      <c r="B431" s="15">
        <f t="shared" si="35"/>
        <v>419</v>
      </c>
      <c r="C431" s="9">
        <f t="shared" si="32"/>
        <v>55502</v>
      </c>
      <c r="D431" s="55">
        <f t="shared" si="36"/>
        <v>73644.385826397585</v>
      </c>
      <c r="E431" s="12">
        <f t="shared" si="33"/>
        <v>4309.3934458562771</v>
      </c>
      <c r="F431" s="12">
        <v>0</v>
      </c>
      <c r="G431" s="12">
        <f>IF(AND(B431&lt;&gt;"",$E$13:$E$1000+$F$13:$F$1000*COVID&lt;$D$13:$D$1000),$E$13:$E$1000+$F$13:$F$1000*COVID,IF(B431&lt;&gt;"",$D$13:$D$1000,""))</f>
        <v>4309.3934458562771</v>
      </c>
      <c r="H431" s="12">
        <f>IF(AND(COVID,F431&lt;0),F431, IF(B431&lt;&gt;"",$G$13:$G$1000-$I$13:$I$1000,""))</f>
        <v>4048.5695793877858</v>
      </c>
      <c r="I431" s="12">
        <f>IF(AND(COVID,F431&lt;0),0,IF(B431&lt;&gt;"",$D$13:$D$1000*($E$6/$E$8),""))</f>
        <v>260.82386646849147</v>
      </c>
      <c r="J431" s="12">
        <f t="shared" si="34"/>
        <v>69595.816247009803</v>
      </c>
      <c r="K431" s="12">
        <f>SUM($I$13:I431)</f>
        <v>852712.29290167603</v>
      </c>
    </row>
    <row r="432" spans="2:11" s="2" customFormat="1" x14ac:dyDescent="0.2">
      <c r="B432" s="15">
        <f t="shared" si="35"/>
        <v>420</v>
      </c>
      <c r="C432" s="9">
        <f t="shared" si="32"/>
        <v>55533</v>
      </c>
      <c r="D432" s="55">
        <f t="shared" si="36"/>
        <v>69595.816247009803</v>
      </c>
      <c r="E432" s="12">
        <f t="shared" si="33"/>
        <v>4309.3934458562771</v>
      </c>
      <c r="F432" s="12">
        <v>0</v>
      </c>
      <c r="G432" s="12">
        <f>IF(AND(B432&lt;&gt;"",$E$13:$E$1000+$F$13:$F$1000*COVID&lt;$D$13:$D$1000),$E$13:$E$1000+$F$13:$F$1000*COVID,IF(B432&lt;&gt;"",$D$13:$D$1000,""))</f>
        <v>4309.3934458562771</v>
      </c>
      <c r="H432" s="12">
        <f>IF(AND(COVID,F432&lt;0),F432, IF(B432&lt;&gt;"",$G$13:$G$1000-$I$13:$I$1000,""))</f>
        <v>4062.9082633147841</v>
      </c>
      <c r="I432" s="12">
        <f>IF(AND(COVID,F432&lt;0),0,IF(B432&lt;&gt;"",$D$13:$D$1000*($E$6/$E$8),""))</f>
        <v>246.48518254149306</v>
      </c>
      <c r="J432" s="12">
        <f t="shared" si="34"/>
        <v>65532.907983695019</v>
      </c>
      <c r="K432" s="12">
        <f>SUM($I$13:I432)</f>
        <v>852958.77808421757</v>
      </c>
    </row>
    <row r="433" spans="2:11" s="2" customFormat="1" x14ac:dyDescent="0.2">
      <c r="B433" s="15">
        <f t="shared" si="35"/>
        <v>421</v>
      </c>
      <c r="C433" s="9">
        <f t="shared" si="32"/>
        <v>55564</v>
      </c>
      <c r="D433" s="55">
        <f t="shared" si="36"/>
        <v>65532.907983695019</v>
      </c>
      <c r="E433" s="12">
        <f t="shared" si="33"/>
        <v>4309.3934458562771</v>
      </c>
      <c r="F433" s="12">
        <v>0</v>
      </c>
      <c r="G433" s="12">
        <f>IF(AND(B433&lt;&gt;"",$E$13:$E$1000+$F$13:$F$1000*COVID&lt;$D$13:$D$1000),$E$13:$E$1000+$F$13:$F$1000*COVID,IF(B433&lt;&gt;"",$D$13:$D$1000,""))</f>
        <v>4309.3934458562771</v>
      </c>
      <c r="H433" s="12">
        <f>IF(AND(COVID,F433&lt;0),F433, IF(B433&lt;&gt;"",$G$13:$G$1000-$I$13:$I$1000,""))</f>
        <v>4077.2977300806906</v>
      </c>
      <c r="I433" s="12">
        <f>IF(AND(COVID,F433&lt;0),0,IF(B433&lt;&gt;"",$D$13:$D$1000*($E$6/$E$8),""))</f>
        <v>232.09571577558654</v>
      </c>
      <c r="J433" s="12">
        <f t="shared" si="34"/>
        <v>61455.61025361433</v>
      </c>
      <c r="K433" s="12">
        <f>SUM($I$13:I433)</f>
        <v>853190.87379999319</v>
      </c>
    </row>
    <row r="434" spans="2:11" s="2" customFormat="1" x14ac:dyDescent="0.2">
      <c r="B434" s="15">
        <f t="shared" si="35"/>
        <v>422</v>
      </c>
      <c r="C434" s="9">
        <f t="shared" si="32"/>
        <v>55593</v>
      </c>
      <c r="D434" s="55">
        <f t="shared" si="36"/>
        <v>61455.61025361433</v>
      </c>
      <c r="E434" s="12">
        <f t="shared" si="33"/>
        <v>4309.3934458562771</v>
      </c>
      <c r="F434" s="12">
        <v>0</v>
      </c>
      <c r="G434" s="12">
        <f>IF(AND(B434&lt;&gt;"",$E$13:$E$1000+$F$13:$F$1000*COVID&lt;$D$13:$D$1000),$E$13:$E$1000+$F$13:$F$1000*COVID,IF(B434&lt;&gt;"",$D$13:$D$1000,""))</f>
        <v>4309.3934458562771</v>
      </c>
      <c r="H434" s="12">
        <f>IF(AND(COVID,F434&lt;0),F434, IF(B434&lt;&gt;"",$G$13:$G$1000-$I$13:$I$1000,""))</f>
        <v>4091.7381595413931</v>
      </c>
      <c r="I434" s="12">
        <f>IF(AND(COVID,F434&lt;0),0,IF(B434&lt;&gt;"",$D$13:$D$1000*($E$6/$E$8),""))</f>
        <v>217.65528631488411</v>
      </c>
      <c r="J434" s="12">
        <f t="shared" si="34"/>
        <v>57363.87209407294</v>
      </c>
      <c r="K434" s="12">
        <f>SUM($I$13:I434)</f>
        <v>853408.52908630809</v>
      </c>
    </row>
    <row r="435" spans="2:11" s="2" customFormat="1" x14ac:dyDescent="0.2">
      <c r="B435" s="15">
        <f t="shared" si="35"/>
        <v>423</v>
      </c>
      <c r="C435" s="9">
        <f t="shared" si="32"/>
        <v>55624</v>
      </c>
      <c r="D435" s="55">
        <f t="shared" si="36"/>
        <v>57363.87209407294</v>
      </c>
      <c r="E435" s="12">
        <f t="shared" si="33"/>
        <v>4309.3934458562771</v>
      </c>
      <c r="F435" s="12">
        <v>0</v>
      </c>
      <c r="G435" s="12">
        <f>IF(AND(B435&lt;&gt;"",$E$13:$E$1000+$F$13:$F$1000*COVID&lt;$D$13:$D$1000),$E$13:$E$1000+$F$13:$F$1000*COVID,IF(B435&lt;&gt;"",$D$13:$D$1000,""))</f>
        <v>4309.3934458562771</v>
      </c>
      <c r="H435" s="12">
        <f>IF(AND(COVID,F435&lt;0),F435, IF(B435&lt;&gt;"",$G$13:$G$1000-$I$13:$I$1000,""))</f>
        <v>4106.2297321897686</v>
      </c>
      <c r="I435" s="12">
        <f>IF(AND(COVID,F435&lt;0),0,IF(B435&lt;&gt;"",$D$13:$D$1000*($E$6/$E$8),""))</f>
        <v>203.16371366650836</v>
      </c>
      <c r="J435" s="12">
        <f t="shared" si="34"/>
        <v>53257.642361883169</v>
      </c>
      <c r="K435" s="12">
        <f>SUM($I$13:I435)</f>
        <v>853611.69279997458</v>
      </c>
    </row>
    <row r="436" spans="2:11" s="2" customFormat="1" x14ac:dyDescent="0.2">
      <c r="B436" s="15">
        <f t="shared" si="35"/>
        <v>424</v>
      </c>
      <c r="C436" s="9">
        <f t="shared" si="32"/>
        <v>55654</v>
      </c>
      <c r="D436" s="55">
        <f t="shared" si="36"/>
        <v>53257.642361883169</v>
      </c>
      <c r="E436" s="12">
        <f t="shared" si="33"/>
        <v>4309.3934458562771</v>
      </c>
      <c r="F436" s="12">
        <v>0</v>
      </c>
      <c r="G436" s="12">
        <f>IF(AND(B436&lt;&gt;"",$E$13:$E$1000+$F$13:$F$1000*COVID&lt;$D$13:$D$1000),$E$13:$E$1000+$F$13:$F$1000*COVID,IF(B436&lt;&gt;"",$D$13:$D$1000,""))</f>
        <v>4309.3934458562771</v>
      </c>
      <c r="H436" s="12">
        <f>IF(AND(COVID,F436&lt;0),F436, IF(B436&lt;&gt;"",$G$13:$G$1000-$I$13:$I$1000,""))</f>
        <v>4120.7726291579411</v>
      </c>
      <c r="I436" s="12">
        <f>IF(AND(COVID,F436&lt;0),0,IF(B436&lt;&gt;"",$D$13:$D$1000*($E$6/$E$8),""))</f>
        <v>188.62081669833623</v>
      </c>
      <c r="J436" s="12">
        <f t="shared" si="34"/>
        <v>49136.86973272523</v>
      </c>
      <c r="K436" s="12">
        <f>SUM($I$13:I436)</f>
        <v>853800.31361667288</v>
      </c>
    </row>
    <row r="437" spans="2:11" s="2" customFormat="1" x14ac:dyDescent="0.2">
      <c r="B437" s="15">
        <f t="shared" si="35"/>
        <v>425</v>
      </c>
      <c r="C437" s="9">
        <f t="shared" si="32"/>
        <v>55685</v>
      </c>
      <c r="D437" s="55">
        <f t="shared" si="36"/>
        <v>49136.86973272523</v>
      </c>
      <c r="E437" s="12">
        <f t="shared" si="33"/>
        <v>4309.3934458562771</v>
      </c>
      <c r="F437" s="12">
        <v>0</v>
      </c>
      <c r="G437" s="12">
        <f>IF(AND(B437&lt;&gt;"",$E$13:$E$1000+$F$13:$F$1000*COVID&lt;$D$13:$D$1000),$E$13:$E$1000+$F$13:$F$1000*COVID,IF(B437&lt;&gt;"",$D$13:$D$1000,""))</f>
        <v>4309.3934458562771</v>
      </c>
      <c r="H437" s="12">
        <f>IF(AND(COVID,F437&lt;0),F437, IF(B437&lt;&gt;"",$G$13:$G$1000-$I$13:$I$1000,""))</f>
        <v>4135.3670322195421</v>
      </c>
      <c r="I437" s="12">
        <f>IF(AND(COVID,F437&lt;0),0,IF(B437&lt;&gt;"",$D$13:$D$1000*($E$6/$E$8),""))</f>
        <v>174.02641363673521</v>
      </c>
      <c r="J437" s="12">
        <f t="shared" si="34"/>
        <v>45001.502700505691</v>
      </c>
      <c r="K437" s="12">
        <f>SUM($I$13:I437)</f>
        <v>853974.34003030963</v>
      </c>
    </row>
    <row r="438" spans="2:11" s="2" customFormat="1" x14ac:dyDescent="0.2">
      <c r="B438" s="15">
        <f t="shared" si="35"/>
        <v>426</v>
      </c>
      <c r="C438" s="9">
        <f t="shared" si="32"/>
        <v>55715</v>
      </c>
      <c r="D438" s="55">
        <f t="shared" si="36"/>
        <v>45001.502700505691</v>
      </c>
      <c r="E438" s="12">
        <f t="shared" si="33"/>
        <v>4309.3934458562771</v>
      </c>
      <c r="F438" s="12">
        <v>0</v>
      </c>
      <c r="G438" s="12">
        <f>IF(AND(B438&lt;&gt;"",$E$13:$E$1000+$F$13:$F$1000*COVID&lt;$D$13:$D$1000),$E$13:$E$1000+$F$13:$F$1000*COVID,IF(B438&lt;&gt;"",$D$13:$D$1000,""))</f>
        <v>4309.3934458562771</v>
      </c>
      <c r="H438" s="12">
        <f>IF(AND(COVID,F438&lt;0),F438, IF(B438&lt;&gt;"",$G$13:$G$1000-$I$13:$I$1000,""))</f>
        <v>4150.0131237919859</v>
      </c>
      <c r="I438" s="12">
        <f>IF(AND(COVID,F438&lt;0),0,IF(B438&lt;&gt;"",$D$13:$D$1000*($E$6/$E$8),""))</f>
        <v>159.38032206429099</v>
      </c>
      <c r="J438" s="12">
        <f t="shared" si="34"/>
        <v>40851.489576713706</v>
      </c>
      <c r="K438" s="12">
        <f>SUM($I$13:I438)</f>
        <v>854133.7203523739</v>
      </c>
    </row>
    <row r="439" spans="2:11" s="2" customFormat="1" x14ac:dyDescent="0.2">
      <c r="B439" s="15">
        <f t="shared" si="35"/>
        <v>427</v>
      </c>
      <c r="C439" s="9">
        <f t="shared" si="32"/>
        <v>55746</v>
      </c>
      <c r="D439" s="55">
        <f t="shared" si="36"/>
        <v>40851.489576713706</v>
      </c>
      <c r="E439" s="12">
        <f t="shared" si="33"/>
        <v>4309.3934458562771</v>
      </c>
      <c r="F439" s="12">
        <v>0</v>
      </c>
      <c r="G439" s="12">
        <f>IF(AND(B439&lt;&gt;"",$E$13:$E$1000+$F$13:$F$1000*COVID&lt;$D$13:$D$1000),$E$13:$E$1000+$F$13:$F$1000*COVID,IF(B439&lt;&gt;"",$D$13:$D$1000,""))</f>
        <v>4309.3934458562771</v>
      </c>
      <c r="H439" s="12">
        <f>IF(AND(COVID,F439&lt;0),F439, IF(B439&lt;&gt;"",$G$13:$G$1000-$I$13:$I$1000,""))</f>
        <v>4164.7110869387498</v>
      </c>
      <c r="I439" s="12">
        <f>IF(AND(COVID,F439&lt;0),0,IF(B439&lt;&gt;"",$D$13:$D$1000*($E$6/$E$8),""))</f>
        <v>144.68235891752772</v>
      </c>
      <c r="J439" s="12">
        <f t="shared" si="34"/>
        <v>36686.778489774959</v>
      </c>
      <c r="K439" s="12">
        <f>SUM($I$13:I439)</f>
        <v>854278.40271129145</v>
      </c>
    </row>
    <row r="440" spans="2:11" s="2" customFormat="1" x14ac:dyDescent="0.2">
      <c r="B440" s="15">
        <f t="shared" si="35"/>
        <v>428</v>
      </c>
      <c r="C440" s="9">
        <f t="shared" si="32"/>
        <v>55777</v>
      </c>
      <c r="D440" s="55">
        <f t="shared" si="36"/>
        <v>36686.778489774959</v>
      </c>
      <c r="E440" s="12">
        <f t="shared" si="33"/>
        <v>4309.3934458562771</v>
      </c>
      <c r="F440" s="12">
        <v>0</v>
      </c>
      <c r="G440" s="12">
        <f>IF(AND(B440&lt;&gt;"",$E$13:$E$1000+$F$13:$F$1000*COVID&lt;$D$13:$D$1000),$E$13:$E$1000+$F$13:$F$1000*COVID,IF(B440&lt;&gt;"",$D$13:$D$1000,""))</f>
        <v>4309.3934458562771</v>
      </c>
      <c r="H440" s="12">
        <f>IF(AND(COVID,F440&lt;0),F440, IF(B440&lt;&gt;"",$G$13:$G$1000-$I$13:$I$1000,""))</f>
        <v>4179.4611053716571</v>
      </c>
      <c r="I440" s="12">
        <f>IF(AND(COVID,F440&lt;0),0,IF(B440&lt;&gt;"",$D$13:$D$1000*($E$6/$E$8),""))</f>
        <v>129.93234048461966</v>
      </c>
      <c r="J440" s="12">
        <f t="shared" si="34"/>
        <v>32507.317384403301</v>
      </c>
      <c r="K440" s="12">
        <f>SUM($I$13:I440)</f>
        <v>854408.33505177603</v>
      </c>
    </row>
    <row r="441" spans="2:11" s="2" customFormat="1" x14ac:dyDescent="0.2">
      <c r="B441" s="15">
        <f t="shared" si="35"/>
        <v>429</v>
      </c>
      <c r="C441" s="9">
        <f t="shared" si="32"/>
        <v>55807</v>
      </c>
      <c r="D441" s="55">
        <f t="shared" si="36"/>
        <v>32507.317384403301</v>
      </c>
      <c r="E441" s="12">
        <f t="shared" si="33"/>
        <v>4309.3934458562771</v>
      </c>
      <c r="F441" s="12">
        <v>0</v>
      </c>
      <c r="G441" s="12">
        <f>IF(AND(B441&lt;&gt;"",$E$13:$E$1000+$F$13:$F$1000*COVID&lt;$D$13:$D$1000),$E$13:$E$1000+$F$13:$F$1000*COVID,IF(B441&lt;&gt;"",$D$13:$D$1000,""))</f>
        <v>4309.3934458562771</v>
      </c>
      <c r="H441" s="12">
        <f>IF(AND(COVID,F441&lt;0),F441, IF(B441&lt;&gt;"",$G$13:$G$1000-$I$13:$I$1000,""))</f>
        <v>4194.2633634531821</v>
      </c>
      <c r="I441" s="12">
        <f>IF(AND(COVID,F441&lt;0),0,IF(B441&lt;&gt;"",$D$13:$D$1000*($E$6/$E$8),""))</f>
        <v>115.13008240309503</v>
      </c>
      <c r="J441" s="12">
        <f t="shared" si="34"/>
        <v>28313.05402095012</v>
      </c>
      <c r="K441" s="12">
        <f>SUM($I$13:I441)</f>
        <v>854523.4651341791</v>
      </c>
    </row>
    <row r="442" spans="2:11" s="2" customFormat="1" x14ac:dyDescent="0.2">
      <c r="B442" s="15">
        <f t="shared" si="35"/>
        <v>430</v>
      </c>
      <c r="C442" s="9">
        <f t="shared" si="32"/>
        <v>55838</v>
      </c>
      <c r="D442" s="55">
        <f t="shared" si="36"/>
        <v>28313.05402095012</v>
      </c>
      <c r="E442" s="12">
        <f t="shared" si="33"/>
        <v>4309.3934458562771</v>
      </c>
      <c r="F442" s="12">
        <v>0</v>
      </c>
      <c r="G442" s="12">
        <f>IF(AND(B442&lt;&gt;"",$E$13:$E$1000+$F$13:$F$1000*COVID&lt;$D$13:$D$1000),$E$13:$E$1000+$F$13:$F$1000*COVID,IF(B442&lt;&gt;"",$D$13:$D$1000,""))</f>
        <v>4309.3934458562771</v>
      </c>
      <c r="H442" s="12">
        <f>IF(AND(COVID,F442&lt;0),F442, IF(B442&lt;&gt;"",$G$13:$G$1000-$I$13:$I$1000,""))</f>
        <v>4209.1180461987451</v>
      </c>
      <c r="I442" s="12">
        <f>IF(AND(COVID,F442&lt;0),0,IF(B442&lt;&gt;"",$D$13:$D$1000*($E$6/$E$8),""))</f>
        <v>100.27539965753168</v>
      </c>
      <c r="J442" s="12">
        <f t="shared" si="34"/>
        <v>24103.935974751374</v>
      </c>
      <c r="K442" s="12">
        <f>SUM($I$13:I442)</f>
        <v>854623.74053383665</v>
      </c>
    </row>
    <row r="443" spans="2:11" s="2" customFormat="1" x14ac:dyDescent="0.2">
      <c r="B443" s="15">
        <f t="shared" si="35"/>
        <v>431</v>
      </c>
      <c r="C443" s="9">
        <f t="shared" si="32"/>
        <v>55868</v>
      </c>
      <c r="D443" s="55">
        <f t="shared" si="36"/>
        <v>24103.935974751374</v>
      </c>
      <c r="E443" s="12">
        <f t="shared" si="33"/>
        <v>4309.3934458562771</v>
      </c>
      <c r="F443" s="12">
        <v>0</v>
      </c>
      <c r="G443" s="12">
        <f>IF(AND(B443&lt;&gt;"",$E$13:$E$1000+$F$13:$F$1000*COVID&lt;$D$13:$D$1000),$E$13:$E$1000+$F$13:$F$1000*COVID,IF(B443&lt;&gt;"",$D$13:$D$1000,""))</f>
        <v>4309.3934458562771</v>
      </c>
      <c r="H443" s="12">
        <f>IF(AND(COVID,F443&lt;0),F443, IF(B443&lt;&gt;"",$G$13:$G$1000-$I$13:$I$1000,""))</f>
        <v>4224.0253392790328</v>
      </c>
      <c r="I443" s="12">
        <f>IF(AND(COVID,F443&lt;0),0,IF(B443&lt;&gt;"",$D$13:$D$1000*($E$6/$E$8),""))</f>
        <v>85.368106577244461</v>
      </c>
      <c r="J443" s="12">
        <f t="shared" si="34"/>
        <v>19879.910635472341</v>
      </c>
      <c r="K443" s="12">
        <f>SUM($I$13:I443)</f>
        <v>854709.10864041385</v>
      </c>
    </row>
    <row r="444" spans="2:11" s="2" customFormat="1" x14ac:dyDescent="0.2">
      <c r="B444" s="15">
        <f t="shared" si="35"/>
        <v>432</v>
      </c>
      <c r="C444" s="9">
        <f t="shared" si="32"/>
        <v>55899</v>
      </c>
      <c r="D444" s="55">
        <f t="shared" si="36"/>
        <v>19879.910635472341</v>
      </c>
      <c r="E444" s="12">
        <f t="shared" si="33"/>
        <v>4309.3934458562771</v>
      </c>
      <c r="F444" s="12">
        <v>0</v>
      </c>
      <c r="G444" s="12">
        <f>IF(AND(B444&lt;&gt;"",$E$13:$E$1000+$F$13:$F$1000*COVID&lt;$D$13:$D$1000),$E$13:$E$1000+$F$13:$F$1000*COVID,IF(B444&lt;&gt;"",$D$13:$D$1000,""))</f>
        <v>4309.3934458562771</v>
      </c>
      <c r="H444" s="12">
        <f>IF(AND(COVID,F444&lt;0),F444, IF(B444&lt;&gt;"",$G$13:$G$1000-$I$13:$I$1000,""))</f>
        <v>4238.9854290223129</v>
      </c>
      <c r="I444" s="12">
        <f>IF(AND(COVID,F444&lt;0),0,IF(B444&lt;&gt;"",$D$13:$D$1000*($E$6/$E$8),""))</f>
        <v>70.408016833964552</v>
      </c>
      <c r="J444" s="12">
        <f t="shared" si="34"/>
        <v>15640.925206450029</v>
      </c>
      <c r="K444" s="12">
        <f>SUM($I$13:I444)</f>
        <v>854779.51665724779</v>
      </c>
    </row>
    <row r="445" spans="2:11" s="2" customFormat="1" x14ac:dyDescent="0.2">
      <c r="B445" s="15">
        <f t="shared" si="35"/>
        <v>433</v>
      </c>
      <c r="C445" s="9">
        <f t="shared" si="32"/>
        <v>55930</v>
      </c>
      <c r="D445" s="55">
        <f t="shared" si="36"/>
        <v>15640.925206450029</v>
      </c>
      <c r="E445" s="12">
        <f t="shared" si="33"/>
        <v>4309.3934458562771</v>
      </c>
      <c r="F445" s="12">
        <v>0</v>
      </c>
      <c r="G445" s="12">
        <f>IF(AND(B445&lt;&gt;"",$E$13:$E$1000+$F$13:$F$1000*COVID&lt;$D$13:$D$1000),$E$13:$E$1000+$F$13:$F$1000*COVID,IF(B445&lt;&gt;"",$D$13:$D$1000,""))</f>
        <v>4309.3934458562771</v>
      </c>
      <c r="H445" s="12">
        <f>IF(AND(COVID,F445&lt;0),F445, IF(B445&lt;&gt;"",$G$13:$G$1000-$I$13:$I$1000,""))</f>
        <v>4253.9985024167663</v>
      </c>
      <c r="I445" s="12">
        <f>IF(AND(COVID,F445&lt;0),0,IF(B445&lt;&gt;"",$D$13:$D$1000*($E$6/$E$8),""))</f>
        <v>55.39494343951052</v>
      </c>
      <c r="J445" s="12">
        <f t="shared" si="34"/>
        <v>11386.926704033263</v>
      </c>
      <c r="K445" s="12">
        <f>SUM($I$13:I445)</f>
        <v>854834.91160068731</v>
      </c>
    </row>
    <row r="446" spans="2:11" s="2" customFormat="1" x14ac:dyDescent="0.2">
      <c r="B446" s="15">
        <f t="shared" si="35"/>
        <v>434</v>
      </c>
      <c r="C446" s="9">
        <f t="shared" si="32"/>
        <v>55958</v>
      </c>
      <c r="D446" s="55">
        <f t="shared" si="36"/>
        <v>11386.926704033263</v>
      </c>
      <c r="E446" s="12">
        <f t="shared" si="33"/>
        <v>4309.3934458562771</v>
      </c>
      <c r="F446" s="12">
        <v>0</v>
      </c>
      <c r="G446" s="12">
        <f>IF(AND(B446&lt;&gt;"",$E$13:$E$1000+$F$13:$F$1000*COVID&lt;$D$13:$D$1000),$E$13:$E$1000+$F$13:$F$1000*COVID,IF(B446&lt;&gt;"",$D$13:$D$1000,""))</f>
        <v>4309.3934458562771</v>
      </c>
      <c r="H446" s="12">
        <f>IF(AND(COVID,F446&lt;0),F446, IF(B446&lt;&gt;"",$G$13:$G$1000-$I$13:$I$1000,""))</f>
        <v>4269.0647471128259</v>
      </c>
      <c r="I446" s="12">
        <f>IF(AND(COVID,F446&lt;0),0,IF(B446&lt;&gt;"",$D$13:$D$1000*($E$6/$E$8),""))</f>
        <v>40.328698743451142</v>
      </c>
      <c r="J446" s="12">
        <f t="shared" si="34"/>
        <v>7117.8619569204375</v>
      </c>
      <c r="K446" s="12">
        <f>SUM($I$13:I446)</f>
        <v>854875.24029943079</v>
      </c>
    </row>
    <row r="447" spans="2:11" s="2" customFormat="1" x14ac:dyDescent="0.2">
      <c r="B447" s="15">
        <f t="shared" si="35"/>
        <v>435</v>
      </c>
      <c r="C447" s="9">
        <f t="shared" si="32"/>
        <v>55989</v>
      </c>
      <c r="D447" s="55">
        <f t="shared" si="36"/>
        <v>7117.8619569204375</v>
      </c>
      <c r="E447" s="12">
        <f t="shared" si="33"/>
        <v>4309.3934458562771</v>
      </c>
      <c r="F447" s="12">
        <v>0</v>
      </c>
      <c r="G447" s="12">
        <f>IF(AND(B447&lt;&gt;"",$E$13:$E$1000+$F$13:$F$1000*COVID&lt;$D$13:$D$1000),$E$13:$E$1000+$F$13:$F$1000*COVID,IF(B447&lt;&gt;"",$D$13:$D$1000,""))</f>
        <v>4309.3934458562771</v>
      </c>
      <c r="H447" s="12">
        <f>IF(AND(COVID,F447&lt;0),F447, IF(B447&lt;&gt;"",$G$13:$G$1000-$I$13:$I$1000,""))</f>
        <v>4284.184351425517</v>
      </c>
      <c r="I447" s="12">
        <f>IF(AND(COVID,F447&lt;0),0,IF(B447&lt;&gt;"",$D$13:$D$1000*($E$6/$E$8),""))</f>
        <v>25.209094430759883</v>
      </c>
      <c r="J447" s="12">
        <f t="shared" si="34"/>
        <v>2833.6776054949205</v>
      </c>
      <c r="K447" s="12">
        <f>SUM($I$13:I447)</f>
        <v>854900.44939386158</v>
      </c>
    </row>
    <row r="448" spans="2:11" s="2" customFormat="1" x14ac:dyDescent="0.2">
      <c r="B448" s="15">
        <f t="shared" si="35"/>
        <v>436</v>
      </c>
      <c r="C448" s="9">
        <f t="shared" si="32"/>
        <v>56019</v>
      </c>
      <c r="D448" s="55">
        <f t="shared" si="36"/>
        <v>2833.6776054949205</v>
      </c>
      <c r="E448" s="12">
        <f t="shared" si="33"/>
        <v>4309.3934458562771</v>
      </c>
      <c r="F448" s="12">
        <v>0</v>
      </c>
      <c r="G448" s="12">
        <f>IF(AND(B448&lt;&gt;"",$E$13:$E$1000+$F$13:$F$1000*COVID&lt;$D$13:$D$1000),$E$13:$E$1000+$F$13:$F$1000*COVID,IF(B448&lt;&gt;"",$D$13:$D$1000,""))</f>
        <v>2833.6776054949205</v>
      </c>
      <c r="H448" s="12">
        <f>IF(AND(COVID,F448&lt;0),F448, IF(B448&lt;&gt;"",$G$13:$G$1000-$I$13:$I$1000,""))</f>
        <v>2823.6416639754593</v>
      </c>
      <c r="I448" s="12">
        <f>IF(AND(COVID,F448&lt;0),0,IF(B448&lt;&gt;"",$D$13:$D$1000*($E$6/$E$8),""))</f>
        <v>10.035941519461177</v>
      </c>
      <c r="J448" s="12">
        <f t="shared" si="34"/>
        <v>0</v>
      </c>
      <c r="K448" s="12">
        <f>SUM($I$13:I448)</f>
        <v>854910.485335381</v>
      </c>
    </row>
    <row r="449" spans="2:11" s="2" customFormat="1" x14ac:dyDescent="0.2">
      <c r="B449" s="15">
        <f t="shared" si="35"/>
        <v>437</v>
      </c>
      <c r="C449" s="9">
        <f t="shared" si="32"/>
        <v>56050</v>
      </c>
      <c r="D449" s="55">
        <f t="shared" si="36"/>
        <v>0</v>
      </c>
      <c r="E449" s="12">
        <f t="shared" si="33"/>
        <v>4309.3934458562771</v>
      </c>
      <c r="F449" s="12">
        <v>0</v>
      </c>
      <c r="G449" s="12">
        <f>IF(AND(B449&lt;&gt;"",$E$13:$E$1000+$F$13:$F$1000*COVID&lt;$D$13:$D$1000),$E$13:$E$1000+$F$13:$F$1000*COVID,IF(B449&lt;&gt;"",$D$13:$D$1000,""))</f>
        <v>0</v>
      </c>
      <c r="H449" s="12">
        <f>IF(AND(COVID,F449&lt;0),F449, IF(B449&lt;&gt;"",$G$13:$G$1000-$I$13:$I$1000,""))</f>
        <v>0</v>
      </c>
      <c r="I449" s="12">
        <f>IF(AND(COVID,F449&lt;0),0,IF(B449&lt;&gt;"",$D$13:$D$1000*($E$6/$E$8),""))</f>
        <v>0</v>
      </c>
      <c r="J449" s="12">
        <f t="shared" si="34"/>
        <v>0</v>
      </c>
      <c r="K449" s="12">
        <f>SUM($I$13:I449)</f>
        <v>854910.485335381</v>
      </c>
    </row>
    <row r="450" spans="2:11" s="2" customFormat="1" x14ac:dyDescent="0.2">
      <c r="B450" s="15">
        <f t="shared" si="35"/>
        <v>438</v>
      </c>
      <c r="C450" s="9">
        <f t="shared" si="32"/>
        <v>56080</v>
      </c>
      <c r="D450" s="55">
        <f t="shared" si="36"/>
        <v>0</v>
      </c>
      <c r="E450" s="12">
        <f t="shared" si="33"/>
        <v>4309.3934458562771</v>
      </c>
      <c r="F450" s="12">
        <v>0</v>
      </c>
      <c r="G450" s="12">
        <f>IF(AND(B450&lt;&gt;"",$E$13:$E$1000+$F$13:$F$1000*COVID&lt;$D$13:$D$1000),$E$13:$E$1000+$F$13:$F$1000*COVID,IF(B450&lt;&gt;"",$D$13:$D$1000,""))</f>
        <v>0</v>
      </c>
      <c r="H450" s="12">
        <f>IF(AND(COVID,F450&lt;0),F450, IF(B450&lt;&gt;"",$G$13:$G$1000-$I$13:$I$1000,""))</f>
        <v>0</v>
      </c>
      <c r="I450" s="12">
        <f>IF(AND(COVID,F450&lt;0),0,IF(B450&lt;&gt;"",$D$13:$D$1000*($E$6/$E$8),""))</f>
        <v>0</v>
      </c>
      <c r="J450" s="12">
        <f t="shared" si="34"/>
        <v>0</v>
      </c>
      <c r="K450" s="12">
        <f>SUM($I$13:I450)</f>
        <v>854910.485335381</v>
      </c>
    </row>
    <row r="451" spans="2:11" s="2" customFormat="1" x14ac:dyDescent="0.2">
      <c r="B451" s="15">
        <f t="shared" si="35"/>
        <v>439</v>
      </c>
      <c r="C451" s="9">
        <f t="shared" si="32"/>
        <v>56111</v>
      </c>
      <c r="D451" s="55">
        <f t="shared" si="36"/>
        <v>0</v>
      </c>
      <c r="E451" s="12">
        <f t="shared" si="33"/>
        <v>4309.3934458562771</v>
      </c>
      <c r="F451" s="12">
        <v>0</v>
      </c>
      <c r="G451" s="12">
        <f>IF(AND(B451&lt;&gt;"",$E$13:$E$1000+$F$13:$F$1000*COVID&lt;$D$13:$D$1000),$E$13:$E$1000+$F$13:$F$1000*COVID,IF(B451&lt;&gt;"",$D$13:$D$1000,""))</f>
        <v>0</v>
      </c>
      <c r="H451" s="12">
        <f>IF(AND(COVID,F451&lt;0),F451, IF(B451&lt;&gt;"",$G$13:$G$1000-$I$13:$I$1000,""))</f>
        <v>0</v>
      </c>
      <c r="I451" s="12">
        <f>IF(AND(COVID,F451&lt;0),0,IF(B451&lt;&gt;"",$D$13:$D$1000*($E$6/$E$8),""))</f>
        <v>0</v>
      </c>
      <c r="J451" s="12">
        <f t="shared" si="34"/>
        <v>0</v>
      </c>
      <c r="K451" s="12">
        <f>SUM($I$13:I451)</f>
        <v>854910.485335381</v>
      </c>
    </row>
    <row r="452" spans="2:11" s="2" customFormat="1" x14ac:dyDescent="0.2">
      <c r="B452" s="15">
        <f t="shared" si="35"/>
        <v>440</v>
      </c>
      <c r="C452" s="9">
        <f t="shared" si="32"/>
        <v>56142</v>
      </c>
      <c r="D452" s="55">
        <f t="shared" si="36"/>
        <v>0</v>
      </c>
      <c r="E452" s="12">
        <f t="shared" si="33"/>
        <v>4309.3934458562771</v>
      </c>
      <c r="F452" s="12">
        <v>0</v>
      </c>
      <c r="G452" s="12">
        <f>IF(AND(B452&lt;&gt;"",$E$13:$E$1000+$F$13:$F$1000*COVID&lt;$D$13:$D$1000),$E$13:$E$1000+$F$13:$F$1000*COVID,IF(B452&lt;&gt;"",$D$13:$D$1000,""))</f>
        <v>0</v>
      </c>
      <c r="H452" s="12">
        <f>IF(AND(COVID,F452&lt;0),F452, IF(B452&lt;&gt;"",$G$13:$G$1000-$I$13:$I$1000,""))</f>
        <v>0</v>
      </c>
      <c r="I452" s="12">
        <f>IF(AND(COVID,F452&lt;0),0,IF(B452&lt;&gt;"",$D$13:$D$1000*($E$6/$E$8),""))</f>
        <v>0</v>
      </c>
      <c r="J452" s="12">
        <f t="shared" si="34"/>
        <v>0</v>
      </c>
      <c r="K452" s="12">
        <f>SUM($I$13:I452)</f>
        <v>854910.485335381</v>
      </c>
    </row>
    <row r="453" spans="2:11" s="2" customFormat="1" x14ac:dyDescent="0.2">
      <c r="B453" s="15">
        <f t="shared" si="35"/>
        <v>441</v>
      </c>
      <c r="C453" s="9">
        <f t="shared" si="32"/>
        <v>56172</v>
      </c>
      <c r="D453" s="55">
        <f t="shared" si="36"/>
        <v>0</v>
      </c>
      <c r="E453" s="12">
        <f t="shared" si="33"/>
        <v>4309.3934458562771</v>
      </c>
      <c r="F453" s="12">
        <v>0</v>
      </c>
      <c r="G453" s="12">
        <f>IF(AND(B453&lt;&gt;"",$E$13:$E$1000+$F$13:$F$1000*COVID&lt;$D$13:$D$1000),$E$13:$E$1000+$F$13:$F$1000*COVID,IF(B453&lt;&gt;"",$D$13:$D$1000,""))</f>
        <v>0</v>
      </c>
      <c r="H453" s="12">
        <f>IF(AND(COVID,F453&lt;0),F453, IF(B453&lt;&gt;"",$G$13:$G$1000-$I$13:$I$1000,""))</f>
        <v>0</v>
      </c>
      <c r="I453" s="12">
        <f>IF(AND(COVID,F453&lt;0),0,IF(B453&lt;&gt;"",$D$13:$D$1000*($E$6/$E$8),""))</f>
        <v>0</v>
      </c>
      <c r="J453" s="12">
        <f t="shared" si="34"/>
        <v>0</v>
      </c>
      <c r="K453" s="12">
        <f>SUM($I$13:I453)</f>
        <v>854910.485335381</v>
      </c>
    </row>
    <row r="454" spans="2:11" s="2" customFormat="1" x14ac:dyDescent="0.2">
      <c r="B454" s="15">
        <f t="shared" si="35"/>
        <v>442</v>
      </c>
      <c r="C454" s="9">
        <f t="shared" si="32"/>
        <v>56203</v>
      </c>
      <c r="D454" s="55">
        <f t="shared" si="36"/>
        <v>0</v>
      </c>
      <c r="E454" s="12">
        <f t="shared" si="33"/>
        <v>4309.3934458562771</v>
      </c>
      <c r="F454" s="12">
        <v>0</v>
      </c>
      <c r="G454" s="12">
        <f>IF(AND(B454&lt;&gt;"",$E$13:$E$1000+$F$13:$F$1000*COVID&lt;$D$13:$D$1000),$E$13:$E$1000+$F$13:$F$1000*COVID,IF(B454&lt;&gt;"",$D$13:$D$1000,""))</f>
        <v>0</v>
      </c>
      <c r="H454" s="12">
        <f>IF(AND(COVID,F454&lt;0),F454, IF(B454&lt;&gt;"",$G$13:$G$1000-$I$13:$I$1000,""))</f>
        <v>0</v>
      </c>
      <c r="I454" s="12">
        <f>IF(AND(COVID,F454&lt;0),0,IF(B454&lt;&gt;"",$D$13:$D$1000*($E$6/$E$8),""))</f>
        <v>0</v>
      </c>
      <c r="J454" s="12">
        <f t="shared" si="34"/>
        <v>0</v>
      </c>
      <c r="K454" s="12">
        <f>SUM($I$13:I454)</f>
        <v>854910.485335381</v>
      </c>
    </row>
    <row r="455" spans="2:11" s="2" customFormat="1" x14ac:dyDescent="0.2">
      <c r="B455" s="15">
        <f t="shared" si="35"/>
        <v>443</v>
      </c>
      <c r="C455" s="9">
        <f t="shared" si="32"/>
        <v>56233</v>
      </c>
      <c r="D455" s="55">
        <f t="shared" si="36"/>
        <v>0</v>
      </c>
      <c r="E455" s="12">
        <f t="shared" si="33"/>
        <v>4309.3934458562771</v>
      </c>
      <c r="F455" s="12">
        <v>0</v>
      </c>
      <c r="G455" s="12">
        <f>IF(AND(B455&lt;&gt;"",$E$13:$E$1000+$F$13:$F$1000*COVID&lt;$D$13:$D$1000),$E$13:$E$1000+$F$13:$F$1000*COVID,IF(B455&lt;&gt;"",$D$13:$D$1000,""))</f>
        <v>0</v>
      </c>
      <c r="H455" s="12">
        <f>IF(AND(COVID,F455&lt;0),F455, IF(B455&lt;&gt;"",$G$13:$G$1000-$I$13:$I$1000,""))</f>
        <v>0</v>
      </c>
      <c r="I455" s="12">
        <f>IF(AND(COVID,F455&lt;0),0,IF(B455&lt;&gt;"",$D$13:$D$1000*($E$6/$E$8),""))</f>
        <v>0</v>
      </c>
      <c r="J455" s="12">
        <f t="shared" si="34"/>
        <v>0</v>
      </c>
      <c r="K455" s="12">
        <f>SUM($I$13:I455)</f>
        <v>854910.485335381</v>
      </c>
    </row>
    <row r="456" spans="2:11" s="2" customFormat="1" x14ac:dyDescent="0.2">
      <c r="B456" s="15">
        <f t="shared" si="35"/>
        <v>444</v>
      </c>
      <c r="C456" s="9">
        <f t="shared" si="32"/>
        <v>56264</v>
      </c>
      <c r="D456" s="55">
        <f t="shared" si="36"/>
        <v>0</v>
      </c>
      <c r="E456" s="12">
        <f t="shared" si="33"/>
        <v>4309.3934458562771</v>
      </c>
      <c r="F456" s="12">
        <v>0</v>
      </c>
      <c r="G456" s="12">
        <f>IF(AND(B456&lt;&gt;"",$E$13:$E$1000+$F$13:$F$1000*COVID&lt;$D$13:$D$1000),$E$13:$E$1000+$F$13:$F$1000*COVID,IF(B456&lt;&gt;"",$D$13:$D$1000,""))</f>
        <v>0</v>
      </c>
      <c r="H456" s="12">
        <f>IF(AND(COVID,F456&lt;0),F456, IF(B456&lt;&gt;"",$G$13:$G$1000-$I$13:$I$1000,""))</f>
        <v>0</v>
      </c>
      <c r="I456" s="12">
        <f>IF(AND(COVID,F456&lt;0),0,IF(B456&lt;&gt;"",$D$13:$D$1000*($E$6/$E$8),""))</f>
        <v>0</v>
      </c>
      <c r="J456" s="12">
        <f t="shared" si="34"/>
        <v>0</v>
      </c>
      <c r="K456" s="12">
        <f>SUM($I$13:I456)</f>
        <v>854910.485335381</v>
      </c>
    </row>
    <row r="457" spans="2:11" s="2" customFormat="1" x14ac:dyDescent="0.2">
      <c r="B457" s="15">
        <f t="shared" si="35"/>
        <v>445</v>
      </c>
      <c r="C457" s="9">
        <f t="shared" si="32"/>
        <v>56295</v>
      </c>
      <c r="D457" s="55">
        <f t="shared" si="36"/>
        <v>0</v>
      </c>
      <c r="E457" s="12">
        <f t="shared" si="33"/>
        <v>4309.3934458562771</v>
      </c>
      <c r="F457" s="12">
        <v>0</v>
      </c>
      <c r="G457" s="12">
        <f>IF(AND(B457&lt;&gt;"",$E$13:$E$1000+$F$13:$F$1000*COVID&lt;$D$13:$D$1000),$E$13:$E$1000+$F$13:$F$1000*COVID,IF(B457&lt;&gt;"",$D$13:$D$1000,""))</f>
        <v>0</v>
      </c>
      <c r="H457" s="12">
        <f>IF(AND(COVID,F457&lt;0),F457, IF(B457&lt;&gt;"",$G$13:$G$1000-$I$13:$I$1000,""))</f>
        <v>0</v>
      </c>
      <c r="I457" s="12">
        <f>IF(AND(COVID,F457&lt;0),0,IF(B457&lt;&gt;"",$D$13:$D$1000*($E$6/$E$8),""))</f>
        <v>0</v>
      </c>
      <c r="J457" s="12">
        <f t="shared" si="34"/>
        <v>0</v>
      </c>
      <c r="K457" s="12">
        <f>SUM($I$13:I457)</f>
        <v>854910.485335381</v>
      </c>
    </row>
    <row r="458" spans="2:11" s="2" customFormat="1" x14ac:dyDescent="0.2">
      <c r="B458" s="15">
        <f t="shared" si="35"/>
        <v>446</v>
      </c>
      <c r="C458" s="9">
        <f t="shared" si="32"/>
        <v>56323</v>
      </c>
      <c r="D458" s="55">
        <f t="shared" si="36"/>
        <v>0</v>
      </c>
      <c r="E458" s="12">
        <f t="shared" si="33"/>
        <v>4309.3934458562771</v>
      </c>
      <c r="F458" s="12">
        <v>0</v>
      </c>
      <c r="G458" s="12">
        <f>IF(AND(B458&lt;&gt;"",$E$13:$E$1000+$F$13:$F$1000*COVID&lt;$D$13:$D$1000),$E$13:$E$1000+$F$13:$F$1000*COVID,IF(B458&lt;&gt;"",$D$13:$D$1000,""))</f>
        <v>0</v>
      </c>
      <c r="H458" s="12">
        <f>IF(AND(COVID,F458&lt;0),F458, IF(B458&lt;&gt;"",$G$13:$G$1000-$I$13:$I$1000,""))</f>
        <v>0</v>
      </c>
      <c r="I458" s="12">
        <f>IF(AND(COVID,F458&lt;0),0,IF(B458&lt;&gt;"",$D$13:$D$1000*($E$6/$E$8),""))</f>
        <v>0</v>
      </c>
      <c r="J458" s="12">
        <f t="shared" si="34"/>
        <v>0</v>
      </c>
      <c r="K458" s="12">
        <f>SUM($I$13:I458)</f>
        <v>854910.485335381</v>
      </c>
    </row>
    <row r="459" spans="2:11" s="2" customFormat="1" x14ac:dyDescent="0.2">
      <c r="B459" s="15">
        <f t="shared" si="35"/>
        <v>447</v>
      </c>
      <c r="C459" s="9">
        <f t="shared" si="32"/>
        <v>56354</v>
      </c>
      <c r="D459" s="55">
        <f t="shared" si="36"/>
        <v>0</v>
      </c>
      <c r="E459" s="12">
        <f t="shared" si="33"/>
        <v>4309.3934458562771</v>
      </c>
      <c r="F459" s="12">
        <v>0</v>
      </c>
      <c r="G459" s="12">
        <f>IF(AND(B459&lt;&gt;"",$E$13:$E$1000+$F$13:$F$1000*COVID&lt;$D$13:$D$1000),$E$13:$E$1000+$F$13:$F$1000*COVID,IF(B459&lt;&gt;"",$D$13:$D$1000,""))</f>
        <v>0</v>
      </c>
      <c r="H459" s="12">
        <f>IF(AND(COVID,F459&lt;0),F459, IF(B459&lt;&gt;"",$G$13:$G$1000-$I$13:$I$1000,""))</f>
        <v>0</v>
      </c>
      <c r="I459" s="12">
        <f>IF(AND(COVID,F459&lt;0),0,IF(B459&lt;&gt;"",$D$13:$D$1000*($E$6/$E$8),""))</f>
        <v>0</v>
      </c>
      <c r="J459" s="12">
        <f t="shared" si="34"/>
        <v>0</v>
      </c>
      <c r="K459" s="12">
        <f>SUM($I$13:I459)</f>
        <v>854910.485335381</v>
      </c>
    </row>
    <row r="460" spans="2:11" s="2" customFormat="1" x14ac:dyDescent="0.2">
      <c r="B460" s="15">
        <f t="shared" si="35"/>
        <v>448</v>
      </c>
      <c r="C460" s="9">
        <f t="shared" si="32"/>
        <v>56384</v>
      </c>
      <c r="D460" s="55">
        <f t="shared" si="36"/>
        <v>0</v>
      </c>
      <c r="E460" s="12">
        <f t="shared" si="33"/>
        <v>4309.3934458562771</v>
      </c>
      <c r="F460" s="12">
        <v>0</v>
      </c>
      <c r="G460" s="12">
        <f>IF(AND(B460&lt;&gt;"",$E$13:$E$1000+$F$13:$F$1000*COVID&lt;$D$13:$D$1000),$E$13:$E$1000+$F$13:$F$1000*COVID,IF(B460&lt;&gt;"",$D$13:$D$1000,""))</f>
        <v>0</v>
      </c>
      <c r="H460" s="12">
        <f>IF(AND(COVID,F460&lt;0),F460, IF(B460&lt;&gt;"",$G$13:$G$1000-$I$13:$I$1000,""))</f>
        <v>0</v>
      </c>
      <c r="I460" s="12">
        <f>IF(AND(COVID,F460&lt;0),0,IF(B460&lt;&gt;"",$D$13:$D$1000*($E$6/$E$8),""))</f>
        <v>0</v>
      </c>
      <c r="J460" s="12">
        <f t="shared" si="34"/>
        <v>0</v>
      </c>
      <c r="K460" s="12">
        <f>SUM($I$13:I460)</f>
        <v>854910.485335381</v>
      </c>
    </row>
    <row r="461" spans="2:11" s="2" customFormat="1" x14ac:dyDescent="0.2">
      <c r="B461" s="15">
        <f t="shared" si="35"/>
        <v>449</v>
      </c>
      <c r="C461" s="9">
        <f t="shared" si="32"/>
        <v>56415</v>
      </c>
      <c r="D461" s="55">
        <f t="shared" si="36"/>
        <v>0</v>
      </c>
      <c r="E461" s="12">
        <f t="shared" si="33"/>
        <v>4309.3934458562771</v>
      </c>
      <c r="F461" s="12">
        <v>0</v>
      </c>
      <c r="G461" s="12">
        <f>IF(AND(B461&lt;&gt;"",$E$13:$E$1000+$F$13:$F$1000*COVID&lt;$D$13:$D$1000),$E$13:$E$1000+$F$13:$F$1000*COVID,IF(B461&lt;&gt;"",$D$13:$D$1000,""))</f>
        <v>0</v>
      </c>
      <c r="H461" s="12">
        <f>IF(AND(COVID,F461&lt;0),F461, IF(B461&lt;&gt;"",$G$13:$G$1000-$I$13:$I$1000,""))</f>
        <v>0</v>
      </c>
      <c r="I461" s="12">
        <f>IF(AND(COVID,F461&lt;0),0,IF(B461&lt;&gt;"",$D$13:$D$1000*($E$6/$E$8),""))</f>
        <v>0</v>
      </c>
      <c r="J461" s="12">
        <f t="shared" si="34"/>
        <v>0</v>
      </c>
      <c r="K461" s="12">
        <f>SUM($I$13:I461)</f>
        <v>854910.485335381</v>
      </c>
    </row>
    <row r="462" spans="2:11" s="2" customFormat="1" x14ac:dyDescent="0.2">
      <c r="B462" s="15">
        <f t="shared" si="35"/>
        <v>450</v>
      </c>
      <c r="C462" s="9">
        <f t="shared" ref="C462:C525" si="37">IF(B462&lt;&gt;"",DATE(YEAR($E$9),MONTH($E$9)+B462*12/$E$8,DAY($E$9)),"")</f>
        <v>56445</v>
      </c>
      <c r="D462" s="55">
        <f t="shared" si="36"/>
        <v>0</v>
      </c>
      <c r="E462" s="12">
        <f t="shared" ref="E462:E525" si="38">IF(B462&lt;&gt;"",$J$5,"")</f>
        <v>4309.3934458562771</v>
      </c>
      <c r="F462" s="12">
        <v>0</v>
      </c>
      <c r="G462" s="12">
        <f>IF(AND(B462&lt;&gt;"",$E$13:$E$1000+$F$13:$F$1000*COVID&lt;$D$13:$D$1000),$E$13:$E$1000+$F$13:$F$1000*COVID,IF(B462&lt;&gt;"",$D$13:$D$1000,""))</f>
        <v>0</v>
      </c>
      <c r="H462" s="12">
        <f>IF(AND(COVID,F462&lt;0),F462, IF(B462&lt;&gt;"",$G$13:$G$1000-$I$13:$I$1000,""))</f>
        <v>0</v>
      </c>
      <c r="I462" s="12">
        <f>IF(AND(COVID,F462&lt;0),0,IF(B462&lt;&gt;"",$D$13:$D$1000*($E$6/$E$8),""))</f>
        <v>0</v>
      </c>
      <c r="J462" s="12">
        <f t="shared" ref="J462:J525" si="39">IF(AND(B462&lt;&gt;"",$E$13:$E$1000+$F$13:$F$1000&lt;$D$13:$D$1000),$D$13:$D$1000-$H$13:$H$1000,IF(B462&lt;&gt;"",0,""))</f>
        <v>0</v>
      </c>
      <c r="K462" s="12">
        <f>SUM($I$13:I462)</f>
        <v>854910.485335381</v>
      </c>
    </row>
    <row r="463" spans="2:11" s="2" customFormat="1" x14ac:dyDescent="0.2">
      <c r="B463" s="15">
        <f t="shared" ref="B463:B526" si="40">IF((IF($E$5*$E$6*$E$7*$E$9&gt;0,1,0)),B462+1,"")</f>
        <v>451</v>
      </c>
      <c r="C463" s="9">
        <f t="shared" si="37"/>
        <v>56476</v>
      </c>
      <c r="D463" s="55">
        <f t="shared" ref="D463:D526" si="41">IF(B463&lt;&gt;"",J462,"")</f>
        <v>0</v>
      </c>
      <c r="E463" s="12">
        <f t="shared" si="38"/>
        <v>4309.3934458562771</v>
      </c>
      <c r="F463" s="12">
        <v>0</v>
      </c>
      <c r="G463" s="12">
        <f>IF(AND(B463&lt;&gt;"",$E$13:$E$1000+$F$13:$F$1000*COVID&lt;$D$13:$D$1000),$E$13:$E$1000+$F$13:$F$1000*COVID,IF(B463&lt;&gt;"",$D$13:$D$1000,""))</f>
        <v>0</v>
      </c>
      <c r="H463" s="12">
        <f>IF(AND(COVID,F463&lt;0),F463, IF(B463&lt;&gt;"",$G$13:$G$1000-$I$13:$I$1000,""))</f>
        <v>0</v>
      </c>
      <c r="I463" s="12">
        <f>IF(AND(COVID,F463&lt;0),0,IF(B463&lt;&gt;"",$D$13:$D$1000*($E$6/$E$8),""))</f>
        <v>0</v>
      </c>
      <c r="J463" s="12">
        <f t="shared" si="39"/>
        <v>0</v>
      </c>
      <c r="K463" s="12">
        <f>SUM($I$13:I463)</f>
        <v>854910.485335381</v>
      </c>
    </row>
    <row r="464" spans="2:11" s="2" customFormat="1" x14ac:dyDescent="0.2">
      <c r="B464" s="15">
        <f t="shared" si="40"/>
        <v>452</v>
      </c>
      <c r="C464" s="9">
        <f t="shared" si="37"/>
        <v>56507</v>
      </c>
      <c r="D464" s="55">
        <f t="shared" si="41"/>
        <v>0</v>
      </c>
      <c r="E464" s="12">
        <f t="shared" si="38"/>
        <v>4309.3934458562771</v>
      </c>
      <c r="F464" s="12">
        <v>0</v>
      </c>
      <c r="G464" s="12">
        <f>IF(AND(B464&lt;&gt;"",$E$13:$E$1000+$F$13:$F$1000*COVID&lt;$D$13:$D$1000),$E$13:$E$1000+$F$13:$F$1000*COVID,IF(B464&lt;&gt;"",$D$13:$D$1000,""))</f>
        <v>0</v>
      </c>
      <c r="H464" s="12">
        <f>IF(AND(COVID,F464&lt;0),F464, IF(B464&lt;&gt;"",$G$13:$G$1000-$I$13:$I$1000,""))</f>
        <v>0</v>
      </c>
      <c r="I464" s="12">
        <f>IF(AND(COVID,F464&lt;0),0,IF(B464&lt;&gt;"",$D$13:$D$1000*($E$6/$E$8),""))</f>
        <v>0</v>
      </c>
      <c r="J464" s="12">
        <f t="shared" si="39"/>
        <v>0</v>
      </c>
      <c r="K464" s="12">
        <f>SUM($I$13:I464)</f>
        <v>854910.485335381</v>
      </c>
    </row>
    <row r="465" spans="2:11" s="2" customFormat="1" x14ac:dyDescent="0.2">
      <c r="B465" s="15">
        <f t="shared" si="40"/>
        <v>453</v>
      </c>
      <c r="C465" s="9">
        <f t="shared" si="37"/>
        <v>56537</v>
      </c>
      <c r="D465" s="55">
        <f t="shared" si="41"/>
        <v>0</v>
      </c>
      <c r="E465" s="12">
        <f t="shared" si="38"/>
        <v>4309.3934458562771</v>
      </c>
      <c r="F465" s="12">
        <v>0</v>
      </c>
      <c r="G465" s="12">
        <f>IF(AND(B465&lt;&gt;"",$E$13:$E$1000+$F$13:$F$1000*COVID&lt;$D$13:$D$1000),$E$13:$E$1000+$F$13:$F$1000*COVID,IF(B465&lt;&gt;"",$D$13:$D$1000,""))</f>
        <v>0</v>
      </c>
      <c r="H465" s="12">
        <f>IF(AND(COVID,F465&lt;0),F465, IF(B465&lt;&gt;"",$G$13:$G$1000-$I$13:$I$1000,""))</f>
        <v>0</v>
      </c>
      <c r="I465" s="12">
        <f>IF(AND(COVID,F465&lt;0),0,IF(B465&lt;&gt;"",$D$13:$D$1000*($E$6/$E$8),""))</f>
        <v>0</v>
      </c>
      <c r="J465" s="12">
        <f t="shared" si="39"/>
        <v>0</v>
      </c>
      <c r="K465" s="12">
        <f>SUM($I$13:I465)</f>
        <v>854910.485335381</v>
      </c>
    </row>
    <row r="466" spans="2:11" s="2" customFormat="1" x14ac:dyDescent="0.2">
      <c r="B466" s="15">
        <f t="shared" si="40"/>
        <v>454</v>
      </c>
      <c r="C466" s="9">
        <f t="shared" si="37"/>
        <v>56568</v>
      </c>
      <c r="D466" s="55">
        <f t="shared" si="41"/>
        <v>0</v>
      </c>
      <c r="E466" s="12">
        <f t="shared" si="38"/>
        <v>4309.3934458562771</v>
      </c>
      <c r="F466" s="12">
        <v>0</v>
      </c>
      <c r="G466" s="12">
        <f>IF(AND(B466&lt;&gt;"",$E$13:$E$1000+$F$13:$F$1000*COVID&lt;$D$13:$D$1000),$E$13:$E$1000+$F$13:$F$1000*COVID,IF(B466&lt;&gt;"",$D$13:$D$1000,""))</f>
        <v>0</v>
      </c>
      <c r="H466" s="12">
        <f>IF(AND(COVID,F466&lt;0),F466, IF(B466&lt;&gt;"",$G$13:$G$1000-$I$13:$I$1000,""))</f>
        <v>0</v>
      </c>
      <c r="I466" s="12">
        <f>IF(AND(COVID,F466&lt;0),0,IF(B466&lt;&gt;"",$D$13:$D$1000*($E$6/$E$8),""))</f>
        <v>0</v>
      </c>
      <c r="J466" s="12">
        <f t="shared" si="39"/>
        <v>0</v>
      </c>
      <c r="K466" s="12">
        <f>SUM($I$13:I466)</f>
        <v>854910.485335381</v>
      </c>
    </row>
    <row r="467" spans="2:11" s="2" customFormat="1" x14ac:dyDescent="0.2">
      <c r="B467" s="15">
        <f t="shared" si="40"/>
        <v>455</v>
      </c>
      <c r="C467" s="9">
        <f t="shared" si="37"/>
        <v>56598</v>
      </c>
      <c r="D467" s="55">
        <f t="shared" si="41"/>
        <v>0</v>
      </c>
      <c r="E467" s="12">
        <f t="shared" si="38"/>
        <v>4309.3934458562771</v>
      </c>
      <c r="F467" s="12">
        <v>0</v>
      </c>
      <c r="G467" s="12">
        <f>IF(AND(B467&lt;&gt;"",$E$13:$E$1000+$F$13:$F$1000*COVID&lt;$D$13:$D$1000),$E$13:$E$1000+$F$13:$F$1000*COVID,IF(B467&lt;&gt;"",$D$13:$D$1000,""))</f>
        <v>0</v>
      </c>
      <c r="H467" s="12">
        <f>IF(AND(COVID,F467&lt;0),F467, IF(B467&lt;&gt;"",$G$13:$G$1000-$I$13:$I$1000,""))</f>
        <v>0</v>
      </c>
      <c r="I467" s="12">
        <f>IF(AND(COVID,F467&lt;0),0,IF(B467&lt;&gt;"",$D$13:$D$1000*($E$6/$E$8),""))</f>
        <v>0</v>
      </c>
      <c r="J467" s="12">
        <f t="shared" si="39"/>
        <v>0</v>
      </c>
      <c r="K467" s="12">
        <f>SUM($I$13:I467)</f>
        <v>854910.485335381</v>
      </c>
    </row>
    <row r="468" spans="2:11" s="2" customFormat="1" x14ac:dyDescent="0.2">
      <c r="B468" s="15">
        <f t="shared" si="40"/>
        <v>456</v>
      </c>
      <c r="C468" s="9">
        <f t="shared" si="37"/>
        <v>56629</v>
      </c>
      <c r="D468" s="55">
        <f t="shared" si="41"/>
        <v>0</v>
      </c>
      <c r="E468" s="12">
        <f t="shared" si="38"/>
        <v>4309.3934458562771</v>
      </c>
      <c r="F468" s="12">
        <v>0</v>
      </c>
      <c r="G468" s="12">
        <f>IF(AND(B468&lt;&gt;"",$E$13:$E$1000+$F$13:$F$1000*COVID&lt;$D$13:$D$1000),$E$13:$E$1000+$F$13:$F$1000*COVID,IF(B468&lt;&gt;"",$D$13:$D$1000,""))</f>
        <v>0</v>
      </c>
      <c r="H468" s="12">
        <f>IF(AND(COVID,F468&lt;0),F468, IF(B468&lt;&gt;"",$G$13:$G$1000-$I$13:$I$1000,""))</f>
        <v>0</v>
      </c>
      <c r="I468" s="12">
        <f>IF(AND(COVID,F468&lt;0),0,IF(B468&lt;&gt;"",$D$13:$D$1000*($E$6/$E$8),""))</f>
        <v>0</v>
      </c>
      <c r="J468" s="12">
        <f t="shared" si="39"/>
        <v>0</v>
      </c>
      <c r="K468" s="12">
        <f>SUM($I$13:I468)</f>
        <v>854910.485335381</v>
      </c>
    </row>
    <row r="469" spans="2:11" s="2" customFormat="1" x14ac:dyDescent="0.2">
      <c r="B469" s="15">
        <f t="shared" si="40"/>
        <v>457</v>
      </c>
      <c r="C469" s="9">
        <f t="shared" si="37"/>
        <v>56660</v>
      </c>
      <c r="D469" s="55">
        <f t="shared" si="41"/>
        <v>0</v>
      </c>
      <c r="E469" s="12">
        <f t="shared" si="38"/>
        <v>4309.3934458562771</v>
      </c>
      <c r="F469" s="12">
        <v>0</v>
      </c>
      <c r="G469" s="12">
        <f>IF(AND(B469&lt;&gt;"",$E$13:$E$1000+$F$13:$F$1000*COVID&lt;$D$13:$D$1000),$E$13:$E$1000+$F$13:$F$1000*COVID,IF(B469&lt;&gt;"",$D$13:$D$1000,""))</f>
        <v>0</v>
      </c>
      <c r="H469" s="12">
        <f>IF(AND(COVID,F469&lt;0),F469, IF(B469&lt;&gt;"",$G$13:$G$1000-$I$13:$I$1000,""))</f>
        <v>0</v>
      </c>
      <c r="I469" s="12">
        <f>IF(AND(COVID,F469&lt;0),0,IF(B469&lt;&gt;"",$D$13:$D$1000*($E$6/$E$8),""))</f>
        <v>0</v>
      </c>
      <c r="J469" s="12">
        <f t="shared" si="39"/>
        <v>0</v>
      </c>
      <c r="K469" s="12">
        <f>SUM($I$13:I469)</f>
        <v>854910.485335381</v>
      </c>
    </row>
    <row r="470" spans="2:11" s="2" customFormat="1" x14ac:dyDescent="0.2">
      <c r="B470" s="15">
        <f t="shared" si="40"/>
        <v>458</v>
      </c>
      <c r="C470" s="9">
        <f t="shared" si="37"/>
        <v>56688</v>
      </c>
      <c r="D470" s="55">
        <f t="shared" si="41"/>
        <v>0</v>
      </c>
      <c r="E470" s="12">
        <f t="shared" si="38"/>
        <v>4309.3934458562771</v>
      </c>
      <c r="F470" s="12">
        <v>0</v>
      </c>
      <c r="G470" s="12">
        <f>IF(AND(B470&lt;&gt;"",$E$13:$E$1000+$F$13:$F$1000*COVID&lt;$D$13:$D$1000),$E$13:$E$1000+$F$13:$F$1000*COVID,IF(B470&lt;&gt;"",$D$13:$D$1000,""))</f>
        <v>0</v>
      </c>
      <c r="H470" s="12">
        <f>IF(AND(COVID,F470&lt;0),F470, IF(B470&lt;&gt;"",$G$13:$G$1000-$I$13:$I$1000,""))</f>
        <v>0</v>
      </c>
      <c r="I470" s="12">
        <f>IF(AND(COVID,F470&lt;0),0,IF(B470&lt;&gt;"",$D$13:$D$1000*($E$6/$E$8),""))</f>
        <v>0</v>
      </c>
      <c r="J470" s="12">
        <f t="shared" si="39"/>
        <v>0</v>
      </c>
      <c r="K470" s="12">
        <f>SUM($I$13:I470)</f>
        <v>854910.485335381</v>
      </c>
    </row>
    <row r="471" spans="2:11" s="2" customFormat="1" x14ac:dyDescent="0.2">
      <c r="B471" s="15">
        <f t="shared" si="40"/>
        <v>459</v>
      </c>
      <c r="C471" s="9">
        <f t="shared" si="37"/>
        <v>56719</v>
      </c>
      <c r="D471" s="55">
        <f t="shared" si="41"/>
        <v>0</v>
      </c>
      <c r="E471" s="12">
        <f t="shared" si="38"/>
        <v>4309.3934458562771</v>
      </c>
      <c r="F471" s="12">
        <v>0</v>
      </c>
      <c r="G471" s="12">
        <f>IF(AND(B471&lt;&gt;"",$E$13:$E$1000+$F$13:$F$1000*COVID&lt;$D$13:$D$1000),$E$13:$E$1000+$F$13:$F$1000*COVID,IF(B471&lt;&gt;"",$D$13:$D$1000,""))</f>
        <v>0</v>
      </c>
      <c r="H471" s="12">
        <f>IF(AND(COVID,F471&lt;0),F471, IF(B471&lt;&gt;"",$G$13:$G$1000-$I$13:$I$1000,""))</f>
        <v>0</v>
      </c>
      <c r="I471" s="12">
        <f>IF(AND(COVID,F471&lt;0),0,IF(B471&lt;&gt;"",$D$13:$D$1000*($E$6/$E$8),""))</f>
        <v>0</v>
      </c>
      <c r="J471" s="12">
        <f t="shared" si="39"/>
        <v>0</v>
      </c>
      <c r="K471" s="12">
        <f>SUM($I$13:I471)</f>
        <v>854910.485335381</v>
      </c>
    </row>
    <row r="472" spans="2:11" s="2" customFormat="1" x14ac:dyDescent="0.2">
      <c r="B472" s="15">
        <f t="shared" si="40"/>
        <v>460</v>
      </c>
      <c r="C472" s="9">
        <f t="shared" si="37"/>
        <v>56749</v>
      </c>
      <c r="D472" s="55">
        <f t="shared" si="41"/>
        <v>0</v>
      </c>
      <c r="E472" s="12">
        <f t="shared" si="38"/>
        <v>4309.3934458562771</v>
      </c>
      <c r="F472" s="12">
        <v>0</v>
      </c>
      <c r="G472" s="12">
        <f>IF(AND(B472&lt;&gt;"",$E$13:$E$1000+$F$13:$F$1000*COVID&lt;$D$13:$D$1000),$E$13:$E$1000+$F$13:$F$1000*COVID,IF(B472&lt;&gt;"",$D$13:$D$1000,""))</f>
        <v>0</v>
      </c>
      <c r="H472" s="12">
        <f>IF(AND(COVID,F472&lt;0),F472, IF(B472&lt;&gt;"",$G$13:$G$1000-$I$13:$I$1000,""))</f>
        <v>0</v>
      </c>
      <c r="I472" s="12">
        <f>IF(AND(COVID,F472&lt;0),0,IF(B472&lt;&gt;"",$D$13:$D$1000*($E$6/$E$8),""))</f>
        <v>0</v>
      </c>
      <c r="J472" s="12">
        <f t="shared" si="39"/>
        <v>0</v>
      </c>
      <c r="K472" s="12">
        <f>SUM($I$13:I472)</f>
        <v>854910.485335381</v>
      </c>
    </row>
    <row r="473" spans="2:11" s="2" customFormat="1" x14ac:dyDescent="0.2">
      <c r="B473" s="15">
        <f t="shared" si="40"/>
        <v>461</v>
      </c>
      <c r="C473" s="9">
        <f t="shared" si="37"/>
        <v>56780</v>
      </c>
      <c r="D473" s="55">
        <f t="shared" si="41"/>
        <v>0</v>
      </c>
      <c r="E473" s="12">
        <f t="shared" si="38"/>
        <v>4309.3934458562771</v>
      </c>
      <c r="F473" s="12">
        <v>0</v>
      </c>
      <c r="G473" s="12">
        <f>IF(AND(B473&lt;&gt;"",$E$13:$E$1000+$F$13:$F$1000*COVID&lt;$D$13:$D$1000),$E$13:$E$1000+$F$13:$F$1000*COVID,IF(B473&lt;&gt;"",$D$13:$D$1000,""))</f>
        <v>0</v>
      </c>
      <c r="H473" s="12">
        <f>IF(AND(COVID,F473&lt;0),F473, IF(B473&lt;&gt;"",$G$13:$G$1000-$I$13:$I$1000,""))</f>
        <v>0</v>
      </c>
      <c r="I473" s="12">
        <f>IF(AND(COVID,F473&lt;0),0,IF(B473&lt;&gt;"",$D$13:$D$1000*($E$6/$E$8),""))</f>
        <v>0</v>
      </c>
      <c r="J473" s="12">
        <f t="shared" si="39"/>
        <v>0</v>
      </c>
      <c r="K473" s="12">
        <f>SUM($I$13:I473)</f>
        <v>854910.485335381</v>
      </c>
    </row>
    <row r="474" spans="2:11" s="2" customFormat="1" x14ac:dyDescent="0.2">
      <c r="B474" s="15">
        <f t="shared" si="40"/>
        <v>462</v>
      </c>
      <c r="C474" s="9">
        <f t="shared" si="37"/>
        <v>56810</v>
      </c>
      <c r="D474" s="55">
        <f t="shared" si="41"/>
        <v>0</v>
      </c>
      <c r="E474" s="12">
        <f t="shared" si="38"/>
        <v>4309.3934458562771</v>
      </c>
      <c r="F474" s="12">
        <v>0</v>
      </c>
      <c r="G474" s="12">
        <f>IF(AND(B474&lt;&gt;"",$E$13:$E$1000+$F$13:$F$1000*COVID&lt;$D$13:$D$1000),$E$13:$E$1000+$F$13:$F$1000*COVID,IF(B474&lt;&gt;"",$D$13:$D$1000,""))</f>
        <v>0</v>
      </c>
      <c r="H474" s="12">
        <f>IF(AND(COVID,F474&lt;0),F474, IF(B474&lt;&gt;"",$G$13:$G$1000-$I$13:$I$1000,""))</f>
        <v>0</v>
      </c>
      <c r="I474" s="12">
        <f>IF(AND(COVID,F474&lt;0),0,IF(B474&lt;&gt;"",$D$13:$D$1000*($E$6/$E$8),""))</f>
        <v>0</v>
      </c>
      <c r="J474" s="12">
        <f t="shared" si="39"/>
        <v>0</v>
      </c>
      <c r="K474" s="12">
        <f>SUM($I$13:I474)</f>
        <v>854910.485335381</v>
      </c>
    </row>
    <row r="475" spans="2:11" s="2" customFormat="1" x14ac:dyDescent="0.2">
      <c r="B475" s="15">
        <f t="shared" si="40"/>
        <v>463</v>
      </c>
      <c r="C475" s="9">
        <f t="shared" si="37"/>
        <v>56841</v>
      </c>
      <c r="D475" s="55">
        <f t="shared" si="41"/>
        <v>0</v>
      </c>
      <c r="E475" s="12">
        <f t="shared" si="38"/>
        <v>4309.3934458562771</v>
      </c>
      <c r="F475" s="12">
        <v>0</v>
      </c>
      <c r="G475" s="12">
        <f>IF(AND(B475&lt;&gt;"",$E$13:$E$1000+$F$13:$F$1000*COVID&lt;$D$13:$D$1000),$E$13:$E$1000+$F$13:$F$1000*COVID,IF(B475&lt;&gt;"",$D$13:$D$1000,""))</f>
        <v>0</v>
      </c>
      <c r="H475" s="12">
        <f>IF(AND(COVID,F475&lt;0),F475, IF(B475&lt;&gt;"",$G$13:$G$1000-$I$13:$I$1000,""))</f>
        <v>0</v>
      </c>
      <c r="I475" s="12">
        <f>IF(AND(COVID,F475&lt;0),0,IF(B475&lt;&gt;"",$D$13:$D$1000*($E$6/$E$8),""))</f>
        <v>0</v>
      </c>
      <c r="J475" s="12">
        <f t="shared" si="39"/>
        <v>0</v>
      </c>
      <c r="K475" s="12">
        <f>SUM($I$13:I475)</f>
        <v>854910.485335381</v>
      </c>
    </row>
    <row r="476" spans="2:11" s="2" customFormat="1" x14ac:dyDescent="0.2">
      <c r="B476" s="15">
        <f t="shared" si="40"/>
        <v>464</v>
      </c>
      <c r="C476" s="9">
        <f t="shared" si="37"/>
        <v>56872</v>
      </c>
      <c r="D476" s="55">
        <f t="shared" si="41"/>
        <v>0</v>
      </c>
      <c r="E476" s="12">
        <f t="shared" si="38"/>
        <v>4309.3934458562771</v>
      </c>
      <c r="F476" s="12">
        <v>0</v>
      </c>
      <c r="G476" s="12">
        <f>IF(AND(B476&lt;&gt;"",$E$13:$E$1000+$F$13:$F$1000*COVID&lt;$D$13:$D$1000),$E$13:$E$1000+$F$13:$F$1000*COVID,IF(B476&lt;&gt;"",$D$13:$D$1000,""))</f>
        <v>0</v>
      </c>
      <c r="H476" s="12">
        <f>IF(AND(COVID,F476&lt;0),F476, IF(B476&lt;&gt;"",$G$13:$G$1000-$I$13:$I$1000,""))</f>
        <v>0</v>
      </c>
      <c r="I476" s="12">
        <f>IF(AND(COVID,F476&lt;0),0,IF(B476&lt;&gt;"",$D$13:$D$1000*($E$6/$E$8),""))</f>
        <v>0</v>
      </c>
      <c r="J476" s="12">
        <f t="shared" si="39"/>
        <v>0</v>
      </c>
      <c r="K476" s="12">
        <f>SUM($I$13:I476)</f>
        <v>854910.485335381</v>
      </c>
    </row>
    <row r="477" spans="2:11" s="2" customFormat="1" x14ac:dyDescent="0.2">
      <c r="B477" s="15">
        <f t="shared" si="40"/>
        <v>465</v>
      </c>
      <c r="C477" s="9">
        <f t="shared" si="37"/>
        <v>56902</v>
      </c>
      <c r="D477" s="55">
        <f t="shared" si="41"/>
        <v>0</v>
      </c>
      <c r="E477" s="12">
        <f t="shared" si="38"/>
        <v>4309.3934458562771</v>
      </c>
      <c r="F477" s="12">
        <v>0</v>
      </c>
      <c r="G477" s="12">
        <f>IF(AND(B477&lt;&gt;"",$E$13:$E$1000+$F$13:$F$1000*COVID&lt;$D$13:$D$1000),$E$13:$E$1000+$F$13:$F$1000*COVID,IF(B477&lt;&gt;"",$D$13:$D$1000,""))</f>
        <v>0</v>
      </c>
      <c r="H477" s="12">
        <f>IF(AND(COVID,F477&lt;0),F477, IF(B477&lt;&gt;"",$G$13:$G$1000-$I$13:$I$1000,""))</f>
        <v>0</v>
      </c>
      <c r="I477" s="12">
        <f>IF(AND(COVID,F477&lt;0),0,IF(B477&lt;&gt;"",$D$13:$D$1000*($E$6/$E$8),""))</f>
        <v>0</v>
      </c>
      <c r="J477" s="12">
        <f t="shared" si="39"/>
        <v>0</v>
      </c>
      <c r="K477" s="12">
        <f>SUM($I$13:I477)</f>
        <v>854910.485335381</v>
      </c>
    </row>
    <row r="478" spans="2:11" s="2" customFormat="1" x14ac:dyDescent="0.2">
      <c r="B478" s="15">
        <f t="shared" si="40"/>
        <v>466</v>
      </c>
      <c r="C478" s="9">
        <f t="shared" si="37"/>
        <v>56933</v>
      </c>
      <c r="D478" s="55">
        <f t="shared" si="41"/>
        <v>0</v>
      </c>
      <c r="E478" s="12">
        <f t="shared" si="38"/>
        <v>4309.3934458562771</v>
      </c>
      <c r="F478" s="12">
        <v>0</v>
      </c>
      <c r="G478" s="12">
        <f>IF(AND(B478&lt;&gt;"",$E$13:$E$1000+$F$13:$F$1000*COVID&lt;$D$13:$D$1000),$E$13:$E$1000+$F$13:$F$1000*COVID,IF(B478&lt;&gt;"",$D$13:$D$1000,""))</f>
        <v>0</v>
      </c>
      <c r="H478" s="12">
        <f>IF(AND(COVID,F478&lt;0),F478, IF(B478&lt;&gt;"",$G$13:$G$1000-$I$13:$I$1000,""))</f>
        <v>0</v>
      </c>
      <c r="I478" s="12">
        <f>IF(AND(COVID,F478&lt;0),0,IF(B478&lt;&gt;"",$D$13:$D$1000*($E$6/$E$8),""))</f>
        <v>0</v>
      </c>
      <c r="J478" s="12">
        <f t="shared" si="39"/>
        <v>0</v>
      </c>
      <c r="K478" s="12">
        <f>SUM($I$13:I478)</f>
        <v>854910.485335381</v>
      </c>
    </row>
    <row r="479" spans="2:11" s="2" customFormat="1" x14ac:dyDescent="0.2">
      <c r="B479" s="15">
        <f t="shared" si="40"/>
        <v>467</v>
      </c>
      <c r="C479" s="9">
        <f t="shared" si="37"/>
        <v>56963</v>
      </c>
      <c r="D479" s="55">
        <f t="shared" si="41"/>
        <v>0</v>
      </c>
      <c r="E479" s="12">
        <f t="shared" si="38"/>
        <v>4309.3934458562771</v>
      </c>
      <c r="F479" s="12">
        <v>0</v>
      </c>
      <c r="G479" s="12">
        <f>IF(AND(B479&lt;&gt;"",$E$13:$E$1000+$F$13:$F$1000*COVID&lt;$D$13:$D$1000),$E$13:$E$1000+$F$13:$F$1000*COVID,IF(B479&lt;&gt;"",$D$13:$D$1000,""))</f>
        <v>0</v>
      </c>
      <c r="H479" s="12">
        <f>IF(AND(COVID,F479&lt;0),F479, IF(B479&lt;&gt;"",$G$13:$G$1000-$I$13:$I$1000,""))</f>
        <v>0</v>
      </c>
      <c r="I479" s="12">
        <f>IF(AND(COVID,F479&lt;0),0,IF(B479&lt;&gt;"",$D$13:$D$1000*($E$6/$E$8),""))</f>
        <v>0</v>
      </c>
      <c r="J479" s="12">
        <f t="shared" si="39"/>
        <v>0</v>
      </c>
      <c r="K479" s="12">
        <f>SUM($I$13:I479)</f>
        <v>854910.485335381</v>
      </c>
    </row>
    <row r="480" spans="2:11" s="2" customFormat="1" x14ac:dyDescent="0.2">
      <c r="B480" s="15">
        <f t="shared" si="40"/>
        <v>468</v>
      </c>
      <c r="C480" s="9">
        <f t="shared" si="37"/>
        <v>56994</v>
      </c>
      <c r="D480" s="55">
        <f t="shared" si="41"/>
        <v>0</v>
      </c>
      <c r="E480" s="12">
        <f t="shared" si="38"/>
        <v>4309.3934458562771</v>
      </c>
      <c r="F480" s="12">
        <v>0</v>
      </c>
      <c r="G480" s="12">
        <f>IF(AND(B480&lt;&gt;"",$E$13:$E$1000+$F$13:$F$1000*COVID&lt;$D$13:$D$1000),$E$13:$E$1000+$F$13:$F$1000*COVID,IF(B480&lt;&gt;"",$D$13:$D$1000,""))</f>
        <v>0</v>
      </c>
      <c r="H480" s="12">
        <f>IF(AND(COVID,F480&lt;0),F480, IF(B480&lt;&gt;"",$G$13:$G$1000-$I$13:$I$1000,""))</f>
        <v>0</v>
      </c>
      <c r="I480" s="12">
        <f>IF(AND(COVID,F480&lt;0),0,IF(B480&lt;&gt;"",$D$13:$D$1000*($E$6/$E$8),""))</f>
        <v>0</v>
      </c>
      <c r="J480" s="12">
        <f t="shared" si="39"/>
        <v>0</v>
      </c>
      <c r="K480" s="12">
        <f>SUM($I$13:I480)</f>
        <v>854910.485335381</v>
      </c>
    </row>
    <row r="481" spans="2:11" s="2" customFormat="1" x14ac:dyDescent="0.2">
      <c r="B481" s="15">
        <f t="shared" si="40"/>
        <v>469</v>
      </c>
      <c r="C481" s="9">
        <f t="shared" si="37"/>
        <v>57025</v>
      </c>
      <c r="D481" s="55">
        <f t="shared" si="41"/>
        <v>0</v>
      </c>
      <c r="E481" s="12">
        <f t="shared" si="38"/>
        <v>4309.3934458562771</v>
      </c>
      <c r="F481" s="12">
        <v>0</v>
      </c>
      <c r="G481" s="12">
        <f>IF(AND(B481&lt;&gt;"",$E$13:$E$1000+$F$13:$F$1000*COVID&lt;$D$13:$D$1000),$E$13:$E$1000+$F$13:$F$1000*COVID,IF(B481&lt;&gt;"",$D$13:$D$1000,""))</f>
        <v>0</v>
      </c>
      <c r="H481" s="12">
        <f>IF(AND(COVID,F481&lt;0),F481, IF(B481&lt;&gt;"",$G$13:$G$1000-$I$13:$I$1000,""))</f>
        <v>0</v>
      </c>
      <c r="I481" s="12">
        <f>IF(AND(COVID,F481&lt;0),0,IF(B481&lt;&gt;"",$D$13:$D$1000*($E$6/$E$8),""))</f>
        <v>0</v>
      </c>
      <c r="J481" s="12">
        <f t="shared" si="39"/>
        <v>0</v>
      </c>
      <c r="K481" s="12">
        <f>SUM($I$13:I481)</f>
        <v>854910.485335381</v>
      </c>
    </row>
    <row r="482" spans="2:11" s="2" customFormat="1" x14ac:dyDescent="0.2">
      <c r="B482" s="15">
        <f t="shared" si="40"/>
        <v>470</v>
      </c>
      <c r="C482" s="9">
        <f t="shared" si="37"/>
        <v>57054</v>
      </c>
      <c r="D482" s="55">
        <f t="shared" si="41"/>
        <v>0</v>
      </c>
      <c r="E482" s="12">
        <f t="shared" si="38"/>
        <v>4309.3934458562771</v>
      </c>
      <c r="F482" s="12">
        <v>0</v>
      </c>
      <c r="G482" s="12">
        <f>IF(AND(B482&lt;&gt;"",$E$13:$E$1000+$F$13:$F$1000*COVID&lt;$D$13:$D$1000),$E$13:$E$1000+$F$13:$F$1000*COVID,IF(B482&lt;&gt;"",$D$13:$D$1000,""))</f>
        <v>0</v>
      </c>
      <c r="H482" s="12">
        <f>IF(AND(COVID,F482&lt;0),F482, IF(B482&lt;&gt;"",$G$13:$G$1000-$I$13:$I$1000,""))</f>
        <v>0</v>
      </c>
      <c r="I482" s="12">
        <f>IF(AND(COVID,F482&lt;0),0,IF(B482&lt;&gt;"",$D$13:$D$1000*($E$6/$E$8),""))</f>
        <v>0</v>
      </c>
      <c r="J482" s="12">
        <f t="shared" si="39"/>
        <v>0</v>
      </c>
      <c r="K482" s="12">
        <f>SUM($I$13:I482)</f>
        <v>854910.485335381</v>
      </c>
    </row>
    <row r="483" spans="2:11" s="2" customFormat="1" x14ac:dyDescent="0.2">
      <c r="B483" s="15">
        <f t="shared" si="40"/>
        <v>471</v>
      </c>
      <c r="C483" s="9">
        <f t="shared" si="37"/>
        <v>57085</v>
      </c>
      <c r="D483" s="55">
        <f t="shared" si="41"/>
        <v>0</v>
      </c>
      <c r="E483" s="12">
        <f t="shared" si="38"/>
        <v>4309.3934458562771</v>
      </c>
      <c r="F483" s="12">
        <v>0</v>
      </c>
      <c r="G483" s="12">
        <f>IF(AND(B483&lt;&gt;"",$E$13:$E$1000+$F$13:$F$1000*COVID&lt;$D$13:$D$1000),$E$13:$E$1000+$F$13:$F$1000*COVID,IF(B483&lt;&gt;"",$D$13:$D$1000,""))</f>
        <v>0</v>
      </c>
      <c r="H483" s="12">
        <f>IF(AND(COVID,F483&lt;0),F483, IF(B483&lt;&gt;"",$G$13:$G$1000-$I$13:$I$1000,""))</f>
        <v>0</v>
      </c>
      <c r="I483" s="12">
        <f>IF(AND(COVID,F483&lt;0),0,IF(B483&lt;&gt;"",$D$13:$D$1000*($E$6/$E$8),""))</f>
        <v>0</v>
      </c>
      <c r="J483" s="12">
        <f t="shared" si="39"/>
        <v>0</v>
      </c>
      <c r="K483" s="12">
        <f>SUM($I$13:I483)</f>
        <v>854910.485335381</v>
      </c>
    </row>
    <row r="484" spans="2:11" s="2" customFormat="1" x14ac:dyDescent="0.2">
      <c r="B484" s="15">
        <f t="shared" si="40"/>
        <v>472</v>
      </c>
      <c r="C484" s="9">
        <f t="shared" si="37"/>
        <v>57115</v>
      </c>
      <c r="D484" s="55">
        <f t="shared" si="41"/>
        <v>0</v>
      </c>
      <c r="E484" s="12">
        <f t="shared" si="38"/>
        <v>4309.3934458562771</v>
      </c>
      <c r="F484" s="12">
        <v>0</v>
      </c>
      <c r="G484" s="12">
        <f>IF(AND(B484&lt;&gt;"",$E$13:$E$1000+$F$13:$F$1000*COVID&lt;$D$13:$D$1000),$E$13:$E$1000+$F$13:$F$1000*COVID,IF(B484&lt;&gt;"",$D$13:$D$1000,""))</f>
        <v>0</v>
      </c>
      <c r="H484" s="12">
        <f>IF(AND(COVID,F484&lt;0),F484, IF(B484&lt;&gt;"",$G$13:$G$1000-$I$13:$I$1000,""))</f>
        <v>0</v>
      </c>
      <c r="I484" s="12">
        <f>IF(AND(COVID,F484&lt;0),0,IF(B484&lt;&gt;"",$D$13:$D$1000*($E$6/$E$8),""))</f>
        <v>0</v>
      </c>
      <c r="J484" s="12">
        <f t="shared" si="39"/>
        <v>0</v>
      </c>
      <c r="K484" s="12">
        <f>SUM($I$13:I484)</f>
        <v>854910.485335381</v>
      </c>
    </row>
    <row r="485" spans="2:11" s="2" customFormat="1" x14ac:dyDescent="0.2">
      <c r="B485" s="15">
        <f t="shared" si="40"/>
        <v>473</v>
      </c>
      <c r="C485" s="9">
        <f t="shared" si="37"/>
        <v>57146</v>
      </c>
      <c r="D485" s="55">
        <f t="shared" si="41"/>
        <v>0</v>
      </c>
      <c r="E485" s="12">
        <f t="shared" si="38"/>
        <v>4309.3934458562771</v>
      </c>
      <c r="F485" s="12">
        <v>0</v>
      </c>
      <c r="G485" s="12">
        <f>IF(AND(B485&lt;&gt;"",$E$13:$E$1000+$F$13:$F$1000*COVID&lt;$D$13:$D$1000),$E$13:$E$1000+$F$13:$F$1000*COVID,IF(B485&lt;&gt;"",$D$13:$D$1000,""))</f>
        <v>0</v>
      </c>
      <c r="H485" s="12">
        <f>IF(AND(COVID,F485&lt;0),F485, IF(B485&lt;&gt;"",$G$13:$G$1000-$I$13:$I$1000,""))</f>
        <v>0</v>
      </c>
      <c r="I485" s="12">
        <f>IF(AND(COVID,F485&lt;0),0,IF(B485&lt;&gt;"",$D$13:$D$1000*($E$6/$E$8),""))</f>
        <v>0</v>
      </c>
      <c r="J485" s="12">
        <f t="shared" si="39"/>
        <v>0</v>
      </c>
      <c r="K485" s="12">
        <f>SUM($I$13:I485)</f>
        <v>854910.485335381</v>
      </c>
    </row>
    <row r="486" spans="2:11" s="2" customFormat="1" x14ac:dyDescent="0.2">
      <c r="B486" s="15">
        <f t="shared" si="40"/>
        <v>474</v>
      </c>
      <c r="C486" s="9">
        <f t="shared" si="37"/>
        <v>57176</v>
      </c>
      <c r="D486" s="55">
        <f t="shared" si="41"/>
        <v>0</v>
      </c>
      <c r="E486" s="12">
        <f t="shared" si="38"/>
        <v>4309.3934458562771</v>
      </c>
      <c r="F486" s="12">
        <v>0</v>
      </c>
      <c r="G486" s="12">
        <f>IF(AND(B486&lt;&gt;"",$E$13:$E$1000+$F$13:$F$1000*COVID&lt;$D$13:$D$1000),$E$13:$E$1000+$F$13:$F$1000*COVID,IF(B486&lt;&gt;"",$D$13:$D$1000,""))</f>
        <v>0</v>
      </c>
      <c r="H486" s="12">
        <f>IF(AND(COVID,F486&lt;0),F486, IF(B486&lt;&gt;"",$G$13:$G$1000-$I$13:$I$1000,""))</f>
        <v>0</v>
      </c>
      <c r="I486" s="12">
        <f>IF(AND(COVID,F486&lt;0),0,IF(B486&lt;&gt;"",$D$13:$D$1000*($E$6/$E$8),""))</f>
        <v>0</v>
      </c>
      <c r="J486" s="12">
        <f t="shared" si="39"/>
        <v>0</v>
      </c>
      <c r="K486" s="12">
        <f>SUM($I$13:I486)</f>
        <v>854910.485335381</v>
      </c>
    </row>
    <row r="487" spans="2:11" s="2" customFormat="1" x14ac:dyDescent="0.2">
      <c r="B487" s="15">
        <f t="shared" si="40"/>
        <v>475</v>
      </c>
      <c r="C487" s="9">
        <f t="shared" si="37"/>
        <v>57207</v>
      </c>
      <c r="D487" s="55">
        <f t="shared" si="41"/>
        <v>0</v>
      </c>
      <c r="E487" s="12">
        <f t="shared" si="38"/>
        <v>4309.3934458562771</v>
      </c>
      <c r="F487" s="12">
        <v>0</v>
      </c>
      <c r="G487" s="12">
        <f>IF(AND(B487&lt;&gt;"",$E$13:$E$1000+$F$13:$F$1000*COVID&lt;$D$13:$D$1000),$E$13:$E$1000+$F$13:$F$1000*COVID,IF(B487&lt;&gt;"",$D$13:$D$1000,""))</f>
        <v>0</v>
      </c>
      <c r="H487" s="12">
        <f>IF(AND(COVID,F487&lt;0),F487, IF(B487&lt;&gt;"",$G$13:$G$1000-$I$13:$I$1000,""))</f>
        <v>0</v>
      </c>
      <c r="I487" s="12">
        <f>IF(AND(COVID,F487&lt;0),0,IF(B487&lt;&gt;"",$D$13:$D$1000*($E$6/$E$8),""))</f>
        <v>0</v>
      </c>
      <c r="J487" s="12">
        <f t="shared" si="39"/>
        <v>0</v>
      </c>
      <c r="K487" s="12">
        <f>SUM($I$13:I487)</f>
        <v>854910.485335381</v>
      </c>
    </row>
    <row r="488" spans="2:11" s="2" customFormat="1" x14ac:dyDescent="0.2">
      <c r="B488" s="15">
        <f t="shared" si="40"/>
        <v>476</v>
      </c>
      <c r="C488" s="9">
        <f t="shared" si="37"/>
        <v>57238</v>
      </c>
      <c r="D488" s="55">
        <f t="shared" si="41"/>
        <v>0</v>
      </c>
      <c r="E488" s="12">
        <f t="shared" si="38"/>
        <v>4309.3934458562771</v>
      </c>
      <c r="F488" s="12">
        <v>0</v>
      </c>
      <c r="G488" s="12">
        <f>IF(AND(B488&lt;&gt;"",$E$13:$E$1000+$F$13:$F$1000*COVID&lt;$D$13:$D$1000),$E$13:$E$1000+$F$13:$F$1000*COVID,IF(B488&lt;&gt;"",$D$13:$D$1000,""))</f>
        <v>0</v>
      </c>
      <c r="H488" s="12">
        <f>IF(AND(COVID,F488&lt;0),F488, IF(B488&lt;&gt;"",$G$13:$G$1000-$I$13:$I$1000,""))</f>
        <v>0</v>
      </c>
      <c r="I488" s="12">
        <f>IF(AND(COVID,F488&lt;0),0,IF(B488&lt;&gt;"",$D$13:$D$1000*($E$6/$E$8),""))</f>
        <v>0</v>
      </c>
      <c r="J488" s="12">
        <f t="shared" si="39"/>
        <v>0</v>
      </c>
      <c r="K488" s="12">
        <f>SUM($I$13:I488)</f>
        <v>854910.485335381</v>
      </c>
    </row>
    <row r="489" spans="2:11" s="2" customFormat="1" x14ac:dyDescent="0.2">
      <c r="B489" s="15">
        <f t="shared" si="40"/>
        <v>477</v>
      </c>
      <c r="C489" s="9">
        <f t="shared" si="37"/>
        <v>57268</v>
      </c>
      <c r="D489" s="55">
        <f t="shared" si="41"/>
        <v>0</v>
      </c>
      <c r="E489" s="12">
        <f t="shared" si="38"/>
        <v>4309.3934458562771</v>
      </c>
      <c r="F489" s="12">
        <v>0</v>
      </c>
      <c r="G489" s="12">
        <f>IF(AND(B489&lt;&gt;"",$E$13:$E$1000+$F$13:$F$1000*COVID&lt;$D$13:$D$1000),$E$13:$E$1000+$F$13:$F$1000*COVID,IF(B489&lt;&gt;"",$D$13:$D$1000,""))</f>
        <v>0</v>
      </c>
      <c r="H489" s="12">
        <f>IF(AND(COVID,F489&lt;0),F489, IF(B489&lt;&gt;"",$G$13:$G$1000-$I$13:$I$1000,""))</f>
        <v>0</v>
      </c>
      <c r="I489" s="12">
        <f>IF(AND(COVID,F489&lt;0),0,IF(B489&lt;&gt;"",$D$13:$D$1000*($E$6/$E$8),""))</f>
        <v>0</v>
      </c>
      <c r="J489" s="12">
        <f t="shared" si="39"/>
        <v>0</v>
      </c>
      <c r="K489" s="12">
        <f>SUM($I$13:I489)</f>
        <v>854910.485335381</v>
      </c>
    </row>
    <row r="490" spans="2:11" s="2" customFormat="1" x14ac:dyDescent="0.2">
      <c r="B490" s="15">
        <f t="shared" si="40"/>
        <v>478</v>
      </c>
      <c r="C490" s="9">
        <f t="shared" si="37"/>
        <v>57299</v>
      </c>
      <c r="D490" s="55">
        <f t="shared" si="41"/>
        <v>0</v>
      </c>
      <c r="E490" s="12">
        <f t="shared" si="38"/>
        <v>4309.3934458562771</v>
      </c>
      <c r="F490" s="12">
        <v>0</v>
      </c>
      <c r="G490" s="12">
        <f>IF(AND(B490&lt;&gt;"",$E$13:$E$1000+$F$13:$F$1000*COVID&lt;$D$13:$D$1000),$E$13:$E$1000+$F$13:$F$1000*COVID,IF(B490&lt;&gt;"",$D$13:$D$1000,""))</f>
        <v>0</v>
      </c>
      <c r="H490" s="12">
        <f>IF(AND(COVID,F490&lt;0),F490, IF(B490&lt;&gt;"",$G$13:$G$1000-$I$13:$I$1000,""))</f>
        <v>0</v>
      </c>
      <c r="I490" s="12">
        <f>IF(AND(COVID,F490&lt;0),0,IF(B490&lt;&gt;"",$D$13:$D$1000*($E$6/$E$8),""))</f>
        <v>0</v>
      </c>
      <c r="J490" s="12">
        <f t="shared" si="39"/>
        <v>0</v>
      </c>
      <c r="K490" s="12">
        <f>SUM($I$13:I490)</f>
        <v>854910.485335381</v>
      </c>
    </row>
    <row r="491" spans="2:11" s="2" customFormat="1" x14ac:dyDescent="0.2">
      <c r="B491" s="15">
        <f t="shared" si="40"/>
        <v>479</v>
      </c>
      <c r="C491" s="9">
        <f t="shared" si="37"/>
        <v>57329</v>
      </c>
      <c r="D491" s="55">
        <f t="shared" si="41"/>
        <v>0</v>
      </c>
      <c r="E491" s="12">
        <f t="shared" si="38"/>
        <v>4309.3934458562771</v>
      </c>
      <c r="F491" s="12">
        <v>0</v>
      </c>
      <c r="G491" s="12">
        <f>IF(AND(B491&lt;&gt;"",$E$13:$E$1000+$F$13:$F$1000*COVID&lt;$D$13:$D$1000),$E$13:$E$1000+$F$13:$F$1000*COVID,IF(B491&lt;&gt;"",$D$13:$D$1000,""))</f>
        <v>0</v>
      </c>
      <c r="H491" s="12">
        <f>IF(AND(COVID,F491&lt;0),F491, IF(B491&lt;&gt;"",$G$13:$G$1000-$I$13:$I$1000,""))</f>
        <v>0</v>
      </c>
      <c r="I491" s="12">
        <f>IF(AND(COVID,F491&lt;0),0,IF(B491&lt;&gt;"",$D$13:$D$1000*($E$6/$E$8),""))</f>
        <v>0</v>
      </c>
      <c r="J491" s="12">
        <f t="shared" si="39"/>
        <v>0</v>
      </c>
      <c r="K491" s="12">
        <f>SUM($I$13:I491)</f>
        <v>854910.485335381</v>
      </c>
    </row>
    <row r="492" spans="2:11" s="2" customFormat="1" x14ac:dyDescent="0.2">
      <c r="B492" s="15">
        <f t="shared" si="40"/>
        <v>480</v>
      </c>
      <c r="C492" s="9">
        <f t="shared" si="37"/>
        <v>57360</v>
      </c>
      <c r="D492" s="55">
        <f t="shared" si="41"/>
        <v>0</v>
      </c>
      <c r="E492" s="12">
        <f t="shared" si="38"/>
        <v>4309.3934458562771</v>
      </c>
      <c r="F492" s="12">
        <v>0</v>
      </c>
      <c r="G492" s="12">
        <f>IF(AND(B492&lt;&gt;"",$E$13:$E$1000+$F$13:$F$1000*COVID&lt;$D$13:$D$1000),$E$13:$E$1000+$F$13:$F$1000*COVID,IF(B492&lt;&gt;"",$D$13:$D$1000,""))</f>
        <v>0</v>
      </c>
      <c r="H492" s="12">
        <f>IF(AND(COVID,F492&lt;0),F492, IF(B492&lt;&gt;"",$G$13:$G$1000-$I$13:$I$1000,""))</f>
        <v>0</v>
      </c>
      <c r="I492" s="12">
        <f>IF(AND(COVID,F492&lt;0),0,IF(B492&lt;&gt;"",$D$13:$D$1000*($E$6/$E$8),""))</f>
        <v>0</v>
      </c>
      <c r="J492" s="12">
        <f t="shared" si="39"/>
        <v>0</v>
      </c>
      <c r="K492" s="12">
        <f>SUM($I$13:I492)</f>
        <v>854910.485335381</v>
      </c>
    </row>
    <row r="493" spans="2:11" s="2" customFormat="1" x14ac:dyDescent="0.2">
      <c r="B493" s="15">
        <f t="shared" si="40"/>
        <v>481</v>
      </c>
      <c r="C493" s="9">
        <f t="shared" si="37"/>
        <v>57391</v>
      </c>
      <c r="D493" s="55">
        <f t="shared" si="41"/>
        <v>0</v>
      </c>
      <c r="E493" s="12">
        <f t="shared" si="38"/>
        <v>4309.3934458562771</v>
      </c>
      <c r="F493" s="12">
        <v>0</v>
      </c>
      <c r="G493" s="12">
        <f>IF(AND(B493&lt;&gt;"",$E$13:$E$1000+$F$13:$F$1000*COVID&lt;$D$13:$D$1000),$E$13:$E$1000+$F$13:$F$1000*COVID,IF(B493&lt;&gt;"",$D$13:$D$1000,""))</f>
        <v>0</v>
      </c>
      <c r="H493" s="12">
        <f>IF(AND(COVID,F493&lt;0),F493, IF(B493&lt;&gt;"",$G$13:$G$1000-$I$13:$I$1000,""))</f>
        <v>0</v>
      </c>
      <c r="I493" s="12">
        <f>IF(AND(COVID,F493&lt;0),0,IF(B493&lt;&gt;"",$D$13:$D$1000*($E$6/$E$8),""))</f>
        <v>0</v>
      </c>
      <c r="J493" s="12">
        <f t="shared" si="39"/>
        <v>0</v>
      </c>
      <c r="K493" s="12">
        <f>SUM($I$13:I493)</f>
        <v>854910.485335381</v>
      </c>
    </row>
    <row r="494" spans="2:11" s="2" customFormat="1" x14ac:dyDescent="0.2">
      <c r="B494" s="15">
        <f t="shared" si="40"/>
        <v>482</v>
      </c>
      <c r="C494" s="9">
        <f t="shared" si="37"/>
        <v>57419</v>
      </c>
      <c r="D494" s="55">
        <f t="shared" si="41"/>
        <v>0</v>
      </c>
      <c r="E494" s="12">
        <f t="shared" si="38"/>
        <v>4309.3934458562771</v>
      </c>
      <c r="F494" s="12">
        <v>0</v>
      </c>
      <c r="G494" s="12">
        <f>IF(AND(B494&lt;&gt;"",$E$13:$E$1000+$F$13:$F$1000*COVID&lt;$D$13:$D$1000),$E$13:$E$1000+$F$13:$F$1000*COVID,IF(B494&lt;&gt;"",$D$13:$D$1000,""))</f>
        <v>0</v>
      </c>
      <c r="H494" s="12">
        <f>IF(AND(COVID,F494&lt;0),F494, IF(B494&lt;&gt;"",$G$13:$G$1000-$I$13:$I$1000,""))</f>
        <v>0</v>
      </c>
      <c r="I494" s="12">
        <f>IF(AND(COVID,F494&lt;0),0,IF(B494&lt;&gt;"",$D$13:$D$1000*($E$6/$E$8),""))</f>
        <v>0</v>
      </c>
      <c r="J494" s="12">
        <f t="shared" si="39"/>
        <v>0</v>
      </c>
      <c r="K494" s="12">
        <f>SUM($I$13:I494)</f>
        <v>854910.485335381</v>
      </c>
    </row>
    <row r="495" spans="2:11" s="2" customFormat="1" x14ac:dyDescent="0.2">
      <c r="B495" s="15">
        <f t="shared" si="40"/>
        <v>483</v>
      </c>
      <c r="C495" s="9">
        <f t="shared" si="37"/>
        <v>57450</v>
      </c>
      <c r="D495" s="55">
        <f t="shared" si="41"/>
        <v>0</v>
      </c>
      <c r="E495" s="12">
        <f t="shared" si="38"/>
        <v>4309.3934458562771</v>
      </c>
      <c r="F495" s="12">
        <v>0</v>
      </c>
      <c r="G495" s="12">
        <f>IF(AND(B495&lt;&gt;"",$E$13:$E$1000+$F$13:$F$1000*COVID&lt;$D$13:$D$1000),$E$13:$E$1000+$F$13:$F$1000*COVID,IF(B495&lt;&gt;"",$D$13:$D$1000,""))</f>
        <v>0</v>
      </c>
      <c r="H495" s="12">
        <f>IF(AND(COVID,F495&lt;0),F495, IF(B495&lt;&gt;"",$G$13:$G$1000-$I$13:$I$1000,""))</f>
        <v>0</v>
      </c>
      <c r="I495" s="12">
        <f>IF(AND(COVID,F495&lt;0),0,IF(B495&lt;&gt;"",$D$13:$D$1000*($E$6/$E$8),""))</f>
        <v>0</v>
      </c>
      <c r="J495" s="12">
        <f t="shared" si="39"/>
        <v>0</v>
      </c>
      <c r="K495" s="12">
        <f>SUM($I$13:I495)</f>
        <v>854910.485335381</v>
      </c>
    </row>
    <row r="496" spans="2:11" s="2" customFormat="1" x14ac:dyDescent="0.2">
      <c r="B496" s="15">
        <f t="shared" si="40"/>
        <v>484</v>
      </c>
      <c r="C496" s="9">
        <f t="shared" si="37"/>
        <v>57480</v>
      </c>
      <c r="D496" s="55">
        <f t="shared" si="41"/>
        <v>0</v>
      </c>
      <c r="E496" s="12">
        <f t="shared" si="38"/>
        <v>4309.3934458562771</v>
      </c>
      <c r="F496" s="12">
        <v>0</v>
      </c>
      <c r="G496" s="12">
        <f>IF(AND(B496&lt;&gt;"",$E$13:$E$1000+$F$13:$F$1000*COVID&lt;$D$13:$D$1000),$E$13:$E$1000+$F$13:$F$1000*COVID,IF(B496&lt;&gt;"",$D$13:$D$1000,""))</f>
        <v>0</v>
      </c>
      <c r="H496" s="12">
        <f>IF(AND(COVID,F496&lt;0),F496, IF(B496&lt;&gt;"",$G$13:$G$1000-$I$13:$I$1000,""))</f>
        <v>0</v>
      </c>
      <c r="I496" s="12">
        <f>IF(AND(COVID,F496&lt;0),0,IF(B496&lt;&gt;"",$D$13:$D$1000*($E$6/$E$8),""))</f>
        <v>0</v>
      </c>
      <c r="J496" s="12">
        <f t="shared" si="39"/>
        <v>0</v>
      </c>
      <c r="K496" s="12">
        <f>SUM($I$13:I496)</f>
        <v>854910.485335381</v>
      </c>
    </row>
    <row r="497" spans="2:11" s="2" customFormat="1" x14ac:dyDescent="0.2">
      <c r="B497" s="15">
        <f t="shared" si="40"/>
        <v>485</v>
      </c>
      <c r="C497" s="9">
        <f t="shared" si="37"/>
        <v>57511</v>
      </c>
      <c r="D497" s="55">
        <f t="shared" si="41"/>
        <v>0</v>
      </c>
      <c r="E497" s="12">
        <f t="shared" si="38"/>
        <v>4309.3934458562771</v>
      </c>
      <c r="F497" s="12">
        <v>0</v>
      </c>
      <c r="G497" s="12">
        <f>IF(AND(B497&lt;&gt;"",$E$13:$E$1000+$F$13:$F$1000*COVID&lt;$D$13:$D$1000),$E$13:$E$1000+$F$13:$F$1000*COVID,IF(B497&lt;&gt;"",$D$13:$D$1000,""))</f>
        <v>0</v>
      </c>
      <c r="H497" s="12">
        <f>IF(AND(COVID,F497&lt;0),F497, IF(B497&lt;&gt;"",$G$13:$G$1000-$I$13:$I$1000,""))</f>
        <v>0</v>
      </c>
      <c r="I497" s="12">
        <f>IF(AND(COVID,F497&lt;0),0,IF(B497&lt;&gt;"",$D$13:$D$1000*($E$6/$E$8),""))</f>
        <v>0</v>
      </c>
      <c r="J497" s="12">
        <f t="shared" si="39"/>
        <v>0</v>
      </c>
      <c r="K497" s="12">
        <f>SUM($I$13:I497)</f>
        <v>854910.485335381</v>
      </c>
    </row>
    <row r="498" spans="2:11" s="2" customFormat="1" x14ac:dyDescent="0.2">
      <c r="B498" s="15">
        <f t="shared" si="40"/>
        <v>486</v>
      </c>
      <c r="C498" s="9">
        <f t="shared" si="37"/>
        <v>57541</v>
      </c>
      <c r="D498" s="55">
        <f t="shared" si="41"/>
        <v>0</v>
      </c>
      <c r="E498" s="12">
        <f t="shared" si="38"/>
        <v>4309.3934458562771</v>
      </c>
      <c r="F498" s="12">
        <v>0</v>
      </c>
      <c r="G498" s="12">
        <f>IF(AND(B498&lt;&gt;"",$E$13:$E$1000+$F$13:$F$1000*COVID&lt;$D$13:$D$1000),$E$13:$E$1000+$F$13:$F$1000*COVID,IF(B498&lt;&gt;"",$D$13:$D$1000,""))</f>
        <v>0</v>
      </c>
      <c r="H498" s="12">
        <f>IF(AND(COVID,F498&lt;0),F498, IF(B498&lt;&gt;"",$G$13:$G$1000-$I$13:$I$1000,""))</f>
        <v>0</v>
      </c>
      <c r="I498" s="12">
        <f>IF(AND(COVID,F498&lt;0),0,IF(B498&lt;&gt;"",$D$13:$D$1000*($E$6/$E$8),""))</f>
        <v>0</v>
      </c>
      <c r="J498" s="12">
        <f t="shared" si="39"/>
        <v>0</v>
      </c>
      <c r="K498" s="12">
        <f>SUM($I$13:I498)</f>
        <v>854910.485335381</v>
      </c>
    </row>
    <row r="499" spans="2:11" s="2" customFormat="1" x14ac:dyDescent="0.2">
      <c r="B499" s="15">
        <f t="shared" si="40"/>
        <v>487</v>
      </c>
      <c r="C499" s="9">
        <f t="shared" si="37"/>
        <v>57572</v>
      </c>
      <c r="D499" s="55">
        <f t="shared" si="41"/>
        <v>0</v>
      </c>
      <c r="E499" s="12">
        <f t="shared" si="38"/>
        <v>4309.3934458562771</v>
      </c>
      <c r="F499" s="12">
        <v>0</v>
      </c>
      <c r="G499" s="12">
        <f>IF(AND(B499&lt;&gt;"",$E$13:$E$1000+$F$13:$F$1000*COVID&lt;$D$13:$D$1000),$E$13:$E$1000+$F$13:$F$1000*COVID,IF(B499&lt;&gt;"",$D$13:$D$1000,""))</f>
        <v>0</v>
      </c>
      <c r="H499" s="12">
        <f>IF(AND(COVID,F499&lt;0),F499, IF(B499&lt;&gt;"",$G$13:$G$1000-$I$13:$I$1000,""))</f>
        <v>0</v>
      </c>
      <c r="I499" s="12">
        <f>IF(AND(COVID,F499&lt;0),0,IF(B499&lt;&gt;"",$D$13:$D$1000*($E$6/$E$8),""))</f>
        <v>0</v>
      </c>
      <c r="J499" s="12">
        <f t="shared" si="39"/>
        <v>0</v>
      </c>
      <c r="K499" s="12">
        <f>SUM($I$13:I499)</f>
        <v>854910.485335381</v>
      </c>
    </row>
    <row r="500" spans="2:11" s="2" customFormat="1" x14ac:dyDescent="0.2">
      <c r="B500" s="15">
        <f t="shared" si="40"/>
        <v>488</v>
      </c>
      <c r="C500" s="9">
        <f t="shared" si="37"/>
        <v>57603</v>
      </c>
      <c r="D500" s="55">
        <f t="shared" si="41"/>
        <v>0</v>
      </c>
      <c r="E500" s="12">
        <f t="shared" si="38"/>
        <v>4309.3934458562771</v>
      </c>
      <c r="F500" s="12">
        <v>0</v>
      </c>
      <c r="G500" s="12">
        <f>IF(AND(B500&lt;&gt;"",$E$13:$E$1000+$F$13:$F$1000*COVID&lt;$D$13:$D$1000),$E$13:$E$1000+$F$13:$F$1000*COVID,IF(B500&lt;&gt;"",$D$13:$D$1000,""))</f>
        <v>0</v>
      </c>
      <c r="H500" s="12">
        <f>IF(AND(COVID,F500&lt;0),F500, IF(B500&lt;&gt;"",$G$13:$G$1000-$I$13:$I$1000,""))</f>
        <v>0</v>
      </c>
      <c r="I500" s="12">
        <f>IF(AND(COVID,F500&lt;0),0,IF(B500&lt;&gt;"",$D$13:$D$1000*($E$6/$E$8),""))</f>
        <v>0</v>
      </c>
      <c r="J500" s="12">
        <f t="shared" si="39"/>
        <v>0</v>
      </c>
      <c r="K500" s="12">
        <f>SUM($I$13:I500)</f>
        <v>854910.485335381</v>
      </c>
    </row>
    <row r="501" spans="2:11" s="2" customFormat="1" x14ac:dyDescent="0.2">
      <c r="B501" s="15">
        <f t="shared" si="40"/>
        <v>489</v>
      </c>
      <c r="C501" s="9">
        <f t="shared" si="37"/>
        <v>57633</v>
      </c>
      <c r="D501" s="55">
        <f t="shared" si="41"/>
        <v>0</v>
      </c>
      <c r="E501" s="12">
        <f t="shared" si="38"/>
        <v>4309.3934458562771</v>
      </c>
      <c r="F501" s="12">
        <v>0</v>
      </c>
      <c r="G501" s="12">
        <f>IF(AND(B501&lt;&gt;"",$E$13:$E$1000+$F$13:$F$1000*COVID&lt;$D$13:$D$1000),$E$13:$E$1000+$F$13:$F$1000*COVID,IF(B501&lt;&gt;"",$D$13:$D$1000,""))</f>
        <v>0</v>
      </c>
      <c r="H501" s="12">
        <f>IF(AND(COVID,F501&lt;0),F501, IF(B501&lt;&gt;"",$G$13:$G$1000-$I$13:$I$1000,""))</f>
        <v>0</v>
      </c>
      <c r="I501" s="12">
        <f>IF(AND(COVID,F501&lt;0),0,IF(B501&lt;&gt;"",$D$13:$D$1000*($E$6/$E$8),""))</f>
        <v>0</v>
      </c>
      <c r="J501" s="12">
        <f t="shared" si="39"/>
        <v>0</v>
      </c>
      <c r="K501" s="12">
        <f>SUM($I$13:I501)</f>
        <v>854910.485335381</v>
      </c>
    </row>
    <row r="502" spans="2:11" s="2" customFormat="1" x14ac:dyDescent="0.2">
      <c r="B502" s="15">
        <f t="shared" si="40"/>
        <v>490</v>
      </c>
      <c r="C502" s="9">
        <f t="shared" si="37"/>
        <v>57664</v>
      </c>
      <c r="D502" s="55">
        <f t="shared" si="41"/>
        <v>0</v>
      </c>
      <c r="E502" s="12">
        <f t="shared" si="38"/>
        <v>4309.3934458562771</v>
      </c>
      <c r="F502" s="12">
        <v>0</v>
      </c>
      <c r="G502" s="12">
        <f>IF(AND(B502&lt;&gt;"",$E$13:$E$1000+$F$13:$F$1000*COVID&lt;$D$13:$D$1000),$E$13:$E$1000+$F$13:$F$1000*COVID,IF(B502&lt;&gt;"",$D$13:$D$1000,""))</f>
        <v>0</v>
      </c>
      <c r="H502" s="12">
        <f>IF(AND(COVID,F502&lt;0),F502, IF(B502&lt;&gt;"",$G$13:$G$1000-$I$13:$I$1000,""))</f>
        <v>0</v>
      </c>
      <c r="I502" s="12">
        <f>IF(AND(COVID,F502&lt;0),0,IF(B502&lt;&gt;"",$D$13:$D$1000*($E$6/$E$8),""))</f>
        <v>0</v>
      </c>
      <c r="J502" s="12">
        <f t="shared" si="39"/>
        <v>0</v>
      </c>
      <c r="K502" s="12">
        <f>SUM($I$13:I502)</f>
        <v>854910.485335381</v>
      </c>
    </row>
    <row r="503" spans="2:11" s="2" customFormat="1" x14ac:dyDescent="0.2">
      <c r="B503" s="15">
        <f t="shared" si="40"/>
        <v>491</v>
      </c>
      <c r="C503" s="9">
        <f t="shared" si="37"/>
        <v>57694</v>
      </c>
      <c r="D503" s="55">
        <f t="shared" si="41"/>
        <v>0</v>
      </c>
      <c r="E503" s="12">
        <f t="shared" si="38"/>
        <v>4309.3934458562771</v>
      </c>
      <c r="F503" s="12">
        <v>0</v>
      </c>
      <c r="G503" s="12">
        <f>IF(AND(B503&lt;&gt;"",$E$13:$E$1000+$F$13:$F$1000*COVID&lt;$D$13:$D$1000),$E$13:$E$1000+$F$13:$F$1000*COVID,IF(B503&lt;&gt;"",$D$13:$D$1000,""))</f>
        <v>0</v>
      </c>
      <c r="H503" s="12">
        <f>IF(AND(COVID,F503&lt;0),F503, IF(B503&lt;&gt;"",$G$13:$G$1000-$I$13:$I$1000,""))</f>
        <v>0</v>
      </c>
      <c r="I503" s="12">
        <f>IF(AND(COVID,F503&lt;0),0,IF(B503&lt;&gt;"",$D$13:$D$1000*($E$6/$E$8),""))</f>
        <v>0</v>
      </c>
      <c r="J503" s="12">
        <f t="shared" si="39"/>
        <v>0</v>
      </c>
      <c r="K503" s="12">
        <f>SUM($I$13:I503)</f>
        <v>854910.485335381</v>
      </c>
    </row>
    <row r="504" spans="2:11" s="2" customFormat="1" x14ac:dyDescent="0.2">
      <c r="B504" s="15">
        <f t="shared" si="40"/>
        <v>492</v>
      </c>
      <c r="C504" s="9">
        <f t="shared" si="37"/>
        <v>57725</v>
      </c>
      <c r="D504" s="55">
        <f t="shared" si="41"/>
        <v>0</v>
      </c>
      <c r="E504" s="12">
        <f t="shared" si="38"/>
        <v>4309.3934458562771</v>
      </c>
      <c r="F504" s="12">
        <v>0</v>
      </c>
      <c r="G504" s="12">
        <f>IF(AND(B504&lt;&gt;"",$E$13:$E$1000+$F$13:$F$1000*COVID&lt;$D$13:$D$1000),$E$13:$E$1000+$F$13:$F$1000*COVID,IF(B504&lt;&gt;"",$D$13:$D$1000,""))</f>
        <v>0</v>
      </c>
      <c r="H504" s="12">
        <f>IF(AND(COVID,F504&lt;0),F504, IF(B504&lt;&gt;"",$G$13:$G$1000-$I$13:$I$1000,""))</f>
        <v>0</v>
      </c>
      <c r="I504" s="12">
        <f>IF(AND(COVID,F504&lt;0),0,IF(B504&lt;&gt;"",$D$13:$D$1000*($E$6/$E$8),""))</f>
        <v>0</v>
      </c>
      <c r="J504" s="12">
        <f t="shared" si="39"/>
        <v>0</v>
      </c>
      <c r="K504" s="12">
        <f>SUM($I$13:I504)</f>
        <v>854910.485335381</v>
      </c>
    </row>
    <row r="505" spans="2:11" s="2" customFormat="1" x14ac:dyDescent="0.2">
      <c r="B505" s="15">
        <f t="shared" si="40"/>
        <v>493</v>
      </c>
      <c r="C505" s="9">
        <f t="shared" si="37"/>
        <v>57756</v>
      </c>
      <c r="D505" s="55">
        <f t="shared" si="41"/>
        <v>0</v>
      </c>
      <c r="E505" s="12">
        <f t="shared" si="38"/>
        <v>4309.3934458562771</v>
      </c>
      <c r="F505" s="12">
        <v>0</v>
      </c>
      <c r="G505" s="12">
        <f>IF(AND(B505&lt;&gt;"",$E$13:$E$1000+$F$13:$F$1000*COVID&lt;$D$13:$D$1000),$E$13:$E$1000+$F$13:$F$1000*COVID,IF(B505&lt;&gt;"",$D$13:$D$1000,""))</f>
        <v>0</v>
      </c>
      <c r="H505" s="12">
        <f>IF(AND(COVID,F505&lt;0),F505, IF(B505&lt;&gt;"",$G$13:$G$1000-$I$13:$I$1000,""))</f>
        <v>0</v>
      </c>
      <c r="I505" s="12">
        <f>IF(AND(COVID,F505&lt;0),0,IF(B505&lt;&gt;"",$D$13:$D$1000*($E$6/$E$8),""))</f>
        <v>0</v>
      </c>
      <c r="J505" s="12">
        <f t="shared" si="39"/>
        <v>0</v>
      </c>
      <c r="K505" s="12">
        <f>SUM($I$13:I505)</f>
        <v>854910.485335381</v>
      </c>
    </row>
    <row r="506" spans="2:11" s="2" customFormat="1" x14ac:dyDescent="0.2">
      <c r="B506" s="15">
        <f t="shared" si="40"/>
        <v>494</v>
      </c>
      <c r="C506" s="9">
        <f t="shared" si="37"/>
        <v>57784</v>
      </c>
      <c r="D506" s="55">
        <f t="shared" si="41"/>
        <v>0</v>
      </c>
      <c r="E506" s="12">
        <f t="shared" si="38"/>
        <v>4309.3934458562771</v>
      </c>
      <c r="F506" s="12">
        <v>0</v>
      </c>
      <c r="G506" s="12">
        <f>IF(AND(B506&lt;&gt;"",$E$13:$E$1000+$F$13:$F$1000*COVID&lt;$D$13:$D$1000),$E$13:$E$1000+$F$13:$F$1000*COVID,IF(B506&lt;&gt;"",$D$13:$D$1000,""))</f>
        <v>0</v>
      </c>
      <c r="H506" s="12">
        <f>IF(AND(COVID,F506&lt;0),F506, IF(B506&lt;&gt;"",$G$13:$G$1000-$I$13:$I$1000,""))</f>
        <v>0</v>
      </c>
      <c r="I506" s="12">
        <f>IF(AND(COVID,F506&lt;0),0,IF(B506&lt;&gt;"",$D$13:$D$1000*($E$6/$E$8),""))</f>
        <v>0</v>
      </c>
      <c r="J506" s="12">
        <f t="shared" si="39"/>
        <v>0</v>
      </c>
      <c r="K506" s="12">
        <f>SUM($I$13:I506)</f>
        <v>854910.485335381</v>
      </c>
    </row>
    <row r="507" spans="2:11" s="2" customFormat="1" x14ac:dyDescent="0.2">
      <c r="B507" s="15">
        <f t="shared" si="40"/>
        <v>495</v>
      </c>
      <c r="C507" s="9">
        <f t="shared" si="37"/>
        <v>57815</v>
      </c>
      <c r="D507" s="55">
        <f t="shared" si="41"/>
        <v>0</v>
      </c>
      <c r="E507" s="12">
        <f t="shared" si="38"/>
        <v>4309.3934458562771</v>
      </c>
      <c r="F507" s="12">
        <v>0</v>
      </c>
      <c r="G507" s="12">
        <f>IF(AND(B507&lt;&gt;"",$E$13:$E$1000+$F$13:$F$1000*COVID&lt;$D$13:$D$1000),$E$13:$E$1000+$F$13:$F$1000*COVID,IF(B507&lt;&gt;"",$D$13:$D$1000,""))</f>
        <v>0</v>
      </c>
      <c r="H507" s="12">
        <f>IF(AND(COVID,F507&lt;0),F507, IF(B507&lt;&gt;"",$G$13:$G$1000-$I$13:$I$1000,""))</f>
        <v>0</v>
      </c>
      <c r="I507" s="12">
        <f>IF(AND(COVID,F507&lt;0),0,IF(B507&lt;&gt;"",$D$13:$D$1000*($E$6/$E$8),""))</f>
        <v>0</v>
      </c>
      <c r="J507" s="12">
        <f t="shared" si="39"/>
        <v>0</v>
      </c>
      <c r="K507" s="12">
        <f>SUM($I$13:I507)</f>
        <v>854910.485335381</v>
      </c>
    </row>
    <row r="508" spans="2:11" s="2" customFormat="1" x14ac:dyDescent="0.2">
      <c r="B508" s="15">
        <f t="shared" si="40"/>
        <v>496</v>
      </c>
      <c r="C508" s="9">
        <f t="shared" si="37"/>
        <v>57845</v>
      </c>
      <c r="D508" s="55">
        <f t="shared" si="41"/>
        <v>0</v>
      </c>
      <c r="E508" s="12">
        <f t="shared" si="38"/>
        <v>4309.3934458562771</v>
      </c>
      <c r="F508" s="12">
        <v>0</v>
      </c>
      <c r="G508" s="12">
        <f>IF(AND(B508&lt;&gt;"",$E$13:$E$1000+$F$13:$F$1000*COVID&lt;$D$13:$D$1000),$E$13:$E$1000+$F$13:$F$1000*COVID,IF(B508&lt;&gt;"",$D$13:$D$1000,""))</f>
        <v>0</v>
      </c>
      <c r="H508" s="12">
        <f>IF(AND(COVID,F508&lt;0),F508, IF(B508&lt;&gt;"",$G$13:$G$1000-$I$13:$I$1000,""))</f>
        <v>0</v>
      </c>
      <c r="I508" s="12">
        <f>IF(AND(COVID,F508&lt;0),0,IF(B508&lt;&gt;"",$D$13:$D$1000*($E$6/$E$8),""))</f>
        <v>0</v>
      </c>
      <c r="J508" s="12">
        <f t="shared" si="39"/>
        <v>0</v>
      </c>
      <c r="K508" s="12">
        <f>SUM($I$13:I508)</f>
        <v>854910.485335381</v>
      </c>
    </row>
    <row r="509" spans="2:11" s="2" customFormat="1" x14ac:dyDescent="0.2">
      <c r="B509" s="15">
        <f t="shared" si="40"/>
        <v>497</v>
      </c>
      <c r="C509" s="9">
        <f t="shared" si="37"/>
        <v>57876</v>
      </c>
      <c r="D509" s="55">
        <f t="shared" si="41"/>
        <v>0</v>
      </c>
      <c r="E509" s="12">
        <f t="shared" si="38"/>
        <v>4309.3934458562771</v>
      </c>
      <c r="F509" s="12">
        <v>0</v>
      </c>
      <c r="G509" s="12">
        <f>IF(AND(B509&lt;&gt;"",$E$13:$E$1000+$F$13:$F$1000*COVID&lt;$D$13:$D$1000),$E$13:$E$1000+$F$13:$F$1000*COVID,IF(B509&lt;&gt;"",$D$13:$D$1000,""))</f>
        <v>0</v>
      </c>
      <c r="H509" s="12">
        <f>IF(AND(COVID,F509&lt;0),F509, IF(B509&lt;&gt;"",$G$13:$G$1000-$I$13:$I$1000,""))</f>
        <v>0</v>
      </c>
      <c r="I509" s="12">
        <f>IF(AND(COVID,F509&lt;0),0,IF(B509&lt;&gt;"",$D$13:$D$1000*($E$6/$E$8),""))</f>
        <v>0</v>
      </c>
      <c r="J509" s="12">
        <f t="shared" si="39"/>
        <v>0</v>
      </c>
      <c r="K509" s="12">
        <f>SUM($I$13:I509)</f>
        <v>854910.485335381</v>
      </c>
    </row>
    <row r="510" spans="2:11" s="2" customFormat="1" x14ac:dyDescent="0.2">
      <c r="B510" s="15">
        <f t="shared" si="40"/>
        <v>498</v>
      </c>
      <c r="C510" s="9">
        <f t="shared" si="37"/>
        <v>57906</v>
      </c>
      <c r="D510" s="55">
        <f t="shared" si="41"/>
        <v>0</v>
      </c>
      <c r="E510" s="12">
        <f t="shared" si="38"/>
        <v>4309.3934458562771</v>
      </c>
      <c r="F510" s="12">
        <v>0</v>
      </c>
      <c r="G510" s="12">
        <f>IF(AND(B510&lt;&gt;"",$E$13:$E$1000+$F$13:$F$1000*COVID&lt;$D$13:$D$1000),$E$13:$E$1000+$F$13:$F$1000*COVID,IF(B510&lt;&gt;"",$D$13:$D$1000,""))</f>
        <v>0</v>
      </c>
      <c r="H510" s="12">
        <f>IF(AND(COVID,F510&lt;0),F510, IF(B510&lt;&gt;"",$G$13:$G$1000-$I$13:$I$1000,""))</f>
        <v>0</v>
      </c>
      <c r="I510" s="12">
        <f>IF(AND(COVID,F510&lt;0),0,IF(B510&lt;&gt;"",$D$13:$D$1000*($E$6/$E$8),""))</f>
        <v>0</v>
      </c>
      <c r="J510" s="12">
        <f t="shared" si="39"/>
        <v>0</v>
      </c>
      <c r="K510" s="12">
        <f>SUM($I$13:I510)</f>
        <v>854910.485335381</v>
      </c>
    </row>
    <row r="511" spans="2:11" s="2" customFormat="1" x14ac:dyDescent="0.2">
      <c r="B511" s="15">
        <f t="shared" si="40"/>
        <v>499</v>
      </c>
      <c r="C511" s="9">
        <f t="shared" si="37"/>
        <v>57937</v>
      </c>
      <c r="D511" s="55">
        <f t="shared" si="41"/>
        <v>0</v>
      </c>
      <c r="E511" s="12">
        <f t="shared" si="38"/>
        <v>4309.3934458562771</v>
      </c>
      <c r="F511" s="12">
        <v>0</v>
      </c>
      <c r="G511" s="12">
        <f>IF(AND(B511&lt;&gt;"",$E$13:$E$1000+$F$13:$F$1000*COVID&lt;$D$13:$D$1000),$E$13:$E$1000+$F$13:$F$1000*COVID,IF(B511&lt;&gt;"",$D$13:$D$1000,""))</f>
        <v>0</v>
      </c>
      <c r="H511" s="12">
        <f>IF(AND(COVID,F511&lt;0),F511, IF(B511&lt;&gt;"",$G$13:$G$1000-$I$13:$I$1000,""))</f>
        <v>0</v>
      </c>
      <c r="I511" s="12">
        <f>IF(AND(COVID,F511&lt;0),0,IF(B511&lt;&gt;"",$D$13:$D$1000*($E$6/$E$8),""))</f>
        <v>0</v>
      </c>
      <c r="J511" s="12">
        <f t="shared" si="39"/>
        <v>0</v>
      </c>
      <c r="K511" s="12">
        <f>SUM($I$13:I511)</f>
        <v>854910.485335381</v>
      </c>
    </row>
    <row r="512" spans="2:11" s="2" customFormat="1" x14ac:dyDescent="0.2">
      <c r="B512" s="15">
        <f t="shared" si="40"/>
        <v>500</v>
      </c>
      <c r="C512" s="9">
        <f t="shared" si="37"/>
        <v>57968</v>
      </c>
      <c r="D512" s="55">
        <f t="shared" si="41"/>
        <v>0</v>
      </c>
      <c r="E512" s="12">
        <f t="shared" si="38"/>
        <v>4309.3934458562771</v>
      </c>
      <c r="F512" s="12">
        <v>0</v>
      </c>
      <c r="G512" s="12">
        <f>IF(AND(B512&lt;&gt;"",$E$13:$E$1000+$F$13:$F$1000*COVID&lt;$D$13:$D$1000),$E$13:$E$1000+$F$13:$F$1000*COVID,IF(B512&lt;&gt;"",$D$13:$D$1000,""))</f>
        <v>0</v>
      </c>
      <c r="H512" s="12">
        <f>IF(AND(COVID,F512&lt;0),F512, IF(B512&lt;&gt;"",$G$13:$G$1000-$I$13:$I$1000,""))</f>
        <v>0</v>
      </c>
      <c r="I512" s="12">
        <f>IF(AND(COVID,F512&lt;0),0,IF(B512&lt;&gt;"",$D$13:$D$1000*($E$6/$E$8),""))</f>
        <v>0</v>
      </c>
      <c r="J512" s="12">
        <f t="shared" si="39"/>
        <v>0</v>
      </c>
      <c r="K512" s="12">
        <f>SUM($I$13:I512)</f>
        <v>854910.485335381</v>
      </c>
    </row>
    <row r="513" spans="2:11" s="2" customFormat="1" x14ac:dyDescent="0.2">
      <c r="B513" s="15">
        <f t="shared" si="40"/>
        <v>501</v>
      </c>
      <c r="C513" s="9">
        <f t="shared" si="37"/>
        <v>57998</v>
      </c>
      <c r="D513" s="55">
        <f t="shared" si="41"/>
        <v>0</v>
      </c>
      <c r="E513" s="12">
        <f t="shared" si="38"/>
        <v>4309.3934458562771</v>
      </c>
      <c r="F513" s="12">
        <v>0</v>
      </c>
      <c r="G513" s="12">
        <f>IF(AND(B513&lt;&gt;"",$E$13:$E$1000+$F$13:$F$1000*COVID&lt;$D$13:$D$1000),$E$13:$E$1000+$F$13:$F$1000*COVID,IF(B513&lt;&gt;"",$D$13:$D$1000,""))</f>
        <v>0</v>
      </c>
      <c r="H513" s="12">
        <f>IF(AND(COVID,F513&lt;0),F513, IF(B513&lt;&gt;"",$G$13:$G$1000-$I$13:$I$1000,""))</f>
        <v>0</v>
      </c>
      <c r="I513" s="12">
        <f>IF(AND(COVID,F513&lt;0),0,IF(B513&lt;&gt;"",$D$13:$D$1000*($E$6/$E$8),""))</f>
        <v>0</v>
      </c>
      <c r="J513" s="12">
        <f t="shared" si="39"/>
        <v>0</v>
      </c>
      <c r="K513" s="12">
        <f>SUM($I$13:I513)</f>
        <v>854910.485335381</v>
      </c>
    </row>
    <row r="514" spans="2:11" s="2" customFormat="1" x14ac:dyDescent="0.2">
      <c r="B514" s="15">
        <f t="shared" si="40"/>
        <v>502</v>
      </c>
      <c r="C514" s="9">
        <f t="shared" si="37"/>
        <v>58029</v>
      </c>
      <c r="D514" s="55">
        <f t="shared" si="41"/>
        <v>0</v>
      </c>
      <c r="E514" s="12">
        <f t="shared" si="38"/>
        <v>4309.3934458562771</v>
      </c>
      <c r="F514" s="12">
        <v>0</v>
      </c>
      <c r="G514" s="12">
        <f>IF(AND(B514&lt;&gt;"",$E$13:$E$1000+$F$13:$F$1000*COVID&lt;$D$13:$D$1000),$E$13:$E$1000+$F$13:$F$1000*COVID,IF(B514&lt;&gt;"",$D$13:$D$1000,""))</f>
        <v>0</v>
      </c>
      <c r="H514" s="12">
        <f>IF(AND(COVID,F514&lt;0),F514, IF(B514&lt;&gt;"",$G$13:$G$1000-$I$13:$I$1000,""))</f>
        <v>0</v>
      </c>
      <c r="I514" s="12">
        <f>IF(AND(COVID,F514&lt;0),0,IF(B514&lt;&gt;"",$D$13:$D$1000*($E$6/$E$8),""))</f>
        <v>0</v>
      </c>
      <c r="J514" s="12">
        <f t="shared" si="39"/>
        <v>0</v>
      </c>
      <c r="K514" s="12">
        <f>SUM($I$13:I514)</f>
        <v>854910.485335381</v>
      </c>
    </row>
    <row r="515" spans="2:11" s="2" customFormat="1" x14ac:dyDescent="0.2">
      <c r="B515" s="15">
        <f t="shared" si="40"/>
        <v>503</v>
      </c>
      <c r="C515" s="9">
        <f t="shared" si="37"/>
        <v>58059</v>
      </c>
      <c r="D515" s="55">
        <f t="shared" si="41"/>
        <v>0</v>
      </c>
      <c r="E515" s="12">
        <f t="shared" si="38"/>
        <v>4309.3934458562771</v>
      </c>
      <c r="F515" s="12">
        <v>0</v>
      </c>
      <c r="G515" s="12">
        <f>IF(AND(B515&lt;&gt;"",$E$13:$E$1000+$F$13:$F$1000*COVID&lt;$D$13:$D$1000),$E$13:$E$1000+$F$13:$F$1000*COVID,IF(B515&lt;&gt;"",$D$13:$D$1000,""))</f>
        <v>0</v>
      </c>
      <c r="H515" s="12">
        <f>IF(AND(COVID,F515&lt;0),F515, IF(B515&lt;&gt;"",$G$13:$G$1000-$I$13:$I$1000,""))</f>
        <v>0</v>
      </c>
      <c r="I515" s="12">
        <f>IF(AND(COVID,F515&lt;0),0,IF(B515&lt;&gt;"",$D$13:$D$1000*($E$6/$E$8),""))</f>
        <v>0</v>
      </c>
      <c r="J515" s="12">
        <f t="shared" si="39"/>
        <v>0</v>
      </c>
      <c r="K515" s="12">
        <f>SUM($I$13:I515)</f>
        <v>854910.485335381</v>
      </c>
    </row>
    <row r="516" spans="2:11" s="2" customFormat="1" x14ac:dyDescent="0.2">
      <c r="B516" s="15">
        <f t="shared" si="40"/>
        <v>504</v>
      </c>
      <c r="C516" s="9">
        <f t="shared" si="37"/>
        <v>58090</v>
      </c>
      <c r="D516" s="55">
        <f t="shared" si="41"/>
        <v>0</v>
      </c>
      <c r="E516" s="12">
        <f t="shared" si="38"/>
        <v>4309.3934458562771</v>
      </c>
      <c r="F516" s="12">
        <v>0</v>
      </c>
      <c r="G516" s="12">
        <f>IF(AND(B516&lt;&gt;"",$E$13:$E$1000+$F$13:$F$1000*COVID&lt;$D$13:$D$1000),$E$13:$E$1000+$F$13:$F$1000*COVID,IF(B516&lt;&gt;"",$D$13:$D$1000,""))</f>
        <v>0</v>
      </c>
      <c r="H516" s="12">
        <f>IF(AND(COVID,F516&lt;0),F516, IF(B516&lt;&gt;"",$G$13:$G$1000-$I$13:$I$1000,""))</f>
        <v>0</v>
      </c>
      <c r="I516" s="12">
        <f>IF(AND(COVID,F516&lt;0),0,IF(B516&lt;&gt;"",$D$13:$D$1000*($E$6/$E$8),""))</f>
        <v>0</v>
      </c>
      <c r="J516" s="12">
        <f t="shared" si="39"/>
        <v>0</v>
      </c>
      <c r="K516" s="12">
        <f>SUM($I$13:I516)</f>
        <v>854910.485335381</v>
      </c>
    </row>
    <row r="517" spans="2:11" s="2" customFormat="1" x14ac:dyDescent="0.2">
      <c r="B517" s="15">
        <f t="shared" si="40"/>
        <v>505</v>
      </c>
      <c r="C517" s="9">
        <f t="shared" si="37"/>
        <v>58121</v>
      </c>
      <c r="D517" s="55">
        <f t="shared" si="41"/>
        <v>0</v>
      </c>
      <c r="E517" s="12">
        <f t="shared" si="38"/>
        <v>4309.3934458562771</v>
      </c>
      <c r="F517" s="12">
        <v>0</v>
      </c>
      <c r="G517" s="12">
        <f>IF(AND(B517&lt;&gt;"",$E$13:$E$1000+$F$13:$F$1000*COVID&lt;$D$13:$D$1000),$E$13:$E$1000+$F$13:$F$1000*COVID,IF(B517&lt;&gt;"",$D$13:$D$1000,""))</f>
        <v>0</v>
      </c>
      <c r="H517" s="12">
        <f>IF(AND(COVID,F517&lt;0),F517, IF(B517&lt;&gt;"",$G$13:$G$1000-$I$13:$I$1000,""))</f>
        <v>0</v>
      </c>
      <c r="I517" s="12">
        <f>IF(AND(COVID,F517&lt;0),0,IF(B517&lt;&gt;"",$D$13:$D$1000*($E$6/$E$8),""))</f>
        <v>0</v>
      </c>
      <c r="J517" s="12">
        <f t="shared" si="39"/>
        <v>0</v>
      </c>
      <c r="K517" s="12">
        <f>SUM($I$13:I517)</f>
        <v>854910.485335381</v>
      </c>
    </row>
    <row r="518" spans="2:11" s="2" customFormat="1" x14ac:dyDescent="0.2">
      <c r="B518" s="15">
        <f t="shared" si="40"/>
        <v>506</v>
      </c>
      <c r="C518" s="9">
        <f t="shared" si="37"/>
        <v>58149</v>
      </c>
      <c r="D518" s="55">
        <f t="shared" si="41"/>
        <v>0</v>
      </c>
      <c r="E518" s="12">
        <f t="shared" si="38"/>
        <v>4309.3934458562771</v>
      </c>
      <c r="F518" s="12">
        <v>0</v>
      </c>
      <c r="G518" s="12">
        <f>IF(AND(B518&lt;&gt;"",$E$13:$E$1000+$F$13:$F$1000*COVID&lt;$D$13:$D$1000),$E$13:$E$1000+$F$13:$F$1000*COVID,IF(B518&lt;&gt;"",$D$13:$D$1000,""))</f>
        <v>0</v>
      </c>
      <c r="H518" s="12">
        <f>IF(AND(COVID,F518&lt;0),F518, IF(B518&lt;&gt;"",$G$13:$G$1000-$I$13:$I$1000,""))</f>
        <v>0</v>
      </c>
      <c r="I518" s="12">
        <f>IF(AND(COVID,F518&lt;0),0,IF(B518&lt;&gt;"",$D$13:$D$1000*($E$6/$E$8),""))</f>
        <v>0</v>
      </c>
      <c r="J518" s="12">
        <f t="shared" si="39"/>
        <v>0</v>
      </c>
      <c r="K518" s="12">
        <f>SUM($I$13:I518)</f>
        <v>854910.485335381</v>
      </c>
    </row>
    <row r="519" spans="2:11" s="2" customFormat="1" x14ac:dyDescent="0.2">
      <c r="B519" s="15">
        <f t="shared" si="40"/>
        <v>507</v>
      </c>
      <c r="C519" s="9">
        <f t="shared" si="37"/>
        <v>58180</v>
      </c>
      <c r="D519" s="55">
        <f t="shared" si="41"/>
        <v>0</v>
      </c>
      <c r="E519" s="12">
        <f t="shared" si="38"/>
        <v>4309.3934458562771</v>
      </c>
      <c r="F519" s="12">
        <v>0</v>
      </c>
      <c r="G519" s="12">
        <f>IF(AND(B519&lt;&gt;"",$E$13:$E$1000+$F$13:$F$1000*COVID&lt;$D$13:$D$1000),$E$13:$E$1000+$F$13:$F$1000*COVID,IF(B519&lt;&gt;"",$D$13:$D$1000,""))</f>
        <v>0</v>
      </c>
      <c r="H519" s="12">
        <f>IF(AND(COVID,F519&lt;0),F519, IF(B519&lt;&gt;"",$G$13:$G$1000-$I$13:$I$1000,""))</f>
        <v>0</v>
      </c>
      <c r="I519" s="12">
        <f>IF(AND(COVID,F519&lt;0),0,IF(B519&lt;&gt;"",$D$13:$D$1000*($E$6/$E$8),""))</f>
        <v>0</v>
      </c>
      <c r="J519" s="12">
        <f t="shared" si="39"/>
        <v>0</v>
      </c>
      <c r="K519" s="12">
        <f>SUM($I$13:I519)</f>
        <v>854910.485335381</v>
      </c>
    </row>
    <row r="520" spans="2:11" s="2" customFormat="1" x14ac:dyDescent="0.2">
      <c r="B520" s="15">
        <f t="shared" si="40"/>
        <v>508</v>
      </c>
      <c r="C520" s="9">
        <f t="shared" si="37"/>
        <v>58210</v>
      </c>
      <c r="D520" s="55">
        <f t="shared" si="41"/>
        <v>0</v>
      </c>
      <c r="E520" s="12">
        <f t="shared" si="38"/>
        <v>4309.3934458562771</v>
      </c>
      <c r="F520" s="12">
        <v>0</v>
      </c>
      <c r="G520" s="12">
        <f>IF(AND(B520&lt;&gt;"",$E$13:$E$1000+$F$13:$F$1000*COVID&lt;$D$13:$D$1000),$E$13:$E$1000+$F$13:$F$1000*COVID,IF(B520&lt;&gt;"",$D$13:$D$1000,""))</f>
        <v>0</v>
      </c>
      <c r="H520" s="12">
        <f>IF(AND(COVID,F520&lt;0),F520, IF(B520&lt;&gt;"",$G$13:$G$1000-$I$13:$I$1000,""))</f>
        <v>0</v>
      </c>
      <c r="I520" s="12">
        <f>IF(AND(COVID,F520&lt;0),0,IF(B520&lt;&gt;"",$D$13:$D$1000*($E$6/$E$8),""))</f>
        <v>0</v>
      </c>
      <c r="J520" s="12">
        <f t="shared" si="39"/>
        <v>0</v>
      </c>
      <c r="K520" s="12">
        <f>SUM($I$13:I520)</f>
        <v>854910.485335381</v>
      </c>
    </row>
    <row r="521" spans="2:11" s="2" customFormat="1" x14ac:dyDescent="0.2">
      <c r="B521" s="15">
        <f t="shared" si="40"/>
        <v>509</v>
      </c>
      <c r="C521" s="9">
        <f t="shared" si="37"/>
        <v>58241</v>
      </c>
      <c r="D521" s="55">
        <f t="shared" si="41"/>
        <v>0</v>
      </c>
      <c r="E521" s="12">
        <f t="shared" si="38"/>
        <v>4309.3934458562771</v>
      </c>
      <c r="F521" s="12">
        <v>0</v>
      </c>
      <c r="G521" s="12">
        <f>IF(AND(B521&lt;&gt;"",$E$13:$E$1000+$F$13:$F$1000*COVID&lt;$D$13:$D$1000),$E$13:$E$1000+$F$13:$F$1000*COVID,IF(B521&lt;&gt;"",$D$13:$D$1000,""))</f>
        <v>0</v>
      </c>
      <c r="H521" s="12">
        <f>IF(AND(COVID,F521&lt;0),F521, IF(B521&lt;&gt;"",$G$13:$G$1000-$I$13:$I$1000,""))</f>
        <v>0</v>
      </c>
      <c r="I521" s="12">
        <f>IF(AND(COVID,F521&lt;0),0,IF(B521&lt;&gt;"",$D$13:$D$1000*($E$6/$E$8),""))</f>
        <v>0</v>
      </c>
      <c r="J521" s="12">
        <f t="shared" si="39"/>
        <v>0</v>
      </c>
      <c r="K521" s="12">
        <f>SUM($I$13:I521)</f>
        <v>854910.485335381</v>
      </c>
    </row>
    <row r="522" spans="2:11" s="2" customFormat="1" x14ac:dyDescent="0.2">
      <c r="B522" s="15">
        <f t="shared" si="40"/>
        <v>510</v>
      </c>
      <c r="C522" s="9">
        <f t="shared" si="37"/>
        <v>58271</v>
      </c>
      <c r="D522" s="55">
        <f t="shared" si="41"/>
        <v>0</v>
      </c>
      <c r="E522" s="12">
        <f t="shared" si="38"/>
        <v>4309.3934458562771</v>
      </c>
      <c r="F522" s="12">
        <v>0</v>
      </c>
      <c r="G522" s="12">
        <f>IF(AND(B522&lt;&gt;"",$E$13:$E$1000+$F$13:$F$1000*COVID&lt;$D$13:$D$1000),$E$13:$E$1000+$F$13:$F$1000*COVID,IF(B522&lt;&gt;"",$D$13:$D$1000,""))</f>
        <v>0</v>
      </c>
      <c r="H522" s="12">
        <f>IF(AND(COVID,F522&lt;0),F522, IF(B522&lt;&gt;"",$G$13:$G$1000-$I$13:$I$1000,""))</f>
        <v>0</v>
      </c>
      <c r="I522" s="12">
        <f>IF(AND(COVID,F522&lt;0),0,IF(B522&lt;&gt;"",$D$13:$D$1000*($E$6/$E$8),""))</f>
        <v>0</v>
      </c>
      <c r="J522" s="12">
        <f t="shared" si="39"/>
        <v>0</v>
      </c>
      <c r="K522" s="12">
        <f>SUM($I$13:I522)</f>
        <v>854910.485335381</v>
      </c>
    </row>
    <row r="523" spans="2:11" s="2" customFormat="1" x14ac:dyDescent="0.2">
      <c r="B523" s="15">
        <f t="shared" si="40"/>
        <v>511</v>
      </c>
      <c r="C523" s="9">
        <f t="shared" si="37"/>
        <v>58302</v>
      </c>
      <c r="D523" s="55">
        <f t="shared" si="41"/>
        <v>0</v>
      </c>
      <c r="E523" s="12">
        <f t="shared" si="38"/>
        <v>4309.3934458562771</v>
      </c>
      <c r="F523" s="12">
        <v>0</v>
      </c>
      <c r="G523" s="12">
        <f>IF(AND(B523&lt;&gt;"",$E$13:$E$1000+$F$13:$F$1000*COVID&lt;$D$13:$D$1000),$E$13:$E$1000+$F$13:$F$1000*COVID,IF(B523&lt;&gt;"",$D$13:$D$1000,""))</f>
        <v>0</v>
      </c>
      <c r="H523" s="12">
        <f>IF(AND(COVID,F523&lt;0),F523, IF(B523&lt;&gt;"",$G$13:$G$1000-$I$13:$I$1000,""))</f>
        <v>0</v>
      </c>
      <c r="I523" s="12">
        <f>IF(AND(COVID,F523&lt;0),0,IF(B523&lt;&gt;"",$D$13:$D$1000*($E$6/$E$8),""))</f>
        <v>0</v>
      </c>
      <c r="J523" s="12">
        <f t="shared" si="39"/>
        <v>0</v>
      </c>
      <c r="K523" s="12">
        <f>SUM($I$13:I523)</f>
        <v>854910.485335381</v>
      </c>
    </row>
    <row r="524" spans="2:11" s="2" customFormat="1" x14ac:dyDescent="0.2">
      <c r="B524" s="15">
        <f t="shared" si="40"/>
        <v>512</v>
      </c>
      <c r="C524" s="9">
        <f t="shared" si="37"/>
        <v>58333</v>
      </c>
      <c r="D524" s="55">
        <f t="shared" si="41"/>
        <v>0</v>
      </c>
      <c r="E524" s="12">
        <f t="shared" si="38"/>
        <v>4309.3934458562771</v>
      </c>
      <c r="F524" s="12">
        <v>0</v>
      </c>
      <c r="G524" s="12">
        <f>IF(AND(B524&lt;&gt;"",$E$13:$E$1000+$F$13:$F$1000*COVID&lt;$D$13:$D$1000),$E$13:$E$1000+$F$13:$F$1000*COVID,IF(B524&lt;&gt;"",$D$13:$D$1000,""))</f>
        <v>0</v>
      </c>
      <c r="H524" s="12">
        <f>IF(AND(COVID,F524&lt;0),F524, IF(B524&lt;&gt;"",$G$13:$G$1000-$I$13:$I$1000,""))</f>
        <v>0</v>
      </c>
      <c r="I524" s="12">
        <f>IF(AND(COVID,F524&lt;0),0,IF(B524&lt;&gt;"",$D$13:$D$1000*($E$6/$E$8),""))</f>
        <v>0</v>
      </c>
      <c r="J524" s="12">
        <f t="shared" si="39"/>
        <v>0</v>
      </c>
      <c r="K524" s="12">
        <f>SUM($I$13:I524)</f>
        <v>854910.485335381</v>
      </c>
    </row>
    <row r="525" spans="2:11" s="2" customFormat="1" x14ac:dyDescent="0.2">
      <c r="B525" s="15">
        <f t="shared" si="40"/>
        <v>513</v>
      </c>
      <c r="C525" s="9">
        <f t="shared" si="37"/>
        <v>58363</v>
      </c>
      <c r="D525" s="55">
        <f t="shared" si="41"/>
        <v>0</v>
      </c>
      <c r="E525" s="12">
        <f t="shared" si="38"/>
        <v>4309.3934458562771</v>
      </c>
      <c r="F525" s="12">
        <v>0</v>
      </c>
      <c r="G525" s="12">
        <f>IF(AND(B525&lt;&gt;"",$E$13:$E$1000+$F$13:$F$1000*COVID&lt;$D$13:$D$1000),$E$13:$E$1000+$F$13:$F$1000*COVID,IF(B525&lt;&gt;"",$D$13:$D$1000,""))</f>
        <v>0</v>
      </c>
      <c r="H525" s="12">
        <f>IF(AND(COVID,F525&lt;0),F525, IF(B525&lt;&gt;"",$G$13:$G$1000-$I$13:$I$1000,""))</f>
        <v>0</v>
      </c>
      <c r="I525" s="12">
        <f>IF(AND(COVID,F525&lt;0),0,IF(B525&lt;&gt;"",$D$13:$D$1000*($E$6/$E$8),""))</f>
        <v>0</v>
      </c>
      <c r="J525" s="12">
        <f t="shared" si="39"/>
        <v>0</v>
      </c>
      <c r="K525" s="12">
        <f>SUM($I$13:I525)</f>
        <v>854910.485335381</v>
      </c>
    </row>
    <row r="526" spans="2:11" s="2" customFormat="1" x14ac:dyDescent="0.2">
      <c r="B526" s="15">
        <f t="shared" si="40"/>
        <v>514</v>
      </c>
      <c r="C526" s="9">
        <f t="shared" ref="C526:C589" si="42">IF(B526&lt;&gt;"",DATE(YEAR($E$9),MONTH($E$9)+B526*12/$E$8,DAY($E$9)),"")</f>
        <v>58394</v>
      </c>
      <c r="D526" s="55">
        <f t="shared" si="41"/>
        <v>0</v>
      </c>
      <c r="E526" s="12">
        <f t="shared" ref="E526:E589" si="43">IF(B526&lt;&gt;"",$J$5,"")</f>
        <v>4309.3934458562771</v>
      </c>
      <c r="F526" s="12">
        <v>0</v>
      </c>
      <c r="G526" s="12">
        <f>IF(AND(B526&lt;&gt;"",$E$13:$E$1000+$F$13:$F$1000*COVID&lt;$D$13:$D$1000),$E$13:$E$1000+$F$13:$F$1000*COVID,IF(B526&lt;&gt;"",$D$13:$D$1000,""))</f>
        <v>0</v>
      </c>
      <c r="H526" s="12">
        <f>IF(AND(COVID,F526&lt;0),F526, IF(B526&lt;&gt;"",$G$13:$G$1000-$I$13:$I$1000,""))</f>
        <v>0</v>
      </c>
      <c r="I526" s="12">
        <f>IF(AND(COVID,F526&lt;0),0,IF(B526&lt;&gt;"",$D$13:$D$1000*($E$6/$E$8),""))</f>
        <v>0</v>
      </c>
      <c r="J526" s="12">
        <f t="shared" ref="J526:J589" si="44">IF(AND(B526&lt;&gt;"",$E$13:$E$1000+$F$13:$F$1000&lt;$D$13:$D$1000),$D$13:$D$1000-$H$13:$H$1000,IF(B526&lt;&gt;"",0,""))</f>
        <v>0</v>
      </c>
      <c r="K526" s="12">
        <f>SUM($I$13:I526)</f>
        <v>854910.485335381</v>
      </c>
    </row>
    <row r="527" spans="2:11" s="2" customFormat="1" x14ac:dyDescent="0.2">
      <c r="B527" s="15">
        <f t="shared" ref="B527:B590" si="45">IF((IF($E$5*$E$6*$E$7*$E$9&gt;0,1,0)),B526+1,"")</f>
        <v>515</v>
      </c>
      <c r="C527" s="9">
        <f t="shared" si="42"/>
        <v>58424</v>
      </c>
      <c r="D527" s="55">
        <f t="shared" ref="D527:D590" si="46">IF(B527&lt;&gt;"",J526,"")</f>
        <v>0</v>
      </c>
      <c r="E527" s="12">
        <f t="shared" si="43"/>
        <v>4309.3934458562771</v>
      </c>
      <c r="F527" s="12">
        <v>0</v>
      </c>
      <c r="G527" s="12">
        <f>IF(AND(B527&lt;&gt;"",$E$13:$E$1000+$F$13:$F$1000*COVID&lt;$D$13:$D$1000),$E$13:$E$1000+$F$13:$F$1000*COVID,IF(B527&lt;&gt;"",$D$13:$D$1000,""))</f>
        <v>0</v>
      </c>
      <c r="H527" s="12">
        <f>IF(AND(COVID,F527&lt;0),F527, IF(B527&lt;&gt;"",$G$13:$G$1000-$I$13:$I$1000,""))</f>
        <v>0</v>
      </c>
      <c r="I527" s="12">
        <f>IF(AND(COVID,F527&lt;0),0,IF(B527&lt;&gt;"",$D$13:$D$1000*($E$6/$E$8),""))</f>
        <v>0</v>
      </c>
      <c r="J527" s="12">
        <f t="shared" si="44"/>
        <v>0</v>
      </c>
      <c r="K527" s="12">
        <f>SUM($I$13:I527)</f>
        <v>854910.485335381</v>
      </c>
    </row>
    <row r="528" spans="2:11" s="2" customFormat="1" x14ac:dyDescent="0.2">
      <c r="B528" s="15">
        <f t="shared" si="45"/>
        <v>516</v>
      </c>
      <c r="C528" s="9">
        <f t="shared" si="42"/>
        <v>58455</v>
      </c>
      <c r="D528" s="55">
        <f t="shared" si="46"/>
        <v>0</v>
      </c>
      <c r="E528" s="12">
        <f t="shared" si="43"/>
        <v>4309.3934458562771</v>
      </c>
      <c r="F528" s="12">
        <v>0</v>
      </c>
      <c r="G528" s="12">
        <f>IF(AND(B528&lt;&gt;"",$E$13:$E$1000+$F$13:$F$1000*COVID&lt;$D$13:$D$1000),$E$13:$E$1000+$F$13:$F$1000*COVID,IF(B528&lt;&gt;"",$D$13:$D$1000,""))</f>
        <v>0</v>
      </c>
      <c r="H528" s="12">
        <f>IF(AND(COVID,F528&lt;0),F528, IF(B528&lt;&gt;"",$G$13:$G$1000-$I$13:$I$1000,""))</f>
        <v>0</v>
      </c>
      <c r="I528" s="12">
        <f>IF(AND(COVID,F528&lt;0),0,IF(B528&lt;&gt;"",$D$13:$D$1000*($E$6/$E$8),""))</f>
        <v>0</v>
      </c>
      <c r="J528" s="12">
        <f t="shared" si="44"/>
        <v>0</v>
      </c>
      <c r="K528" s="12">
        <f>SUM($I$13:I528)</f>
        <v>854910.485335381</v>
      </c>
    </row>
    <row r="529" spans="2:11" s="2" customFormat="1" x14ac:dyDescent="0.2">
      <c r="B529" s="15">
        <f t="shared" si="45"/>
        <v>517</v>
      </c>
      <c r="C529" s="9">
        <f t="shared" si="42"/>
        <v>58486</v>
      </c>
      <c r="D529" s="55">
        <f t="shared" si="46"/>
        <v>0</v>
      </c>
      <c r="E529" s="12">
        <f t="shared" si="43"/>
        <v>4309.3934458562771</v>
      </c>
      <c r="F529" s="12">
        <v>0</v>
      </c>
      <c r="G529" s="12">
        <f>IF(AND(B529&lt;&gt;"",$E$13:$E$1000+$F$13:$F$1000*COVID&lt;$D$13:$D$1000),$E$13:$E$1000+$F$13:$F$1000*COVID,IF(B529&lt;&gt;"",$D$13:$D$1000,""))</f>
        <v>0</v>
      </c>
      <c r="H529" s="12">
        <f>IF(AND(COVID,F529&lt;0),F529, IF(B529&lt;&gt;"",$G$13:$G$1000-$I$13:$I$1000,""))</f>
        <v>0</v>
      </c>
      <c r="I529" s="12">
        <f>IF(AND(COVID,F529&lt;0),0,IF(B529&lt;&gt;"",$D$13:$D$1000*($E$6/$E$8),""))</f>
        <v>0</v>
      </c>
      <c r="J529" s="12">
        <f t="shared" si="44"/>
        <v>0</v>
      </c>
      <c r="K529" s="12">
        <f>SUM($I$13:I529)</f>
        <v>854910.485335381</v>
      </c>
    </row>
    <row r="530" spans="2:11" s="2" customFormat="1" x14ac:dyDescent="0.2">
      <c r="B530" s="15">
        <f t="shared" si="45"/>
        <v>518</v>
      </c>
      <c r="C530" s="9">
        <f t="shared" si="42"/>
        <v>58515</v>
      </c>
      <c r="D530" s="55">
        <f t="shared" si="46"/>
        <v>0</v>
      </c>
      <c r="E530" s="12">
        <f t="shared" si="43"/>
        <v>4309.3934458562771</v>
      </c>
      <c r="F530" s="12">
        <v>0</v>
      </c>
      <c r="G530" s="12">
        <f>IF(AND(B530&lt;&gt;"",$E$13:$E$1000+$F$13:$F$1000*COVID&lt;$D$13:$D$1000),$E$13:$E$1000+$F$13:$F$1000*COVID,IF(B530&lt;&gt;"",$D$13:$D$1000,""))</f>
        <v>0</v>
      </c>
      <c r="H530" s="12">
        <f>IF(AND(COVID,F530&lt;0),F530, IF(B530&lt;&gt;"",$G$13:$G$1000-$I$13:$I$1000,""))</f>
        <v>0</v>
      </c>
      <c r="I530" s="12">
        <f>IF(AND(COVID,F530&lt;0),0,IF(B530&lt;&gt;"",$D$13:$D$1000*($E$6/$E$8),""))</f>
        <v>0</v>
      </c>
      <c r="J530" s="12">
        <f t="shared" si="44"/>
        <v>0</v>
      </c>
      <c r="K530" s="12">
        <f>SUM($I$13:I530)</f>
        <v>854910.485335381</v>
      </c>
    </row>
    <row r="531" spans="2:11" s="2" customFormat="1" x14ac:dyDescent="0.2">
      <c r="B531" s="15">
        <f t="shared" si="45"/>
        <v>519</v>
      </c>
      <c r="C531" s="9">
        <f t="shared" si="42"/>
        <v>58546</v>
      </c>
      <c r="D531" s="55">
        <f t="shared" si="46"/>
        <v>0</v>
      </c>
      <c r="E531" s="12">
        <f t="shared" si="43"/>
        <v>4309.3934458562771</v>
      </c>
      <c r="F531" s="12">
        <v>0</v>
      </c>
      <c r="G531" s="12">
        <f>IF(AND(B531&lt;&gt;"",$E$13:$E$1000+$F$13:$F$1000*COVID&lt;$D$13:$D$1000),$E$13:$E$1000+$F$13:$F$1000*COVID,IF(B531&lt;&gt;"",$D$13:$D$1000,""))</f>
        <v>0</v>
      </c>
      <c r="H531" s="12">
        <f>IF(AND(COVID,F531&lt;0),F531, IF(B531&lt;&gt;"",$G$13:$G$1000-$I$13:$I$1000,""))</f>
        <v>0</v>
      </c>
      <c r="I531" s="12">
        <f>IF(AND(COVID,F531&lt;0),0,IF(B531&lt;&gt;"",$D$13:$D$1000*($E$6/$E$8),""))</f>
        <v>0</v>
      </c>
      <c r="J531" s="12">
        <f t="shared" si="44"/>
        <v>0</v>
      </c>
      <c r="K531" s="12">
        <f>SUM($I$13:I531)</f>
        <v>854910.485335381</v>
      </c>
    </row>
    <row r="532" spans="2:11" s="2" customFormat="1" x14ac:dyDescent="0.2">
      <c r="B532" s="15">
        <f t="shared" si="45"/>
        <v>520</v>
      </c>
      <c r="C532" s="9">
        <f t="shared" si="42"/>
        <v>58576</v>
      </c>
      <c r="D532" s="55">
        <f t="shared" si="46"/>
        <v>0</v>
      </c>
      <c r="E532" s="12">
        <f t="shared" si="43"/>
        <v>4309.3934458562771</v>
      </c>
      <c r="F532" s="12">
        <v>0</v>
      </c>
      <c r="G532" s="12">
        <f>IF(AND(B532&lt;&gt;"",$E$13:$E$1000+$F$13:$F$1000*COVID&lt;$D$13:$D$1000),$E$13:$E$1000+$F$13:$F$1000*COVID,IF(B532&lt;&gt;"",$D$13:$D$1000,""))</f>
        <v>0</v>
      </c>
      <c r="H532" s="12">
        <f>IF(AND(COVID,F532&lt;0),F532, IF(B532&lt;&gt;"",$G$13:$G$1000-$I$13:$I$1000,""))</f>
        <v>0</v>
      </c>
      <c r="I532" s="12">
        <f>IF(AND(COVID,F532&lt;0),0,IF(B532&lt;&gt;"",$D$13:$D$1000*($E$6/$E$8),""))</f>
        <v>0</v>
      </c>
      <c r="J532" s="12">
        <f t="shared" si="44"/>
        <v>0</v>
      </c>
      <c r="K532" s="12">
        <f>SUM($I$13:I532)</f>
        <v>854910.485335381</v>
      </c>
    </row>
    <row r="533" spans="2:11" s="2" customFormat="1" x14ac:dyDescent="0.2">
      <c r="B533" s="15">
        <f t="shared" si="45"/>
        <v>521</v>
      </c>
      <c r="C533" s="9">
        <f t="shared" si="42"/>
        <v>58607</v>
      </c>
      <c r="D533" s="55">
        <f t="shared" si="46"/>
        <v>0</v>
      </c>
      <c r="E533" s="12">
        <f t="shared" si="43"/>
        <v>4309.3934458562771</v>
      </c>
      <c r="F533" s="12">
        <v>0</v>
      </c>
      <c r="G533" s="12">
        <f>IF(AND(B533&lt;&gt;"",$E$13:$E$1000+$F$13:$F$1000*COVID&lt;$D$13:$D$1000),$E$13:$E$1000+$F$13:$F$1000*COVID,IF(B533&lt;&gt;"",$D$13:$D$1000,""))</f>
        <v>0</v>
      </c>
      <c r="H533" s="12">
        <f>IF(AND(COVID,F533&lt;0),F533, IF(B533&lt;&gt;"",$G$13:$G$1000-$I$13:$I$1000,""))</f>
        <v>0</v>
      </c>
      <c r="I533" s="12">
        <f>IF(AND(COVID,F533&lt;0),0,IF(B533&lt;&gt;"",$D$13:$D$1000*($E$6/$E$8),""))</f>
        <v>0</v>
      </c>
      <c r="J533" s="12">
        <f t="shared" si="44"/>
        <v>0</v>
      </c>
      <c r="K533" s="12">
        <f>SUM($I$13:I533)</f>
        <v>854910.485335381</v>
      </c>
    </row>
    <row r="534" spans="2:11" s="2" customFormat="1" x14ac:dyDescent="0.2">
      <c r="B534" s="15">
        <f t="shared" si="45"/>
        <v>522</v>
      </c>
      <c r="C534" s="9">
        <f t="shared" si="42"/>
        <v>58637</v>
      </c>
      <c r="D534" s="55">
        <f t="shared" si="46"/>
        <v>0</v>
      </c>
      <c r="E534" s="12">
        <f t="shared" si="43"/>
        <v>4309.3934458562771</v>
      </c>
      <c r="F534" s="12">
        <v>0</v>
      </c>
      <c r="G534" s="12">
        <f>IF(AND(B534&lt;&gt;"",$E$13:$E$1000+$F$13:$F$1000*COVID&lt;$D$13:$D$1000),$E$13:$E$1000+$F$13:$F$1000*COVID,IF(B534&lt;&gt;"",$D$13:$D$1000,""))</f>
        <v>0</v>
      </c>
      <c r="H534" s="12">
        <f>IF(AND(COVID,F534&lt;0),F534, IF(B534&lt;&gt;"",$G$13:$G$1000-$I$13:$I$1000,""))</f>
        <v>0</v>
      </c>
      <c r="I534" s="12">
        <f>IF(AND(COVID,F534&lt;0),0,IF(B534&lt;&gt;"",$D$13:$D$1000*($E$6/$E$8),""))</f>
        <v>0</v>
      </c>
      <c r="J534" s="12">
        <f t="shared" si="44"/>
        <v>0</v>
      </c>
      <c r="K534" s="12">
        <f>SUM($I$13:I534)</f>
        <v>854910.485335381</v>
      </c>
    </row>
    <row r="535" spans="2:11" s="2" customFormat="1" x14ac:dyDescent="0.2">
      <c r="B535" s="15">
        <f t="shared" si="45"/>
        <v>523</v>
      </c>
      <c r="C535" s="9">
        <f t="shared" si="42"/>
        <v>58668</v>
      </c>
      <c r="D535" s="55">
        <f t="shared" si="46"/>
        <v>0</v>
      </c>
      <c r="E535" s="12">
        <f t="shared" si="43"/>
        <v>4309.3934458562771</v>
      </c>
      <c r="F535" s="12">
        <v>0</v>
      </c>
      <c r="G535" s="12">
        <f>IF(AND(B535&lt;&gt;"",$E$13:$E$1000+$F$13:$F$1000*COVID&lt;$D$13:$D$1000),$E$13:$E$1000+$F$13:$F$1000*COVID,IF(B535&lt;&gt;"",$D$13:$D$1000,""))</f>
        <v>0</v>
      </c>
      <c r="H535" s="12">
        <f>IF(AND(COVID,F535&lt;0),F535, IF(B535&lt;&gt;"",$G$13:$G$1000-$I$13:$I$1000,""))</f>
        <v>0</v>
      </c>
      <c r="I535" s="12">
        <f>IF(AND(COVID,F535&lt;0),0,IF(B535&lt;&gt;"",$D$13:$D$1000*($E$6/$E$8),""))</f>
        <v>0</v>
      </c>
      <c r="J535" s="12">
        <f t="shared" si="44"/>
        <v>0</v>
      </c>
      <c r="K535" s="12">
        <f>SUM($I$13:I535)</f>
        <v>854910.485335381</v>
      </c>
    </row>
    <row r="536" spans="2:11" s="2" customFormat="1" x14ac:dyDescent="0.2">
      <c r="B536" s="15">
        <f t="shared" si="45"/>
        <v>524</v>
      </c>
      <c r="C536" s="9">
        <f t="shared" si="42"/>
        <v>58699</v>
      </c>
      <c r="D536" s="55">
        <f t="shared" si="46"/>
        <v>0</v>
      </c>
      <c r="E536" s="12">
        <f t="shared" si="43"/>
        <v>4309.3934458562771</v>
      </c>
      <c r="F536" s="12">
        <v>0</v>
      </c>
      <c r="G536" s="12">
        <f>IF(AND(B536&lt;&gt;"",$E$13:$E$1000+$F$13:$F$1000*COVID&lt;$D$13:$D$1000),$E$13:$E$1000+$F$13:$F$1000*COVID,IF(B536&lt;&gt;"",$D$13:$D$1000,""))</f>
        <v>0</v>
      </c>
      <c r="H536" s="12">
        <f>IF(AND(COVID,F536&lt;0),F536, IF(B536&lt;&gt;"",$G$13:$G$1000-$I$13:$I$1000,""))</f>
        <v>0</v>
      </c>
      <c r="I536" s="12">
        <f>IF(AND(COVID,F536&lt;0),0,IF(B536&lt;&gt;"",$D$13:$D$1000*($E$6/$E$8),""))</f>
        <v>0</v>
      </c>
      <c r="J536" s="12">
        <f t="shared" si="44"/>
        <v>0</v>
      </c>
      <c r="K536" s="12">
        <f>SUM($I$13:I536)</f>
        <v>854910.485335381</v>
      </c>
    </row>
    <row r="537" spans="2:11" s="2" customFormat="1" x14ac:dyDescent="0.2">
      <c r="B537" s="15">
        <f t="shared" si="45"/>
        <v>525</v>
      </c>
      <c r="C537" s="9">
        <f t="shared" si="42"/>
        <v>58729</v>
      </c>
      <c r="D537" s="55">
        <f t="shared" si="46"/>
        <v>0</v>
      </c>
      <c r="E537" s="12">
        <f t="shared" si="43"/>
        <v>4309.3934458562771</v>
      </c>
      <c r="F537" s="12">
        <v>0</v>
      </c>
      <c r="G537" s="12">
        <f>IF(AND(B537&lt;&gt;"",$E$13:$E$1000+$F$13:$F$1000*COVID&lt;$D$13:$D$1000),$E$13:$E$1000+$F$13:$F$1000*COVID,IF(B537&lt;&gt;"",$D$13:$D$1000,""))</f>
        <v>0</v>
      </c>
      <c r="H537" s="12">
        <f>IF(AND(COVID,F537&lt;0),F537, IF(B537&lt;&gt;"",$G$13:$G$1000-$I$13:$I$1000,""))</f>
        <v>0</v>
      </c>
      <c r="I537" s="12">
        <f>IF(AND(COVID,F537&lt;0),0,IF(B537&lt;&gt;"",$D$13:$D$1000*($E$6/$E$8),""))</f>
        <v>0</v>
      </c>
      <c r="J537" s="12">
        <f t="shared" si="44"/>
        <v>0</v>
      </c>
      <c r="K537" s="12">
        <f>SUM($I$13:I537)</f>
        <v>854910.485335381</v>
      </c>
    </row>
    <row r="538" spans="2:11" s="2" customFormat="1" x14ac:dyDescent="0.2">
      <c r="B538" s="15">
        <f t="shared" si="45"/>
        <v>526</v>
      </c>
      <c r="C538" s="9">
        <f t="shared" si="42"/>
        <v>58760</v>
      </c>
      <c r="D538" s="55">
        <f t="shared" si="46"/>
        <v>0</v>
      </c>
      <c r="E538" s="12">
        <f t="shared" si="43"/>
        <v>4309.3934458562771</v>
      </c>
      <c r="F538" s="12">
        <v>0</v>
      </c>
      <c r="G538" s="12">
        <f>IF(AND(B538&lt;&gt;"",$E$13:$E$1000+$F$13:$F$1000*COVID&lt;$D$13:$D$1000),$E$13:$E$1000+$F$13:$F$1000*COVID,IF(B538&lt;&gt;"",$D$13:$D$1000,""))</f>
        <v>0</v>
      </c>
      <c r="H538" s="12">
        <f>IF(AND(COVID,F538&lt;0),F538, IF(B538&lt;&gt;"",$G$13:$G$1000-$I$13:$I$1000,""))</f>
        <v>0</v>
      </c>
      <c r="I538" s="12">
        <f>IF(AND(COVID,F538&lt;0),0,IF(B538&lt;&gt;"",$D$13:$D$1000*($E$6/$E$8),""))</f>
        <v>0</v>
      </c>
      <c r="J538" s="12">
        <f t="shared" si="44"/>
        <v>0</v>
      </c>
      <c r="K538" s="12">
        <f>SUM($I$13:I538)</f>
        <v>854910.485335381</v>
      </c>
    </row>
    <row r="539" spans="2:11" s="2" customFormat="1" x14ac:dyDescent="0.2">
      <c r="B539" s="15">
        <f t="shared" si="45"/>
        <v>527</v>
      </c>
      <c r="C539" s="9">
        <f t="shared" si="42"/>
        <v>58790</v>
      </c>
      <c r="D539" s="55">
        <f t="shared" si="46"/>
        <v>0</v>
      </c>
      <c r="E539" s="12">
        <f t="shared" si="43"/>
        <v>4309.3934458562771</v>
      </c>
      <c r="F539" s="12">
        <v>0</v>
      </c>
      <c r="G539" s="12">
        <f>IF(AND(B539&lt;&gt;"",$E$13:$E$1000+$F$13:$F$1000*COVID&lt;$D$13:$D$1000),$E$13:$E$1000+$F$13:$F$1000*COVID,IF(B539&lt;&gt;"",$D$13:$D$1000,""))</f>
        <v>0</v>
      </c>
      <c r="H539" s="12">
        <f>IF(AND(COVID,F539&lt;0),F539, IF(B539&lt;&gt;"",$G$13:$G$1000-$I$13:$I$1000,""))</f>
        <v>0</v>
      </c>
      <c r="I539" s="12">
        <f>IF(AND(COVID,F539&lt;0),0,IF(B539&lt;&gt;"",$D$13:$D$1000*($E$6/$E$8),""))</f>
        <v>0</v>
      </c>
      <c r="J539" s="12">
        <f t="shared" si="44"/>
        <v>0</v>
      </c>
      <c r="K539" s="12">
        <f>SUM($I$13:I539)</f>
        <v>854910.485335381</v>
      </c>
    </row>
    <row r="540" spans="2:11" s="2" customFormat="1" x14ac:dyDescent="0.2">
      <c r="B540" s="15">
        <f t="shared" si="45"/>
        <v>528</v>
      </c>
      <c r="C540" s="9">
        <f t="shared" si="42"/>
        <v>58821</v>
      </c>
      <c r="D540" s="55">
        <f t="shared" si="46"/>
        <v>0</v>
      </c>
      <c r="E540" s="12">
        <f t="shared" si="43"/>
        <v>4309.3934458562771</v>
      </c>
      <c r="F540" s="12">
        <v>0</v>
      </c>
      <c r="G540" s="12">
        <f>IF(AND(B540&lt;&gt;"",$E$13:$E$1000+$F$13:$F$1000*COVID&lt;$D$13:$D$1000),$E$13:$E$1000+$F$13:$F$1000*COVID,IF(B540&lt;&gt;"",$D$13:$D$1000,""))</f>
        <v>0</v>
      </c>
      <c r="H540" s="12">
        <f>IF(AND(COVID,F540&lt;0),F540, IF(B540&lt;&gt;"",$G$13:$G$1000-$I$13:$I$1000,""))</f>
        <v>0</v>
      </c>
      <c r="I540" s="12">
        <f>IF(AND(COVID,F540&lt;0),0,IF(B540&lt;&gt;"",$D$13:$D$1000*($E$6/$E$8),""))</f>
        <v>0</v>
      </c>
      <c r="J540" s="12">
        <f t="shared" si="44"/>
        <v>0</v>
      </c>
      <c r="K540" s="12">
        <f>SUM($I$13:I540)</f>
        <v>854910.485335381</v>
      </c>
    </row>
    <row r="541" spans="2:11" s="2" customFormat="1" x14ac:dyDescent="0.2">
      <c r="B541" s="15">
        <f t="shared" si="45"/>
        <v>529</v>
      </c>
      <c r="C541" s="9">
        <f t="shared" si="42"/>
        <v>58852</v>
      </c>
      <c r="D541" s="55">
        <f t="shared" si="46"/>
        <v>0</v>
      </c>
      <c r="E541" s="12">
        <f t="shared" si="43"/>
        <v>4309.3934458562771</v>
      </c>
      <c r="F541" s="12">
        <v>0</v>
      </c>
      <c r="G541" s="12">
        <f>IF(AND(B541&lt;&gt;"",$E$13:$E$1000+$F$13:$F$1000*COVID&lt;$D$13:$D$1000),$E$13:$E$1000+$F$13:$F$1000*COVID,IF(B541&lt;&gt;"",$D$13:$D$1000,""))</f>
        <v>0</v>
      </c>
      <c r="H541" s="12">
        <f>IF(AND(COVID,F541&lt;0),F541, IF(B541&lt;&gt;"",$G$13:$G$1000-$I$13:$I$1000,""))</f>
        <v>0</v>
      </c>
      <c r="I541" s="12">
        <f>IF(AND(COVID,F541&lt;0),0,IF(B541&lt;&gt;"",$D$13:$D$1000*($E$6/$E$8),""))</f>
        <v>0</v>
      </c>
      <c r="J541" s="12">
        <f t="shared" si="44"/>
        <v>0</v>
      </c>
      <c r="K541" s="12">
        <f>SUM($I$13:I541)</f>
        <v>854910.485335381</v>
      </c>
    </row>
    <row r="542" spans="2:11" s="2" customFormat="1" x14ac:dyDescent="0.2">
      <c r="B542" s="15">
        <f t="shared" si="45"/>
        <v>530</v>
      </c>
      <c r="C542" s="9">
        <f t="shared" si="42"/>
        <v>58880</v>
      </c>
      <c r="D542" s="55">
        <f t="shared" si="46"/>
        <v>0</v>
      </c>
      <c r="E542" s="12">
        <f t="shared" si="43"/>
        <v>4309.3934458562771</v>
      </c>
      <c r="F542" s="12">
        <v>0</v>
      </c>
      <c r="G542" s="12">
        <f>IF(AND(B542&lt;&gt;"",$E$13:$E$1000+$F$13:$F$1000*COVID&lt;$D$13:$D$1000),$E$13:$E$1000+$F$13:$F$1000*COVID,IF(B542&lt;&gt;"",$D$13:$D$1000,""))</f>
        <v>0</v>
      </c>
      <c r="H542" s="12">
        <f>IF(AND(COVID,F542&lt;0),F542, IF(B542&lt;&gt;"",$G$13:$G$1000-$I$13:$I$1000,""))</f>
        <v>0</v>
      </c>
      <c r="I542" s="12">
        <f>IF(AND(COVID,F542&lt;0),0,IF(B542&lt;&gt;"",$D$13:$D$1000*($E$6/$E$8),""))</f>
        <v>0</v>
      </c>
      <c r="J542" s="12">
        <f t="shared" si="44"/>
        <v>0</v>
      </c>
      <c r="K542" s="12">
        <f>SUM($I$13:I542)</f>
        <v>854910.485335381</v>
      </c>
    </row>
    <row r="543" spans="2:11" s="2" customFormat="1" x14ac:dyDescent="0.2">
      <c r="B543" s="15">
        <f t="shared" si="45"/>
        <v>531</v>
      </c>
      <c r="C543" s="9">
        <f t="shared" si="42"/>
        <v>58911</v>
      </c>
      <c r="D543" s="55">
        <f t="shared" si="46"/>
        <v>0</v>
      </c>
      <c r="E543" s="12">
        <f t="shared" si="43"/>
        <v>4309.3934458562771</v>
      </c>
      <c r="F543" s="12">
        <v>0</v>
      </c>
      <c r="G543" s="12">
        <f>IF(AND(B543&lt;&gt;"",$E$13:$E$1000+$F$13:$F$1000*COVID&lt;$D$13:$D$1000),$E$13:$E$1000+$F$13:$F$1000*COVID,IF(B543&lt;&gt;"",$D$13:$D$1000,""))</f>
        <v>0</v>
      </c>
      <c r="H543" s="12">
        <f>IF(AND(COVID,F543&lt;0),F543, IF(B543&lt;&gt;"",$G$13:$G$1000-$I$13:$I$1000,""))</f>
        <v>0</v>
      </c>
      <c r="I543" s="12">
        <f>IF(AND(COVID,F543&lt;0),0,IF(B543&lt;&gt;"",$D$13:$D$1000*($E$6/$E$8),""))</f>
        <v>0</v>
      </c>
      <c r="J543" s="12">
        <f t="shared" si="44"/>
        <v>0</v>
      </c>
      <c r="K543" s="12">
        <f>SUM($I$13:I543)</f>
        <v>854910.485335381</v>
      </c>
    </row>
    <row r="544" spans="2:11" s="2" customFormat="1" x14ac:dyDescent="0.2">
      <c r="B544" s="15">
        <f t="shared" si="45"/>
        <v>532</v>
      </c>
      <c r="C544" s="9">
        <f t="shared" si="42"/>
        <v>58941</v>
      </c>
      <c r="D544" s="55">
        <f t="shared" si="46"/>
        <v>0</v>
      </c>
      <c r="E544" s="12">
        <f t="shared" si="43"/>
        <v>4309.3934458562771</v>
      </c>
      <c r="F544" s="12">
        <v>0</v>
      </c>
      <c r="G544" s="12">
        <f>IF(AND(B544&lt;&gt;"",$E$13:$E$1000+$F$13:$F$1000*COVID&lt;$D$13:$D$1000),$E$13:$E$1000+$F$13:$F$1000*COVID,IF(B544&lt;&gt;"",$D$13:$D$1000,""))</f>
        <v>0</v>
      </c>
      <c r="H544" s="12">
        <f>IF(AND(COVID,F544&lt;0),F544, IF(B544&lt;&gt;"",$G$13:$G$1000-$I$13:$I$1000,""))</f>
        <v>0</v>
      </c>
      <c r="I544" s="12">
        <f>IF(AND(COVID,F544&lt;0),0,IF(B544&lt;&gt;"",$D$13:$D$1000*($E$6/$E$8),""))</f>
        <v>0</v>
      </c>
      <c r="J544" s="12">
        <f t="shared" si="44"/>
        <v>0</v>
      </c>
      <c r="K544" s="12">
        <f>SUM($I$13:I544)</f>
        <v>854910.485335381</v>
      </c>
    </row>
    <row r="545" spans="2:11" s="2" customFormat="1" x14ac:dyDescent="0.2">
      <c r="B545" s="15">
        <f t="shared" si="45"/>
        <v>533</v>
      </c>
      <c r="C545" s="9">
        <f t="shared" si="42"/>
        <v>58972</v>
      </c>
      <c r="D545" s="55">
        <f t="shared" si="46"/>
        <v>0</v>
      </c>
      <c r="E545" s="12">
        <f t="shared" si="43"/>
        <v>4309.3934458562771</v>
      </c>
      <c r="F545" s="12">
        <v>0</v>
      </c>
      <c r="G545" s="12">
        <f>IF(AND(B545&lt;&gt;"",$E$13:$E$1000+$F$13:$F$1000*COVID&lt;$D$13:$D$1000),$E$13:$E$1000+$F$13:$F$1000*COVID,IF(B545&lt;&gt;"",$D$13:$D$1000,""))</f>
        <v>0</v>
      </c>
      <c r="H545" s="12">
        <f>IF(AND(COVID,F545&lt;0),F545, IF(B545&lt;&gt;"",$G$13:$G$1000-$I$13:$I$1000,""))</f>
        <v>0</v>
      </c>
      <c r="I545" s="12">
        <f>IF(AND(COVID,F545&lt;0),0,IF(B545&lt;&gt;"",$D$13:$D$1000*($E$6/$E$8),""))</f>
        <v>0</v>
      </c>
      <c r="J545" s="12">
        <f t="shared" si="44"/>
        <v>0</v>
      </c>
      <c r="K545" s="12">
        <f>SUM($I$13:I545)</f>
        <v>854910.485335381</v>
      </c>
    </row>
    <row r="546" spans="2:11" s="2" customFormat="1" x14ac:dyDescent="0.2">
      <c r="B546" s="15">
        <f t="shared" si="45"/>
        <v>534</v>
      </c>
      <c r="C546" s="9">
        <f t="shared" si="42"/>
        <v>59002</v>
      </c>
      <c r="D546" s="55">
        <f t="shared" si="46"/>
        <v>0</v>
      </c>
      <c r="E546" s="12">
        <f t="shared" si="43"/>
        <v>4309.3934458562771</v>
      </c>
      <c r="F546" s="12">
        <v>0</v>
      </c>
      <c r="G546" s="12">
        <f>IF(AND(B546&lt;&gt;"",$E$13:$E$1000+$F$13:$F$1000*COVID&lt;$D$13:$D$1000),$E$13:$E$1000+$F$13:$F$1000*COVID,IF(B546&lt;&gt;"",$D$13:$D$1000,""))</f>
        <v>0</v>
      </c>
      <c r="H546" s="12">
        <f>IF(AND(COVID,F546&lt;0),F546, IF(B546&lt;&gt;"",$G$13:$G$1000-$I$13:$I$1000,""))</f>
        <v>0</v>
      </c>
      <c r="I546" s="12">
        <f>IF(AND(COVID,F546&lt;0),0,IF(B546&lt;&gt;"",$D$13:$D$1000*($E$6/$E$8),""))</f>
        <v>0</v>
      </c>
      <c r="J546" s="12">
        <f t="shared" si="44"/>
        <v>0</v>
      </c>
      <c r="K546" s="12">
        <f>SUM($I$13:I546)</f>
        <v>854910.485335381</v>
      </c>
    </row>
    <row r="547" spans="2:11" s="2" customFormat="1" x14ac:dyDescent="0.2">
      <c r="B547" s="15">
        <f t="shared" si="45"/>
        <v>535</v>
      </c>
      <c r="C547" s="9">
        <f t="shared" si="42"/>
        <v>59033</v>
      </c>
      <c r="D547" s="55">
        <f t="shared" si="46"/>
        <v>0</v>
      </c>
      <c r="E547" s="12">
        <f t="shared" si="43"/>
        <v>4309.3934458562771</v>
      </c>
      <c r="F547" s="12">
        <v>0</v>
      </c>
      <c r="G547" s="12">
        <f>IF(AND(B547&lt;&gt;"",$E$13:$E$1000+$F$13:$F$1000*COVID&lt;$D$13:$D$1000),$E$13:$E$1000+$F$13:$F$1000*COVID,IF(B547&lt;&gt;"",$D$13:$D$1000,""))</f>
        <v>0</v>
      </c>
      <c r="H547" s="12">
        <f>IF(AND(COVID,F547&lt;0),F547, IF(B547&lt;&gt;"",$G$13:$G$1000-$I$13:$I$1000,""))</f>
        <v>0</v>
      </c>
      <c r="I547" s="12">
        <f>IF(AND(COVID,F547&lt;0),0,IF(B547&lt;&gt;"",$D$13:$D$1000*($E$6/$E$8),""))</f>
        <v>0</v>
      </c>
      <c r="J547" s="12">
        <f t="shared" si="44"/>
        <v>0</v>
      </c>
      <c r="K547" s="12">
        <f>SUM($I$13:I547)</f>
        <v>854910.485335381</v>
      </c>
    </row>
    <row r="548" spans="2:11" s="2" customFormat="1" x14ac:dyDescent="0.2">
      <c r="B548" s="15">
        <f t="shared" si="45"/>
        <v>536</v>
      </c>
      <c r="C548" s="9">
        <f t="shared" si="42"/>
        <v>59064</v>
      </c>
      <c r="D548" s="55">
        <f t="shared" si="46"/>
        <v>0</v>
      </c>
      <c r="E548" s="12">
        <f t="shared" si="43"/>
        <v>4309.3934458562771</v>
      </c>
      <c r="F548" s="12">
        <v>0</v>
      </c>
      <c r="G548" s="12">
        <f>IF(AND(B548&lt;&gt;"",$E$13:$E$1000+$F$13:$F$1000*COVID&lt;$D$13:$D$1000),$E$13:$E$1000+$F$13:$F$1000*COVID,IF(B548&lt;&gt;"",$D$13:$D$1000,""))</f>
        <v>0</v>
      </c>
      <c r="H548" s="12">
        <f>IF(AND(COVID,F548&lt;0),F548, IF(B548&lt;&gt;"",$G$13:$G$1000-$I$13:$I$1000,""))</f>
        <v>0</v>
      </c>
      <c r="I548" s="12">
        <f>IF(AND(COVID,F548&lt;0),0,IF(B548&lt;&gt;"",$D$13:$D$1000*($E$6/$E$8),""))</f>
        <v>0</v>
      </c>
      <c r="J548" s="12">
        <f t="shared" si="44"/>
        <v>0</v>
      </c>
      <c r="K548" s="12">
        <f>SUM($I$13:I548)</f>
        <v>854910.485335381</v>
      </c>
    </row>
    <row r="549" spans="2:11" s="2" customFormat="1" x14ac:dyDescent="0.2">
      <c r="B549" s="15">
        <f t="shared" si="45"/>
        <v>537</v>
      </c>
      <c r="C549" s="9">
        <f t="shared" si="42"/>
        <v>59094</v>
      </c>
      <c r="D549" s="55">
        <f t="shared" si="46"/>
        <v>0</v>
      </c>
      <c r="E549" s="12">
        <f t="shared" si="43"/>
        <v>4309.3934458562771</v>
      </c>
      <c r="F549" s="12">
        <v>0</v>
      </c>
      <c r="G549" s="12">
        <f>IF(AND(B549&lt;&gt;"",$E$13:$E$1000+$F$13:$F$1000*COVID&lt;$D$13:$D$1000),$E$13:$E$1000+$F$13:$F$1000*COVID,IF(B549&lt;&gt;"",$D$13:$D$1000,""))</f>
        <v>0</v>
      </c>
      <c r="H549" s="12">
        <f>IF(AND(COVID,F549&lt;0),F549, IF(B549&lt;&gt;"",$G$13:$G$1000-$I$13:$I$1000,""))</f>
        <v>0</v>
      </c>
      <c r="I549" s="12">
        <f>IF(AND(COVID,F549&lt;0),0,IF(B549&lt;&gt;"",$D$13:$D$1000*($E$6/$E$8),""))</f>
        <v>0</v>
      </c>
      <c r="J549" s="12">
        <f t="shared" si="44"/>
        <v>0</v>
      </c>
      <c r="K549" s="12">
        <f>SUM($I$13:I549)</f>
        <v>854910.485335381</v>
      </c>
    </row>
    <row r="550" spans="2:11" s="2" customFormat="1" x14ac:dyDescent="0.2">
      <c r="B550" s="15">
        <f t="shared" si="45"/>
        <v>538</v>
      </c>
      <c r="C550" s="9">
        <f t="shared" si="42"/>
        <v>59125</v>
      </c>
      <c r="D550" s="55">
        <f t="shared" si="46"/>
        <v>0</v>
      </c>
      <c r="E550" s="12">
        <f t="shared" si="43"/>
        <v>4309.3934458562771</v>
      </c>
      <c r="F550" s="12">
        <v>0</v>
      </c>
      <c r="G550" s="12">
        <f>IF(AND(B550&lt;&gt;"",$E$13:$E$1000+$F$13:$F$1000*COVID&lt;$D$13:$D$1000),$E$13:$E$1000+$F$13:$F$1000*COVID,IF(B550&lt;&gt;"",$D$13:$D$1000,""))</f>
        <v>0</v>
      </c>
      <c r="H550" s="12">
        <f>IF(AND(COVID,F550&lt;0),F550, IF(B550&lt;&gt;"",$G$13:$G$1000-$I$13:$I$1000,""))</f>
        <v>0</v>
      </c>
      <c r="I550" s="12">
        <f>IF(AND(COVID,F550&lt;0),0,IF(B550&lt;&gt;"",$D$13:$D$1000*($E$6/$E$8),""))</f>
        <v>0</v>
      </c>
      <c r="J550" s="12">
        <f t="shared" si="44"/>
        <v>0</v>
      </c>
      <c r="K550" s="12">
        <f>SUM($I$13:I550)</f>
        <v>854910.485335381</v>
      </c>
    </row>
    <row r="551" spans="2:11" s="2" customFormat="1" x14ac:dyDescent="0.2">
      <c r="B551" s="15">
        <f t="shared" si="45"/>
        <v>539</v>
      </c>
      <c r="C551" s="9">
        <f t="shared" si="42"/>
        <v>59155</v>
      </c>
      <c r="D551" s="55">
        <f t="shared" si="46"/>
        <v>0</v>
      </c>
      <c r="E551" s="12">
        <f t="shared" si="43"/>
        <v>4309.3934458562771</v>
      </c>
      <c r="F551" s="12">
        <v>0</v>
      </c>
      <c r="G551" s="12">
        <f>IF(AND(B551&lt;&gt;"",$E$13:$E$1000+$F$13:$F$1000*COVID&lt;$D$13:$D$1000),$E$13:$E$1000+$F$13:$F$1000*COVID,IF(B551&lt;&gt;"",$D$13:$D$1000,""))</f>
        <v>0</v>
      </c>
      <c r="H551" s="12">
        <f>IF(AND(COVID,F551&lt;0),F551, IF(B551&lt;&gt;"",$G$13:$G$1000-$I$13:$I$1000,""))</f>
        <v>0</v>
      </c>
      <c r="I551" s="12">
        <f>IF(AND(COVID,F551&lt;0),0,IF(B551&lt;&gt;"",$D$13:$D$1000*($E$6/$E$8),""))</f>
        <v>0</v>
      </c>
      <c r="J551" s="12">
        <f t="shared" si="44"/>
        <v>0</v>
      </c>
      <c r="K551" s="12">
        <f>SUM($I$13:I551)</f>
        <v>854910.485335381</v>
      </c>
    </row>
    <row r="552" spans="2:11" s="2" customFormat="1" x14ac:dyDescent="0.2">
      <c r="B552" s="15">
        <f t="shared" si="45"/>
        <v>540</v>
      </c>
      <c r="C552" s="9">
        <f t="shared" si="42"/>
        <v>59186</v>
      </c>
      <c r="D552" s="55">
        <f t="shared" si="46"/>
        <v>0</v>
      </c>
      <c r="E552" s="12">
        <f t="shared" si="43"/>
        <v>4309.3934458562771</v>
      </c>
      <c r="F552" s="12">
        <v>0</v>
      </c>
      <c r="G552" s="12">
        <f>IF(AND(B552&lt;&gt;"",$E$13:$E$1000+$F$13:$F$1000*COVID&lt;$D$13:$D$1000),$E$13:$E$1000+$F$13:$F$1000*COVID,IF(B552&lt;&gt;"",$D$13:$D$1000,""))</f>
        <v>0</v>
      </c>
      <c r="H552" s="12">
        <f>IF(AND(COVID,F552&lt;0),F552, IF(B552&lt;&gt;"",$G$13:$G$1000-$I$13:$I$1000,""))</f>
        <v>0</v>
      </c>
      <c r="I552" s="12">
        <f>IF(AND(COVID,F552&lt;0),0,IF(B552&lt;&gt;"",$D$13:$D$1000*($E$6/$E$8),""))</f>
        <v>0</v>
      </c>
      <c r="J552" s="12">
        <f t="shared" si="44"/>
        <v>0</v>
      </c>
      <c r="K552" s="12">
        <f>SUM($I$13:I552)</f>
        <v>854910.485335381</v>
      </c>
    </row>
    <row r="553" spans="2:11" s="2" customFormat="1" x14ac:dyDescent="0.2">
      <c r="B553" s="15">
        <f t="shared" si="45"/>
        <v>541</v>
      </c>
      <c r="C553" s="9">
        <f t="shared" si="42"/>
        <v>59217</v>
      </c>
      <c r="D553" s="55">
        <f t="shared" si="46"/>
        <v>0</v>
      </c>
      <c r="E553" s="12">
        <f t="shared" si="43"/>
        <v>4309.3934458562771</v>
      </c>
      <c r="F553" s="12">
        <v>0</v>
      </c>
      <c r="G553" s="12">
        <f>IF(AND(B553&lt;&gt;"",$E$13:$E$1000+$F$13:$F$1000*COVID&lt;$D$13:$D$1000),$E$13:$E$1000+$F$13:$F$1000*COVID,IF(B553&lt;&gt;"",$D$13:$D$1000,""))</f>
        <v>0</v>
      </c>
      <c r="H553" s="12">
        <f>IF(AND(COVID,F553&lt;0),F553, IF(B553&lt;&gt;"",$G$13:$G$1000-$I$13:$I$1000,""))</f>
        <v>0</v>
      </c>
      <c r="I553" s="12">
        <f>IF(AND(COVID,F553&lt;0),0,IF(B553&lt;&gt;"",$D$13:$D$1000*($E$6/$E$8),""))</f>
        <v>0</v>
      </c>
      <c r="J553" s="12">
        <f t="shared" si="44"/>
        <v>0</v>
      </c>
      <c r="K553" s="12">
        <f>SUM($I$13:I553)</f>
        <v>854910.485335381</v>
      </c>
    </row>
    <row r="554" spans="2:11" s="2" customFormat="1" x14ac:dyDescent="0.2">
      <c r="B554" s="15">
        <f t="shared" si="45"/>
        <v>542</v>
      </c>
      <c r="C554" s="9">
        <f t="shared" si="42"/>
        <v>59245</v>
      </c>
      <c r="D554" s="55">
        <f t="shared" si="46"/>
        <v>0</v>
      </c>
      <c r="E554" s="12">
        <f t="shared" si="43"/>
        <v>4309.3934458562771</v>
      </c>
      <c r="F554" s="12">
        <v>0</v>
      </c>
      <c r="G554" s="12">
        <f>IF(AND(B554&lt;&gt;"",$E$13:$E$1000+$F$13:$F$1000*COVID&lt;$D$13:$D$1000),$E$13:$E$1000+$F$13:$F$1000*COVID,IF(B554&lt;&gt;"",$D$13:$D$1000,""))</f>
        <v>0</v>
      </c>
      <c r="H554" s="12">
        <f>IF(AND(COVID,F554&lt;0),F554, IF(B554&lt;&gt;"",$G$13:$G$1000-$I$13:$I$1000,""))</f>
        <v>0</v>
      </c>
      <c r="I554" s="12">
        <f>IF(AND(COVID,F554&lt;0),0,IF(B554&lt;&gt;"",$D$13:$D$1000*($E$6/$E$8),""))</f>
        <v>0</v>
      </c>
      <c r="J554" s="12">
        <f t="shared" si="44"/>
        <v>0</v>
      </c>
      <c r="K554" s="12">
        <f>SUM($I$13:I554)</f>
        <v>854910.485335381</v>
      </c>
    </row>
    <row r="555" spans="2:11" s="2" customFormat="1" x14ac:dyDescent="0.2">
      <c r="B555" s="15">
        <f t="shared" si="45"/>
        <v>543</v>
      </c>
      <c r="C555" s="9">
        <f t="shared" si="42"/>
        <v>59276</v>
      </c>
      <c r="D555" s="55">
        <f t="shared" si="46"/>
        <v>0</v>
      </c>
      <c r="E555" s="12">
        <f t="shared" si="43"/>
        <v>4309.3934458562771</v>
      </c>
      <c r="F555" s="12">
        <v>0</v>
      </c>
      <c r="G555" s="12">
        <f>IF(AND(B555&lt;&gt;"",$E$13:$E$1000+$F$13:$F$1000*COVID&lt;$D$13:$D$1000),$E$13:$E$1000+$F$13:$F$1000*COVID,IF(B555&lt;&gt;"",$D$13:$D$1000,""))</f>
        <v>0</v>
      </c>
      <c r="H555" s="12">
        <f>IF(AND(COVID,F555&lt;0),F555, IF(B555&lt;&gt;"",$G$13:$G$1000-$I$13:$I$1000,""))</f>
        <v>0</v>
      </c>
      <c r="I555" s="12">
        <f>IF(AND(COVID,F555&lt;0),0,IF(B555&lt;&gt;"",$D$13:$D$1000*($E$6/$E$8),""))</f>
        <v>0</v>
      </c>
      <c r="J555" s="12">
        <f t="shared" si="44"/>
        <v>0</v>
      </c>
      <c r="K555" s="12">
        <f>SUM($I$13:I555)</f>
        <v>854910.485335381</v>
      </c>
    </row>
    <row r="556" spans="2:11" s="2" customFormat="1" x14ac:dyDescent="0.2">
      <c r="B556" s="15">
        <f t="shared" si="45"/>
        <v>544</v>
      </c>
      <c r="C556" s="9">
        <f t="shared" si="42"/>
        <v>59306</v>
      </c>
      <c r="D556" s="55">
        <f t="shared" si="46"/>
        <v>0</v>
      </c>
      <c r="E556" s="12">
        <f t="shared" si="43"/>
        <v>4309.3934458562771</v>
      </c>
      <c r="F556" s="12">
        <v>0</v>
      </c>
      <c r="G556" s="12">
        <f>IF(AND(B556&lt;&gt;"",$E$13:$E$1000+$F$13:$F$1000*COVID&lt;$D$13:$D$1000),$E$13:$E$1000+$F$13:$F$1000*COVID,IF(B556&lt;&gt;"",$D$13:$D$1000,""))</f>
        <v>0</v>
      </c>
      <c r="H556" s="12">
        <f>IF(AND(COVID,F556&lt;0),F556, IF(B556&lt;&gt;"",$G$13:$G$1000-$I$13:$I$1000,""))</f>
        <v>0</v>
      </c>
      <c r="I556" s="12">
        <f>IF(AND(COVID,F556&lt;0),0,IF(B556&lt;&gt;"",$D$13:$D$1000*($E$6/$E$8),""))</f>
        <v>0</v>
      </c>
      <c r="J556" s="12">
        <f t="shared" si="44"/>
        <v>0</v>
      </c>
      <c r="K556" s="12">
        <f>SUM($I$13:I556)</f>
        <v>854910.485335381</v>
      </c>
    </row>
    <row r="557" spans="2:11" s="2" customFormat="1" x14ac:dyDescent="0.2">
      <c r="B557" s="15">
        <f t="shared" si="45"/>
        <v>545</v>
      </c>
      <c r="C557" s="9">
        <f t="shared" si="42"/>
        <v>59337</v>
      </c>
      <c r="D557" s="55">
        <f t="shared" si="46"/>
        <v>0</v>
      </c>
      <c r="E557" s="12">
        <f t="shared" si="43"/>
        <v>4309.3934458562771</v>
      </c>
      <c r="F557" s="12">
        <v>0</v>
      </c>
      <c r="G557" s="12">
        <f>IF(AND(B557&lt;&gt;"",$E$13:$E$1000+$F$13:$F$1000*COVID&lt;$D$13:$D$1000),$E$13:$E$1000+$F$13:$F$1000*COVID,IF(B557&lt;&gt;"",$D$13:$D$1000,""))</f>
        <v>0</v>
      </c>
      <c r="H557" s="12">
        <f>IF(AND(COVID,F557&lt;0),F557, IF(B557&lt;&gt;"",$G$13:$G$1000-$I$13:$I$1000,""))</f>
        <v>0</v>
      </c>
      <c r="I557" s="12">
        <f>IF(AND(COVID,F557&lt;0),0,IF(B557&lt;&gt;"",$D$13:$D$1000*($E$6/$E$8),""))</f>
        <v>0</v>
      </c>
      <c r="J557" s="12">
        <f t="shared" si="44"/>
        <v>0</v>
      </c>
      <c r="K557" s="12">
        <f>SUM($I$13:I557)</f>
        <v>854910.485335381</v>
      </c>
    </row>
    <row r="558" spans="2:11" s="2" customFormat="1" x14ac:dyDescent="0.2">
      <c r="B558" s="15">
        <f t="shared" si="45"/>
        <v>546</v>
      </c>
      <c r="C558" s="9">
        <f t="shared" si="42"/>
        <v>59367</v>
      </c>
      <c r="D558" s="55">
        <f t="shared" si="46"/>
        <v>0</v>
      </c>
      <c r="E558" s="12">
        <f t="shared" si="43"/>
        <v>4309.3934458562771</v>
      </c>
      <c r="F558" s="12">
        <v>0</v>
      </c>
      <c r="G558" s="12">
        <f>IF(AND(B558&lt;&gt;"",$E$13:$E$1000+$F$13:$F$1000*COVID&lt;$D$13:$D$1000),$E$13:$E$1000+$F$13:$F$1000*COVID,IF(B558&lt;&gt;"",$D$13:$D$1000,""))</f>
        <v>0</v>
      </c>
      <c r="H558" s="12">
        <f>IF(AND(COVID,F558&lt;0),F558, IF(B558&lt;&gt;"",$G$13:$G$1000-$I$13:$I$1000,""))</f>
        <v>0</v>
      </c>
      <c r="I558" s="12">
        <f>IF(AND(COVID,F558&lt;0),0,IF(B558&lt;&gt;"",$D$13:$D$1000*($E$6/$E$8),""))</f>
        <v>0</v>
      </c>
      <c r="J558" s="12">
        <f t="shared" si="44"/>
        <v>0</v>
      </c>
      <c r="K558" s="12">
        <f>SUM($I$13:I558)</f>
        <v>854910.485335381</v>
      </c>
    </row>
    <row r="559" spans="2:11" s="2" customFormat="1" x14ac:dyDescent="0.2">
      <c r="B559" s="15">
        <f t="shared" si="45"/>
        <v>547</v>
      </c>
      <c r="C559" s="9">
        <f t="shared" si="42"/>
        <v>59398</v>
      </c>
      <c r="D559" s="55">
        <f t="shared" si="46"/>
        <v>0</v>
      </c>
      <c r="E559" s="12">
        <f t="shared" si="43"/>
        <v>4309.3934458562771</v>
      </c>
      <c r="F559" s="12">
        <v>0</v>
      </c>
      <c r="G559" s="12">
        <f>IF(AND(B559&lt;&gt;"",$E$13:$E$1000+$F$13:$F$1000*COVID&lt;$D$13:$D$1000),$E$13:$E$1000+$F$13:$F$1000*COVID,IF(B559&lt;&gt;"",$D$13:$D$1000,""))</f>
        <v>0</v>
      </c>
      <c r="H559" s="12">
        <f>IF(AND(COVID,F559&lt;0),F559, IF(B559&lt;&gt;"",$G$13:$G$1000-$I$13:$I$1000,""))</f>
        <v>0</v>
      </c>
      <c r="I559" s="12">
        <f>IF(AND(COVID,F559&lt;0),0,IF(B559&lt;&gt;"",$D$13:$D$1000*($E$6/$E$8),""))</f>
        <v>0</v>
      </c>
      <c r="J559" s="12">
        <f t="shared" si="44"/>
        <v>0</v>
      </c>
      <c r="K559" s="12">
        <f>SUM($I$13:I559)</f>
        <v>854910.485335381</v>
      </c>
    </row>
    <row r="560" spans="2:11" s="2" customFormat="1" x14ac:dyDescent="0.2">
      <c r="B560" s="15">
        <f t="shared" si="45"/>
        <v>548</v>
      </c>
      <c r="C560" s="9">
        <f t="shared" si="42"/>
        <v>59429</v>
      </c>
      <c r="D560" s="55">
        <f t="shared" si="46"/>
        <v>0</v>
      </c>
      <c r="E560" s="12">
        <f t="shared" si="43"/>
        <v>4309.3934458562771</v>
      </c>
      <c r="F560" s="12">
        <v>0</v>
      </c>
      <c r="G560" s="12">
        <f>IF(AND(B560&lt;&gt;"",$E$13:$E$1000+$F$13:$F$1000*COVID&lt;$D$13:$D$1000),$E$13:$E$1000+$F$13:$F$1000*COVID,IF(B560&lt;&gt;"",$D$13:$D$1000,""))</f>
        <v>0</v>
      </c>
      <c r="H560" s="12">
        <f>IF(AND(COVID,F560&lt;0),F560, IF(B560&lt;&gt;"",$G$13:$G$1000-$I$13:$I$1000,""))</f>
        <v>0</v>
      </c>
      <c r="I560" s="12">
        <f>IF(AND(COVID,F560&lt;0),0,IF(B560&lt;&gt;"",$D$13:$D$1000*($E$6/$E$8),""))</f>
        <v>0</v>
      </c>
      <c r="J560" s="12">
        <f t="shared" si="44"/>
        <v>0</v>
      </c>
      <c r="K560" s="12">
        <f>SUM($I$13:I560)</f>
        <v>854910.485335381</v>
      </c>
    </row>
    <row r="561" spans="2:11" s="2" customFormat="1" x14ac:dyDescent="0.2">
      <c r="B561" s="15">
        <f t="shared" si="45"/>
        <v>549</v>
      </c>
      <c r="C561" s="9">
        <f t="shared" si="42"/>
        <v>59459</v>
      </c>
      <c r="D561" s="55">
        <f t="shared" si="46"/>
        <v>0</v>
      </c>
      <c r="E561" s="12">
        <f t="shared" si="43"/>
        <v>4309.3934458562771</v>
      </c>
      <c r="F561" s="12">
        <v>0</v>
      </c>
      <c r="G561" s="12">
        <f>IF(AND(B561&lt;&gt;"",$E$13:$E$1000+$F$13:$F$1000*COVID&lt;$D$13:$D$1000),$E$13:$E$1000+$F$13:$F$1000*COVID,IF(B561&lt;&gt;"",$D$13:$D$1000,""))</f>
        <v>0</v>
      </c>
      <c r="H561" s="12">
        <f>IF(AND(COVID,F561&lt;0),F561, IF(B561&lt;&gt;"",$G$13:$G$1000-$I$13:$I$1000,""))</f>
        <v>0</v>
      </c>
      <c r="I561" s="12">
        <f>IF(AND(COVID,F561&lt;0),0,IF(B561&lt;&gt;"",$D$13:$D$1000*($E$6/$E$8),""))</f>
        <v>0</v>
      </c>
      <c r="J561" s="12">
        <f t="shared" si="44"/>
        <v>0</v>
      </c>
      <c r="K561" s="12">
        <f>SUM($I$13:I561)</f>
        <v>854910.485335381</v>
      </c>
    </row>
    <row r="562" spans="2:11" s="2" customFormat="1" x14ac:dyDescent="0.2">
      <c r="B562" s="15">
        <f t="shared" si="45"/>
        <v>550</v>
      </c>
      <c r="C562" s="9">
        <f t="shared" si="42"/>
        <v>59490</v>
      </c>
      <c r="D562" s="55">
        <f t="shared" si="46"/>
        <v>0</v>
      </c>
      <c r="E562" s="12">
        <f t="shared" si="43"/>
        <v>4309.3934458562771</v>
      </c>
      <c r="F562" s="12">
        <v>0</v>
      </c>
      <c r="G562" s="12">
        <f>IF(AND(B562&lt;&gt;"",$E$13:$E$1000+$F$13:$F$1000*COVID&lt;$D$13:$D$1000),$E$13:$E$1000+$F$13:$F$1000*COVID,IF(B562&lt;&gt;"",$D$13:$D$1000,""))</f>
        <v>0</v>
      </c>
      <c r="H562" s="12">
        <f>IF(AND(COVID,F562&lt;0),F562, IF(B562&lt;&gt;"",$G$13:$G$1000-$I$13:$I$1000,""))</f>
        <v>0</v>
      </c>
      <c r="I562" s="12">
        <f>IF(AND(COVID,F562&lt;0),0,IF(B562&lt;&gt;"",$D$13:$D$1000*($E$6/$E$8),""))</f>
        <v>0</v>
      </c>
      <c r="J562" s="12">
        <f t="shared" si="44"/>
        <v>0</v>
      </c>
      <c r="K562" s="12">
        <f>SUM($I$13:I562)</f>
        <v>854910.485335381</v>
      </c>
    </row>
    <row r="563" spans="2:11" s="2" customFormat="1" x14ac:dyDescent="0.2">
      <c r="B563" s="15">
        <f t="shared" si="45"/>
        <v>551</v>
      </c>
      <c r="C563" s="9">
        <f t="shared" si="42"/>
        <v>59520</v>
      </c>
      <c r="D563" s="55">
        <f t="shared" si="46"/>
        <v>0</v>
      </c>
      <c r="E563" s="12">
        <f t="shared" si="43"/>
        <v>4309.3934458562771</v>
      </c>
      <c r="F563" s="12">
        <v>0</v>
      </c>
      <c r="G563" s="12">
        <f>IF(AND(B563&lt;&gt;"",$E$13:$E$1000+$F$13:$F$1000*COVID&lt;$D$13:$D$1000),$E$13:$E$1000+$F$13:$F$1000*COVID,IF(B563&lt;&gt;"",$D$13:$D$1000,""))</f>
        <v>0</v>
      </c>
      <c r="H563" s="12">
        <f>IF(AND(COVID,F563&lt;0),F563, IF(B563&lt;&gt;"",$G$13:$G$1000-$I$13:$I$1000,""))</f>
        <v>0</v>
      </c>
      <c r="I563" s="12">
        <f>IF(AND(COVID,F563&lt;0),0,IF(B563&lt;&gt;"",$D$13:$D$1000*($E$6/$E$8),""))</f>
        <v>0</v>
      </c>
      <c r="J563" s="12">
        <f t="shared" si="44"/>
        <v>0</v>
      </c>
      <c r="K563" s="12">
        <f>SUM($I$13:I563)</f>
        <v>854910.485335381</v>
      </c>
    </row>
    <row r="564" spans="2:11" s="2" customFormat="1" x14ac:dyDescent="0.2">
      <c r="B564" s="15">
        <f t="shared" si="45"/>
        <v>552</v>
      </c>
      <c r="C564" s="9">
        <f t="shared" si="42"/>
        <v>59551</v>
      </c>
      <c r="D564" s="55">
        <f t="shared" si="46"/>
        <v>0</v>
      </c>
      <c r="E564" s="12">
        <f t="shared" si="43"/>
        <v>4309.3934458562771</v>
      </c>
      <c r="F564" s="12">
        <v>0</v>
      </c>
      <c r="G564" s="12">
        <f>IF(AND(B564&lt;&gt;"",$E$13:$E$1000+$F$13:$F$1000*COVID&lt;$D$13:$D$1000),$E$13:$E$1000+$F$13:$F$1000*COVID,IF(B564&lt;&gt;"",$D$13:$D$1000,""))</f>
        <v>0</v>
      </c>
      <c r="H564" s="12">
        <f>IF(AND(COVID,F564&lt;0),F564, IF(B564&lt;&gt;"",$G$13:$G$1000-$I$13:$I$1000,""))</f>
        <v>0</v>
      </c>
      <c r="I564" s="12">
        <f>IF(AND(COVID,F564&lt;0),0,IF(B564&lt;&gt;"",$D$13:$D$1000*($E$6/$E$8),""))</f>
        <v>0</v>
      </c>
      <c r="J564" s="12">
        <f t="shared" si="44"/>
        <v>0</v>
      </c>
      <c r="K564" s="12">
        <f>SUM($I$13:I564)</f>
        <v>854910.485335381</v>
      </c>
    </row>
    <row r="565" spans="2:11" s="2" customFormat="1" x14ac:dyDescent="0.2">
      <c r="B565" s="15">
        <f t="shared" si="45"/>
        <v>553</v>
      </c>
      <c r="C565" s="9">
        <f t="shared" si="42"/>
        <v>59582</v>
      </c>
      <c r="D565" s="55">
        <f t="shared" si="46"/>
        <v>0</v>
      </c>
      <c r="E565" s="12">
        <f t="shared" si="43"/>
        <v>4309.3934458562771</v>
      </c>
      <c r="F565" s="12">
        <v>0</v>
      </c>
      <c r="G565" s="12">
        <f>IF(AND(B565&lt;&gt;"",$E$13:$E$1000+$F$13:$F$1000*COVID&lt;$D$13:$D$1000),$E$13:$E$1000+$F$13:$F$1000*COVID,IF(B565&lt;&gt;"",$D$13:$D$1000,""))</f>
        <v>0</v>
      </c>
      <c r="H565" s="12">
        <f>IF(AND(COVID,F565&lt;0),F565, IF(B565&lt;&gt;"",$G$13:$G$1000-$I$13:$I$1000,""))</f>
        <v>0</v>
      </c>
      <c r="I565" s="12">
        <f>IF(AND(COVID,F565&lt;0),0,IF(B565&lt;&gt;"",$D$13:$D$1000*($E$6/$E$8),""))</f>
        <v>0</v>
      </c>
      <c r="J565" s="12">
        <f t="shared" si="44"/>
        <v>0</v>
      </c>
      <c r="K565" s="12">
        <f>SUM($I$13:I565)</f>
        <v>854910.485335381</v>
      </c>
    </row>
    <row r="566" spans="2:11" s="2" customFormat="1" x14ac:dyDescent="0.2">
      <c r="B566" s="15">
        <f t="shared" si="45"/>
        <v>554</v>
      </c>
      <c r="C566" s="9">
        <f t="shared" si="42"/>
        <v>59610</v>
      </c>
      <c r="D566" s="55">
        <f t="shared" si="46"/>
        <v>0</v>
      </c>
      <c r="E566" s="12">
        <f t="shared" si="43"/>
        <v>4309.3934458562771</v>
      </c>
      <c r="F566" s="12">
        <v>0</v>
      </c>
      <c r="G566" s="12">
        <f>IF(AND(B566&lt;&gt;"",$E$13:$E$1000+$F$13:$F$1000*COVID&lt;$D$13:$D$1000),$E$13:$E$1000+$F$13:$F$1000*COVID,IF(B566&lt;&gt;"",$D$13:$D$1000,""))</f>
        <v>0</v>
      </c>
      <c r="H566" s="12">
        <f>IF(AND(COVID,F566&lt;0),F566, IF(B566&lt;&gt;"",$G$13:$G$1000-$I$13:$I$1000,""))</f>
        <v>0</v>
      </c>
      <c r="I566" s="12">
        <f>IF(AND(COVID,F566&lt;0),0,IF(B566&lt;&gt;"",$D$13:$D$1000*($E$6/$E$8),""))</f>
        <v>0</v>
      </c>
      <c r="J566" s="12">
        <f t="shared" si="44"/>
        <v>0</v>
      </c>
      <c r="K566" s="12">
        <f>SUM($I$13:I566)</f>
        <v>854910.485335381</v>
      </c>
    </row>
    <row r="567" spans="2:11" s="2" customFormat="1" x14ac:dyDescent="0.2">
      <c r="B567" s="15">
        <f t="shared" si="45"/>
        <v>555</v>
      </c>
      <c r="C567" s="9">
        <f t="shared" si="42"/>
        <v>59641</v>
      </c>
      <c r="D567" s="55">
        <f t="shared" si="46"/>
        <v>0</v>
      </c>
      <c r="E567" s="12">
        <f t="shared" si="43"/>
        <v>4309.3934458562771</v>
      </c>
      <c r="F567" s="12">
        <v>0</v>
      </c>
      <c r="G567" s="12">
        <f>IF(AND(B567&lt;&gt;"",$E$13:$E$1000+$F$13:$F$1000*COVID&lt;$D$13:$D$1000),$E$13:$E$1000+$F$13:$F$1000*COVID,IF(B567&lt;&gt;"",$D$13:$D$1000,""))</f>
        <v>0</v>
      </c>
      <c r="H567" s="12">
        <f>IF(AND(COVID,F567&lt;0),F567, IF(B567&lt;&gt;"",$G$13:$G$1000-$I$13:$I$1000,""))</f>
        <v>0</v>
      </c>
      <c r="I567" s="12">
        <f>IF(AND(COVID,F567&lt;0),0,IF(B567&lt;&gt;"",$D$13:$D$1000*($E$6/$E$8),""))</f>
        <v>0</v>
      </c>
      <c r="J567" s="12">
        <f t="shared" si="44"/>
        <v>0</v>
      </c>
      <c r="K567" s="12">
        <f>SUM($I$13:I567)</f>
        <v>854910.485335381</v>
      </c>
    </row>
    <row r="568" spans="2:11" s="2" customFormat="1" x14ac:dyDescent="0.2">
      <c r="B568" s="15">
        <f t="shared" si="45"/>
        <v>556</v>
      </c>
      <c r="C568" s="9">
        <f t="shared" si="42"/>
        <v>59671</v>
      </c>
      <c r="D568" s="55">
        <f t="shared" si="46"/>
        <v>0</v>
      </c>
      <c r="E568" s="12">
        <f t="shared" si="43"/>
        <v>4309.3934458562771</v>
      </c>
      <c r="F568" s="12">
        <v>0</v>
      </c>
      <c r="G568" s="12">
        <f>IF(AND(B568&lt;&gt;"",$E$13:$E$1000+$F$13:$F$1000*COVID&lt;$D$13:$D$1000),$E$13:$E$1000+$F$13:$F$1000*COVID,IF(B568&lt;&gt;"",$D$13:$D$1000,""))</f>
        <v>0</v>
      </c>
      <c r="H568" s="12">
        <f>IF(AND(COVID,F568&lt;0),F568, IF(B568&lt;&gt;"",$G$13:$G$1000-$I$13:$I$1000,""))</f>
        <v>0</v>
      </c>
      <c r="I568" s="12">
        <f>IF(AND(COVID,F568&lt;0),0,IF(B568&lt;&gt;"",$D$13:$D$1000*($E$6/$E$8),""))</f>
        <v>0</v>
      </c>
      <c r="J568" s="12">
        <f t="shared" si="44"/>
        <v>0</v>
      </c>
      <c r="K568" s="12">
        <f>SUM($I$13:I568)</f>
        <v>854910.485335381</v>
      </c>
    </row>
    <row r="569" spans="2:11" s="2" customFormat="1" x14ac:dyDescent="0.2">
      <c r="B569" s="15">
        <f t="shared" si="45"/>
        <v>557</v>
      </c>
      <c r="C569" s="9">
        <f t="shared" si="42"/>
        <v>59702</v>
      </c>
      <c r="D569" s="55">
        <f t="shared" si="46"/>
        <v>0</v>
      </c>
      <c r="E569" s="12">
        <f t="shared" si="43"/>
        <v>4309.3934458562771</v>
      </c>
      <c r="F569" s="12">
        <v>0</v>
      </c>
      <c r="G569" s="12">
        <f>IF(AND(B569&lt;&gt;"",$E$13:$E$1000+$F$13:$F$1000*COVID&lt;$D$13:$D$1000),$E$13:$E$1000+$F$13:$F$1000*COVID,IF(B569&lt;&gt;"",$D$13:$D$1000,""))</f>
        <v>0</v>
      </c>
      <c r="H569" s="12">
        <f>IF(AND(COVID,F569&lt;0),F569, IF(B569&lt;&gt;"",$G$13:$G$1000-$I$13:$I$1000,""))</f>
        <v>0</v>
      </c>
      <c r="I569" s="12">
        <f>IF(AND(COVID,F569&lt;0),0,IF(B569&lt;&gt;"",$D$13:$D$1000*($E$6/$E$8),""))</f>
        <v>0</v>
      </c>
      <c r="J569" s="12">
        <f t="shared" si="44"/>
        <v>0</v>
      </c>
      <c r="K569" s="12">
        <f>SUM($I$13:I569)</f>
        <v>854910.485335381</v>
      </c>
    </row>
    <row r="570" spans="2:11" s="2" customFormat="1" x14ac:dyDescent="0.2">
      <c r="B570" s="15">
        <f t="shared" si="45"/>
        <v>558</v>
      </c>
      <c r="C570" s="9">
        <f t="shared" si="42"/>
        <v>59732</v>
      </c>
      <c r="D570" s="55">
        <f t="shared" si="46"/>
        <v>0</v>
      </c>
      <c r="E570" s="12">
        <f t="shared" si="43"/>
        <v>4309.3934458562771</v>
      </c>
      <c r="F570" s="12">
        <v>0</v>
      </c>
      <c r="G570" s="12">
        <f>IF(AND(B570&lt;&gt;"",$E$13:$E$1000+$F$13:$F$1000*COVID&lt;$D$13:$D$1000),$E$13:$E$1000+$F$13:$F$1000*COVID,IF(B570&lt;&gt;"",$D$13:$D$1000,""))</f>
        <v>0</v>
      </c>
      <c r="H570" s="12">
        <f>IF(AND(COVID,F570&lt;0),F570, IF(B570&lt;&gt;"",$G$13:$G$1000-$I$13:$I$1000,""))</f>
        <v>0</v>
      </c>
      <c r="I570" s="12">
        <f>IF(AND(COVID,F570&lt;0),0,IF(B570&lt;&gt;"",$D$13:$D$1000*($E$6/$E$8),""))</f>
        <v>0</v>
      </c>
      <c r="J570" s="12">
        <f t="shared" si="44"/>
        <v>0</v>
      </c>
      <c r="K570" s="12">
        <f>SUM($I$13:I570)</f>
        <v>854910.485335381</v>
      </c>
    </row>
    <row r="571" spans="2:11" s="2" customFormat="1" x14ac:dyDescent="0.2">
      <c r="B571" s="15">
        <f t="shared" si="45"/>
        <v>559</v>
      </c>
      <c r="C571" s="9">
        <f t="shared" si="42"/>
        <v>59763</v>
      </c>
      <c r="D571" s="55">
        <f t="shared" si="46"/>
        <v>0</v>
      </c>
      <c r="E571" s="12">
        <f t="shared" si="43"/>
        <v>4309.3934458562771</v>
      </c>
      <c r="F571" s="12">
        <v>0</v>
      </c>
      <c r="G571" s="12">
        <f>IF(AND(B571&lt;&gt;"",$E$13:$E$1000+$F$13:$F$1000*COVID&lt;$D$13:$D$1000),$E$13:$E$1000+$F$13:$F$1000*COVID,IF(B571&lt;&gt;"",$D$13:$D$1000,""))</f>
        <v>0</v>
      </c>
      <c r="H571" s="12">
        <f>IF(AND(COVID,F571&lt;0),F571, IF(B571&lt;&gt;"",$G$13:$G$1000-$I$13:$I$1000,""))</f>
        <v>0</v>
      </c>
      <c r="I571" s="12">
        <f>IF(AND(COVID,F571&lt;0),0,IF(B571&lt;&gt;"",$D$13:$D$1000*($E$6/$E$8),""))</f>
        <v>0</v>
      </c>
      <c r="J571" s="12">
        <f t="shared" si="44"/>
        <v>0</v>
      </c>
      <c r="K571" s="12">
        <f>SUM($I$13:I571)</f>
        <v>854910.485335381</v>
      </c>
    </row>
    <row r="572" spans="2:11" s="2" customFormat="1" x14ac:dyDescent="0.2">
      <c r="B572" s="15">
        <f t="shared" si="45"/>
        <v>560</v>
      </c>
      <c r="C572" s="9">
        <f t="shared" si="42"/>
        <v>59794</v>
      </c>
      <c r="D572" s="55">
        <f t="shared" si="46"/>
        <v>0</v>
      </c>
      <c r="E572" s="12">
        <f t="shared" si="43"/>
        <v>4309.3934458562771</v>
      </c>
      <c r="F572" s="12">
        <v>0</v>
      </c>
      <c r="G572" s="12">
        <f>IF(AND(B572&lt;&gt;"",$E$13:$E$1000+$F$13:$F$1000*COVID&lt;$D$13:$D$1000),$E$13:$E$1000+$F$13:$F$1000*COVID,IF(B572&lt;&gt;"",$D$13:$D$1000,""))</f>
        <v>0</v>
      </c>
      <c r="H572" s="12">
        <f>IF(AND(COVID,F572&lt;0),F572, IF(B572&lt;&gt;"",$G$13:$G$1000-$I$13:$I$1000,""))</f>
        <v>0</v>
      </c>
      <c r="I572" s="12">
        <f>IF(AND(COVID,F572&lt;0),0,IF(B572&lt;&gt;"",$D$13:$D$1000*($E$6/$E$8),""))</f>
        <v>0</v>
      </c>
      <c r="J572" s="12">
        <f t="shared" si="44"/>
        <v>0</v>
      </c>
      <c r="K572" s="12">
        <f>SUM($I$13:I572)</f>
        <v>854910.485335381</v>
      </c>
    </row>
    <row r="573" spans="2:11" s="2" customFormat="1" x14ac:dyDescent="0.2">
      <c r="B573" s="15">
        <f t="shared" si="45"/>
        <v>561</v>
      </c>
      <c r="C573" s="9">
        <f t="shared" si="42"/>
        <v>59824</v>
      </c>
      <c r="D573" s="55">
        <f t="shared" si="46"/>
        <v>0</v>
      </c>
      <c r="E573" s="12">
        <f t="shared" si="43"/>
        <v>4309.3934458562771</v>
      </c>
      <c r="F573" s="12">
        <v>0</v>
      </c>
      <c r="G573" s="12">
        <f>IF(AND(B573&lt;&gt;"",$E$13:$E$1000+$F$13:$F$1000*COVID&lt;$D$13:$D$1000),$E$13:$E$1000+$F$13:$F$1000*COVID,IF(B573&lt;&gt;"",$D$13:$D$1000,""))</f>
        <v>0</v>
      </c>
      <c r="H573" s="12">
        <f>IF(AND(COVID,F573&lt;0),F573, IF(B573&lt;&gt;"",$G$13:$G$1000-$I$13:$I$1000,""))</f>
        <v>0</v>
      </c>
      <c r="I573" s="12">
        <f>IF(AND(COVID,F573&lt;0),0,IF(B573&lt;&gt;"",$D$13:$D$1000*($E$6/$E$8),""))</f>
        <v>0</v>
      </c>
      <c r="J573" s="12">
        <f t="shared" si="44"/>
        <v>0</v>
      </c>
      <c r="K573" s="12">
        <f>SUM($I$13:I573)</f>
        <v>854910.485335381</v>
      </c>
    </row>
    <row r="574" spans="2:11" s="2" customFormat="1" x14ac:dyDescent="0.2">
      <c r="B574" s="15">
        <f t="shared" si="45"/>
        <v>562</v>
      </c>
      <c r="C574" s="9">
        <f t="shared" si="42"/>
        <v>59855</v>
      </c>
      <c r="D574" s="55">
        <f t="shared" si="46"/>
        <v>0</v>
      </c>
      <c r="E574" s="12">
        <f t="shared" si="43"/>
        <v>4309.3934458562771</v>
      </c>
      <c r="F574" s="12">
        <v>0</v>
      </c>
      <c r="G574" s="12">
        <f>IF(AND(B574&lt;&gt;"",$E$13:$E$1000+$F$13:$F$1000*COVID&lt;$D$13:$D$1000),$E$13:$E$1000+$F$13:$F$1000*COVID,IF(B574&lt;&gt;"",$D$13:$D$1000,""))</f>
        <v>0</v>
      </c>
      <c r="H574" s="12">
        <f>IF(AND(COVID,F574&lt;0),F574, IF(B574&lt;&gt;"",$G$13:$G$1000-$I$13:$I$1000,""))</f>
        <v>0</v>
      </c>
      <c r="I574" s="12">
        <f>IF(AND(COVID,F574&lt;0),0,IF(B574&lt;&gt;"",$D$13:$D$1000*($E$6/$E$8),""))</f>
        <v>0</v>
      </c>
      <c r="J574" s="12">
        <f t="shared" si="44"/>
        <v>0</v>
      </c>
      <c r="K574" s="12">
        <f>SUM($I$13:I574)</f>
        <v>854910.485335381</v>
      </c>
    </row>
    <row r="575" spans="2:11" s="2" customFormat="1" x14ac:dyDescent="0.2">
      <c r="B575" s="15">
        <f t="shared" si="45"/>
        <v>563</v>
      </c>
      <c r="C575" s="9">
        <f t="shared" si="42"/>
        <v>59885</v>
      </c>
      <c r="D575" s="55">
        <f t="shared" si="46"/>
        <v>0</v>
      </c>
      <c r="E575" s="12">
        <f t="shared" si="43"/>
        <v>4309.3934458562771</v>
      </c>
      <c r="F575" s="12">
        <v>0</v>
      </c>
      <c r="G575" s="12">
        <f>IF(AND(B575&lt;&gt;"",$E$13:$E$1000+$F$13:$F$1000*COVID&lt;$D$13:$D$1000),$E$13:$E$1000+$F$13:$F$1000*COVID,IF(B575&lt;&gt;"",$D$13:$D$1000,""))</f>
        <v>0</v>
      </c>
      <c r="H575" s="12">
        <f>IF(AND(COVID,F575&lt;0),F575, IF(B575&lt;&gt;"",$G$13:$G$1000-$I$13:$I$1000,""))</f>
        <v>0</v>
      </c>
      <c r="I575" s="12">
        <f>IF(AND(COVID,F575&lt;0),0,IF(B575&lt;&gt;"",$D$13:$D$1000*($E$6/$E$8),""))</f>
        <v>0</v>
      </c>
      <c r="J575" s="12">
        <f t="shared" si="44"/>
        <v>0</v>
      </c>
      <c r="K575" s="12">
        <f>SUM($I$13:I575)</f>
        <v>854910.485335381</v>
      </c>
    </row>
    <row r="576" spans="2:11" s="2" customFormat="1" x14ac:dyDescent="0.2">
      <c r="B576" s="15">
        <f t="shared" si="45"/>
        <v>564</v>
      </c>
      <c r="C576" s="9">
        <f t="shared" si="42"/>
        <v>59916</v>
      </c>
      <c r="D576" s="55">
        <f t="shared" si="46"/>
        <v>0</v>
      </c>
      <c r="E576" s="12">
        <f t="shared" si="43"/>
        <v>4309.3934458562771</v>
      </c>
      <c r="F576" s="12">
        <v>0</v>
      </c>
      <c r="G576" s="12">
        <f>IF(AND(B576&lt;&gt;"",$E$13:$E$1000+$F$13:$F$1000*COVID&lt;$D$13:$D$1000),$E$13:$E$1000+$F$13:$F$1000*COVID,IF(B576&lt;&gt;"",$D$13:$D$1000,""))</f>
        <v>0</v>
      </c>
      <c r="H576" s="12">
        <f>IF(AND(COVID,F576&lt;0),F576, IF(B576&lt;&gt;"",$G$13:$G$1000-$I$13:$I$1000,""))</f>
        <v>0</v>
      </c>
      <c r="I576" s="12">
        <f>IF(AND(COVID,F576&lt;0),0,IF(B576&lt;&gt;"",$D$13:$D$1000*($E$6/$E$8),""))</f>
        <v>0</v>
      </c>
      <c r="J576" s="12">
        <f t="shared" si="44"/>
        <v>0</v>
      </c>
      <c r="K576" s="12">
        <f>SUM($I$13:I576)</f>
        <v>854910.485335381</v>
      </c>
    </row>
    <row r="577" spans="2:11" s="2" customFormat="1" x14ac:dyDescent="0.2">
      <c r="B577" s="15">
        <f t="shared" si="45"/>
        <v>565</v>
      </c>
      <c r="C577" s="9">
        <f t="shared" si="42"/>
        <v>59947</v>
      </c>
      <c r="D577" s="55">
        <f t="shared" si="46"/>
        <v>0</v>
      </c>
      <c r="E577" s="12">
        <f t="shared" si="43"/>
        <v>4309.3934458562771</v>
      </c>
      <c r="F577" s="12">
        <v>0</v>
      </c>
      <c r="G577" s="12">
        <f>IF(AND(B577&lt;&gt;"",$E$13:$E$1000+$F$13:$F$1000*COVID&lt;$D$13:$D$1000),$E$13:$E$1000+$F$13:$F$1000*COVID,IF(B577&lt;&gt;"",$D$13:$D$1000,""))</f>
        <v>0</v>
      </c>
      <c r="H577" s="12">
        <f>IF(AND(COVID,F577&lt;0),F577, IF(B577&lt;&gt;"",$G$13:$G$1000-$I$13:$I$1000,""))</f>
        <v>0</v>
      </c>
      <c r="I577" s="12">
        <f>IF(AND(COVID,F577&lt;0),0,IF(B577&lt;&gt;"",$D$13:$D$1000*($E$6/$E$8),""))</f>
        <v>0</v>
      </c>
      <c r="J577" s="12">
        <f t="shared" si="44"/>
        <v>0</v>
      </c>
      <c r="K577" s="12">
        <f>SUM($I$13:I577)</f>
        <v>854910.485335381</v>
      </c>
    </row>
    <row r="578" spans="2:11" s="2" customFormat="1" x14ac:dyDescent="0.2">
      <c r="B578" s="15">
        <f t="shared" si="45"/>
        <v>566</v>
      </c>
      <c r="C578" s="9">
        <f t="shared" si="42"/>
        <v>59976</v>
      </c>
      <c r="D578" s="55">
        <f t="shared" si="46"/>
        <v>0</v>
      </c>
      <c r="E578" s="12">
        <f t="shared" si="43"/>
        <v>4309.3934458562771</v>
      </c>
      <c r="F578" s="12">
        <v>0</v>
      </c>
      <c r="G578" s="12">
        <f>IF(AND(B578&lt;&gt;"",$E$13:$E$1000+$F$13:$F$1000*COVID&lt;$D$13:$D$1000),$E$13:$E$1000+$F$13:$F$1000*COVID,IF(B578&lt;&gt;"",$D$13:$D$1000,""))</f>
        <v>0</v>
      </c>
      <c r="H578" s="12">
        <f>IF(AND(COVID,F578&lt;0),F578, IF(B578&lt;&gt;"",$G$13:$G$1000-$I$13:$I$1000,""))</f>
        <v>0</v>
      </c>
      <c r="I578" s="12">
        <f>IF(AND(COVID,F578&lt;0),0,IF(B578&lt;&gt;"",$D$13:$D$1000*($E$6/$E$8),""))</f>
        <v>0</v>
      </c>
      <c r="J578" s="12">
        <f t="shared" si="44"/>
        <v>0</v>
      </c>
      <c r="K578" s="12">
        <f>SUM($I$13:I578)</f>
        <v>854910.485335381</v>
      </c>
    </row>
    <row r="579" spans="2:11" s="2" customFormat="1" x14ac:dyDescent="0.2">
      <c r="B579" s="15">
        <f t="shared" si="45"/>
        <v>567</v>
      </c>
      <c r="C579" s="9">
        <f t="shared" si="42"/>
        <v>60007</v>
      </c>
      <c r="D579" s="55">
        <f t="shared" si="46"/>
        <v>0</v>
      </c>
      <c r="E579" s="12">
        <f t="shared" si="43"/>
        <v>4309.3934458562771</v>
      </c>
      <c r="F579" s="12">
        <v>0</v>
      </c>
      <c r="G579" s="12">
        <f>IF(AND(B579&lt;&gt;"",$E$13:$E$1000+$F$13:$F$1000*COVID&lt;$D$13:$D$1000),$E$13:$E$1000+$F$13:$F$1000*COVID,IF(B579&lt;&gt;"",$D$13:$D$1000,""))</f>
        <v>0</v>
      </c>
      <c r="H579" s="12">
        <f>IF(AND(COVID,F579&lt;0),F579, IF(B579&lt;&gt;"",$G$13:$G$1000-$I$13:$I$1000,""))</f>
        <v>0</v>
      </c>
      <c r="I579" s="12">
        <f>IF(AND(COVID,F579&lt;0),0,IF(B579&lt;&gt;"",$D$13:$D$1000*($E$6/$E$8),""))</f>
        <v>0</v>
      </c>
      <c r="J579" s="12">
        <f t="shared" si="44"/>
        <v>0</v>
      </c>
      <c r="K579" s="12">
        <f>SUM($I$13:I579)</f>
        <v>854910.485335381</v>
      </c>
    </row>
    <row r="580" spans="2:11" s="2" customFormat="1" x14ac:dyDescent="0.2">
      <c r="B580" s="15">
        <f t="shared" si="45"/>
        <v>568</v>
      </c>
      <c r="C580" s="9">
        <f t="shared" si="42"/>
        <v>60037</v>
      </c>
      <c r="D580" s="55">
        <f t="shared" si="46"/>
        <v>0</v>
      </c>
      <c r="E580" s="12">
        <f t="shared" si="43"/>
        <v>4309.3934458562771</v>
      </c>
      <c r="F580" s="12">
        <v>0</v>
      </c>
      <c r="G580" s="12">
        <f>IF(AND(B580&lt;&gt;"",$E$13:$E$1000+$F$13:$F$1000*COVID&lt;$D$13:$D$1000),$E$13:$E$1000+$F$13:$F$1000*COVID,IF(B580&lt;&gt;"",$D$13:$D$1000,""))</f>
        <v>0</v>
      </c>
      <c r="H580" s="12">
        <f>IF(AND(COVID,F580&lt;0),F580, IF(B580&lt;&gt;"",$G$13:$G$1000-$I$13:$I$1000,""))</f>
        <v>0</v>
      </c>
      <c r="I580" s="12">
        <f>IF(AND(COVID,F580&lt;0),0,IF(B580&lt;&gt;"",$D$13:$D$1000*($E$6/$E$8),""))</f>
        <v>0</v>
      </c>
      <c r="J580" s="12">
        <f t="shared" si="44"/>
        <v>0</v>
      </c>
      <c r="K580" s="12">
        <f>SUM($I$13:I580)</f>
        <v>854910.485335381</v>
      </c>
    </row>
    <row r="581" spans="2:11" s="2" customFormat="1" x14ac:dyDescent="0.2">
      <c r="B581" s="15">
        <f t="shared" si="45"/>
        <v>569</v>
      </c>
      <c r="C581" s="9">
        <f t="shared" si="42"/>
        <v>60068</v>
      </c>
      <c r="D581" s="55">
        <f t="shared" si="46"/>
        <v>0</v>
      </c>
      <c r="E581" s="12">
        <f t="shared" si="43"/>
        <v>4309.3934458562771</v>
      </c>
      <c r="F581" s="12">
        <v>0</v>
      </c>
      <c r="G581" s="12">
        <f>IF(AND(B581&lt;&gt;"",$E$13:$E$1000+$F$13:$F$1000*COVID&lt;$D$13:$D$1000),$E$13:$E$1000+$F$13:$F$1000*COVID,IF(B581&lt;&gt;"",$D$13:$D$1000,""))</f>
        <v>0</v>
      </c>
      <c r="H581" s="12">
        <f>IF(AND(COVID,F581&lt;0),F581, IF(B581&lt;&gt;"",$G$13:$G$1000-$I$13:$I$1000,""))</f>
        <v>0</v>
      </c>
      <c r="I581" s="12">
        <f>IF(AND(COVID,F581&lt;0),0,IF(B581&lt;&gt;"",$D$13:$D$1000*($E$6/$E$8),""))</f>
        <v>0</v>
      </c>
      <c r="J581" s="12">
        <f t="shared" si="44"/>
        <v>0</v>
      </c>
      <c r="K581" s="12">
        <f>SUM($I$13:I581)</f>
        <v>854910.485335381</v>
      </c>
    </row>
    <row r="582" spans="2:11" s="2" customFormat="1" x14ac:dyDescent="0.2">
      <c r="B582" s="15">
        <f t="shared" si="45"/>
        <v>570</v>
      </c>
      <c r="C582" s="9">
        <f t="shared" si="42"/>
        <v>60098</v>
      </c>
      <c r="D582" s="55">
        <f t="shared" si="46"/>
        <v>0</v>
      </c>
      <c r="E582" s="12">
        <f t="shared" si="43"/>
        <v>4309.3934458562771</v>
      </c>
      <c r="F582" s="12">
        <v>0</v>
      </c>
      <c r="G582" s="12">
        <f>IF(AND(B582&lt;&gt;"",$E$13:$E$1000+$F$13:$F$1000*COVID&lt;$D$13:$D$1000),$E$13:$E$1000+$F$13:$F$1000*COVID,IF(B582&lt;&gt;"",$D$13:$D$1000,""))</f>
        <v>0</v>
      </c>
      <c r="H582" s="12">
        <f>IF(AND(COVID,F582&lt;0),F582, IF(B582&lt;&gt;"",$G$13:$G$1000-$I$13:$I$1000,""))</f>
        <v>0</v>
      </c>
      <c r="I582" s="12">
        <f>IF(AND(COVID,F582&lt;0),0,IF(B582&lt;&gt;"",$D$13:$D$1000*($E$6/$E$8),""))</f>
        <v>0</v>
      </c>
      <c r="J582" s="12">
        <f t="shared" si="44"/>
        <v>0</v>
      </c>
      <c r="K582" s="12">
        <f>SUM($I$13:I582)</f>
        <v>854910.485335381</v>
      </c>
    </row>
    <row r="583" spans="2:11" s="2" customFormat="1" x14ac:dyDescent="0.2">
      <c r="B583" s="15">
        <f t="shared" si="45"/>
        <v>571</v>
      </c>
      <c r="C583" s="9">
        <f t="shared" si="42"/>
        <v>60129</v>
      </c>
      <c r="D583" s="55">
        <f t="shared" si="46"/>
        <v>0</v>
      </c>
      <c r="E583" s="12">
        <f t="shared" si="43"/>
        <v>4309.3934458562771</v>
      </c>
      <c r="F583" s="12">
        <v>0</v>
      </c>
      <c r="G583" s="12">
        <f>IF(AND(B583&lt;&gt;"",$E$13:$E$1000+$F$13:$F$1000*COVID&lt;$D$13:$D$1000),$E$13:$E$1000+$F$13:$F$1000*COVID,IF(B583&lt;&gt;"",$D$13:$D$1000,""))</f>
        <v>0</v>
      </c>
      <c r="H583" s="12">
        <f>IF(AND(COVID,F583&lt;0),F583, IF(B583&lt;&gt;"",$G$13:$G$1000-$I$13:$I$1000,""))</f>
        <v>0</v>
      </c>
      <c r="I583" s="12">
        <f>IF(AND(COVID,F583&lt;0),0,IF(B583&lt;&gt;"",$D$13:$D$1000*($E$6/$E$8),""))</f>
        <v>0</v>
      </c>
      <c r="J583" s="12">
        <f t="shared" si="44"/>
        <v>0</v>
      </c>
      <c r="K583" s="12">
        <f>SUM($I$13:I583)</f>
        <v>854910.485335381</v>
      </c>
    </row>
    <row r="584" spans="2:11" s="2" customFormat="1" x14ac:dyDescent="0.2">
      <c r="B584" s="15">
        <f t="shared" si="45"/>
        <v>572</v>
      </c>
      <c r="C584" s="9">
        <f t="shared" si="42"/>
        <v>60160</v>
      </c>
      <c r="D584" s="55">
        <f t="shared" si="46"/>
        <v>0</v>
      </c>
      <c r="E584" s="12">
        <f t="shared" si="43"/>
        <v>4309.3934458562771</v>
      </c>
      <c r="F584" s="12">
        <v>0</v>
      </c>
      <c r="G584" s="12">
        <f>IF(AND(B584&lt;&gt;"",$E$13:$E$1000+$F$13:$F$1000*COVID&lt;$D$13:$D$1000),$E$13:$E$1000+$F$13:$F$1000*COVID,IF(B584&lt;&gt;"",$D$13:$D$1000,""))</f>
        <v>0</v>
      </c>
      <c r="H584" s="12">
        <f>IF(AND(COVID,F584&lt;0),F584, IF(B584&lt;&gt;"",$G$13:$G$1000-$I$13:$I$1000,""))</f>
        <v>0</v>
      </c>
      <c r="I584" s="12">
        <f>IF(AND(COVID,F584&lt;0),0,IF(B584&lt;&gt;"",$D$13:$D$1000*($E$6/$E$8),""))</f>
        <v>0</v>
      </c>
      <c r="J584" s="12">
        <f t="shared" si="44"/>
        <v>0</v>
      </c>
      <c r="K584" s="12">
        <f>SUM($I$13:I584)</f>
        <v>854910.485335381</v>
      </c>
    </row>
    <row r="585" spans="2:11" s="2" customFormat="1" x14ac:dyDescent="0.2">
      <c r="B585" s="15">
        <f t="shared" si="45"/>
        <v>573</v>
      </c>
      <c r="C585" s="9">
        <f t="shared" si="42"/>
        <v>60190</v>
      </c>
      <c r="D585" s="55">
        <f t="shared" si="46"/>
        <v>0</v>
      </c>
      <c r="E585" s="12">
        <f t="shared" si="43"/>
        <v>4309.3934458562771</v>
      </c>
      <c r="F585" s="12">
        <v>0</v>
      </c>
      <c r="G585" s="12">
        <f>IF(AND(B585&lt;&gt;"",$E$13:$E$1000+$F$13:$F$1000*COVID&lt;$D$13:$D$1000),$E$13:$E$1000+$F$13:$F$1000*COVID,IF(B585&lt;&gt;"",$D$13:$D$1000,""))</f>
        <v>0</v>
      </c>
      <c r="H585" s="12">
        <f>IF(AND(COVID,F585&lt;0),F585, IF(B585&lt;&gt;"",$G$13:$G$1000-$I$13:$I$1000,""))</f>
        <v>0</v>
      </c>
      <c r="I585" s="12">
        <f>IF(AND(COVID,F585&lt;0),0,IF(B585&lt;&gt;"",$D$13:$D$1000*($E$6/$E$8),""))</f>
        <v>0</v>
      </c>
      <c r="J585" s="12">
        <f t="shared" si="44"/>
        <v>0</v>
      </c>
      <c r="K585" s="12">
        <f>SUM($I$13:I585)</f>
        <v>854910.485335381</v>
      </c>
    </row>
    <row r="586" spans="2:11" s="2" customFormat="1" x14ac:dyDescent="0.2">
      <c r="B586" s="15">
        <f t="shared" si="45"/>
        <v>574</v>
      </c>
      <c r="C586" s="9">
        <f t="shared" si="42"/>
        <v>60221</v>
      </c>
      <c r="D586" s="55">
        <f t="shared" si="46"/>
        <v>0</v>
      </c>
      <c r="E586" s="12">
        <f t="shared" si="43"/>
        <v>4309.3934458562771</v>
      </c>
      <c r="F586" s="12">
        <v>0</v>
      </c>
      <c r="G586" s="12">
        <f>IF(AND(B586&lt;&gt;"",$E$13:$E$1000+$F$13:$F$1000*COVID&lt;$D$13:$D$1000),$E$13:$E$1000+$F$13:$F$1000*COVID,IF(B586&lt;&gt;"",$D$13:$D$1000,""))</f>
        <v>0</v>
      </c>
      <c r="H586" s="12">
        <f>IF(AND(COVID,F586&lt;0),F586, IF(B586&lt;&gt;"",$G$13:$G$1000-$I$13:$I$1000,""))</f>
        <v>0</v>
      </c>
      <c r="I586" s="12">
        <f>IF(AND(COVID,F586&lt;0),0,IF(B586&lt;&gt;"",$D$13:$D$1000*($E$6/$E$8),""))</f>
        <v>0</v>
      </c>
      <c r="J586" s="12">
        <f t="shared" si="44"/>
        <v>0</v>
      </c>
      <c r="K586" s="12">
        <f>SUM($I$13:I586)</f>
        <v>854910.485335381</v>
      </c>
    </row>
    <row r="587" spans="2:11" s="2" customFormat="1" x14ac:dyDescent="0.2">
      <c r="B587" s="15">
        <f t="shared" si="45"/>
        <v>575</v>
      </c>
      <c r="C587" s="9">
        <f t="shared" si="42"/>
        <v>60251</v>
      </c>
      <c r="D587" s="55">
        <f t="shared" si="46"/>
        <v>0</v>
      </c>
      <c r="E587" s="12">
        <f t="shared" si="43"/>
        <v>4309.3934458562771</v>
      </c>
      <c r="F587" s="12">
        <v>0</v>
      </c>
      <c r="G587" s="12">
        <f>IF(AND(B587&lt;&gt;"",$E$13:$E$1000+$F$13:$F$1000*COVID&lt;$D$13:$D$1000),$E$13:$E$1000+$F$13:$F$1000*COVID,IF(B587&lt;&gt;"",$D$13:$D$1000,""))</f>
        <v>0</v>
      </c>
      <c r="H587" s="12">
        <f>IF(AND(COVID,F587&lt;0),F587, IF(B587&lt;&gt;"",$G$13:$G$1000-$I$13:$I$1000,""))</f>
        <v>0</v>
      </c>
      <c r="I587" s="12">
        <f>IF(AND(COVID,F587&lt;0),0,IF(B587&lt;&gt;"",$D$13:$D$1000*($E$6/$E$8),""))</f>
        <v>0</v>
      </c>
      <c r="J587" s="12">
        <f t="shared" si="44"/>
        <v>0</v>
      </c>
      <c r="K587" s="12">
        <f>SUM($I$13:I587)</f>
        <v>854910.485335381</v>
      </c>
    </row>
    <row r="588" spans="2:11" s="2" customFormat="1" x14ac:dyDescent="0.2">
      <c r="B588" s="15">
        <f t="shared" si="45"/>
        <v>576</v>
      </c>
      <c r="C588" s="9">
        <f t="shared" si="42"/>
        <v>60282</v>
      </c>
      <c r="D588" s="55">
        <f t="shared" si="46"/>
        <v>0</v>
      </c>
      <c r="E588" s="12">
        <f t="shared" si="43"/>
        <v>4309.3934458562771</v>
      </c>
      <c r="F588" s="12">
        <v>0</v>
      </c>
      <c r="G588" s="12">
        <f>IF(AND(B588&lt;&gt;"",$E$13:$E$1000+$F$13:$F$1000*COVID&lt;$D$13:$D$1000),$E$13:$E$1000+$F$13:$F$1000*COVID,IF(B588&lt;&gt;"",$D$13:$D$1000,""))</f>
        <v>0</v>
      </c>
      <c r="H588" s="12">
        <f>IF(AND(COVID,F588&lt;0),F588, IF(B588&lt;&gt;"",$G$13:$G$1000-$I$13:$I$1000,""))</f>
        <v>0</v>
      </c>
      <c r="I588" s="12">
        <f>IF(AND(COVID,F588&lt;0),0,IF(B588&lt;&gt;"",$D$13:$D$1000*($E$6/$E$8),""))</f>
        <v>0</v>
      </c>
      <c r="J588" s="12">
        <f t="shared" si="44"/>
        <v>0</v>
      </c>
      <c r="K588" s="12">
        <f>SUM($I$13:I588)</f>
        <v>854910.485335381</v>
      </c>
    </row>
    <row r="589" spans="2:11" s="2" customFormat="1" x14ac:dyDescent="0.2">
      <c r="B589" s="15">
        <f t="shared" si="45"/>
        <v>577</v>
      </c>
      <c r="C589" s="9">
        <f t="shared" si="42"/>
        <v>60313</v>
      </c>
      <c r="D589" s="55">
        <f t="shared" si="46"/>
        <v>0</v>
      </c>
      <c r="E589" s="12">
        <f t="shared" si="43"/>
        <v>4309.3934458562771</v>
      </c>
      <c r="F589" s="12">
        <v>0</v>
      </c>
      <c r="G589" s="12">
        <f>IF(AND(B589&lt;&gt;"",$E$13:$E$1000+$F$13:$F$1000*COVID&lt;$D$13:$D$1000),$E$13:$E$1000+$F$13:$F$1000*COVID,IF(B589&lt;&gt;"",$D$13:$D$1000,""))</f>
        <v>0</v>
      </c>
      <c r="H589" s="12">
        <f>IF(AND(COVID,F589&lt;0),F589, IF(B589&lt;&gt;"",$G$13:$G$1000-$I$13:$I$1000,""))</f>
        <v>0</v>
      </c>
      <c r="I589" s="12">
        <f>IF(AND(COVID,F589&lt;0),0,IF(B589&lt;&gt;"",$D$13:$D$1000*($E$6/$E$8),""))</f>
        <v>0</v>
      </c>
      <c r="J589" s="12">
        <f t="shared" si="44"/>
        <v>0</v>
      </c>
      <c r="K589" s="12">
        <f>SUM($I$13:I589)</f>
        <v>854910.485335381</v>
      </c>
    </row>
    <row r="590" spans="2:11" s="2" customFormat="1" x14ac:dyDescent="0.2">
      <c r="B590" s="15">
        <f t="shared" si="45"/>
        <v>578</v>
      </c>
      <c r="C590" s="9">
        <f t="shared" ref="C590:C653" si="47">IF(B590&lt;&gt;"",DATE(YEAR($E$9),MONTH($E$9)+B590*12/$E$8,DAY($E$9)),"")</f>
        <v>60341</v>
      </c>
      <c r="D590" s="55">
        <f t="shared" si="46"/>
        <v>0</v>
      </c>
      <c r="E590" s="12">
        <f t="shared" ref="E590:E653" si="48">IF(B590&lt;&gt;"",$J$5,"")</f>
        <v>4309.3934458562771</v>
      </c>
      <c r="F590" s="12">
        <v>0</v>
      </c>
      <c r="G590" s="12">
        <f>IF(AND(B590&lt;&gt;"",$E$13:$E$1000+$F$13:$F$1000*COVID&lt;$D$13:$D$1000),$E$13:$E$1000+$F$13:$F$1000*COVID,IF(B590&lt;&gt;"",$D$13:$D$1000,""))</f>
        <v>0</v>
      </c>
      <c r="H590" s="12">
        <f>IF(AND(COVID,F590&lt;0),F590, IF(B590&lt;&gt;"",$G$13:$G$1000-$I$13:$I$1000,""))</f>
        <v>0</v>
      </c>
      <c r="I590" s="12">
        <f>IF(AND(COVID,F590&lt;0),0,IF(B590&lt;&gt;"",$D$13:$D$1000*($E$6/$E$8),""))</f>
        <v>0</v>
      </c>
      <c r="J590" s="12">
        <f t="shared" ref="J590:J653" si="49">IF(AND(B590&lt;&gt;"",$E$13:$E$1000+$F$13:$F$1000&lt;$D$13:$D$1000),$D$13:$D$1000-$H$13:$H$1000,IF(B590&lt;&gt;"",0,""))</f>
        <v>0</v>
      </c>
      <c r="K590" s="12">
        <f>SUM($I$13:I590)</f>
        <v>854910.485335381</v>
      </c>
    </row>
    <row r="591" spans="2:11" s="2" customFormat="1" x14ac:dyDescent="0.2">
      <c r="B591" s="15">
        <f t="shared" ref="B591:B654" si="50">IF((IF($E$5*$E$6*$E$7*$E$9&gt;0,1,0)),B590+1,"")</f>
        <v>579</v>
      </c>
      <c r="C591" s="9">
        <f t="shared" si="47"/>
        <v>60372</v>
      </c>
      <c r="D591" s="55">
        <f t="shared" ref="D591:D654" si="51">IF(B591&lt;&gt;"",J590,"")</f>
        <v>0</v>
      </c>
      <c r="E591" s="12">
        <f t="shared" si="48"/>
        <v>4309.3934458562771</v>
      </c>
      <c r="F591" s="12">
        <v>0</v>
      </c>
      <c r="G591" s="12">
        <f>IF(AND(B591&lt;&gt;"",$E$13:$E$1000+$F$13:$F$1000*COVID&lt;$D$13:$D$1000),$E$13:$E$1000+$F$13:$F$1000*COVID,IF(B591&lt;&gt;"",$D$13:$D$1000,""))</f>
        <v>0</v>
      </c>
      <c r="H591" s="12">
        <f>IF(AND(COVID,F591&lt;0),F591, IF(B591&lt;&gt;"",$G$13:$G$1000-$I$13:$I$1000,""))</f>
        <v>0</v>
      </c>
      <c r="I591" s="12">
        <f>IF(AND(COVID,F591&lt;0),0,IF(B591&lt;&gt;"",$D$13:$D$1000*($E$6/$E$8),""))</f>
        <v>0</v>
      </c>
      <c r="J591" s="12">
        <f t="shared" si="49"/>
        <v>0</v>
      </c>
      <c r="K591" s="12">
        <f>SUM($I$13:I591)</f>
        <v>854910.485335381</v>
      </c>
    </row>
    <row r="592" spans="2:11" s="2" customFormat="1" x14ac:dyDescent="0.2">
      <c r="B592" s="15">
        <f t="shared" si="50"/>
        <v>580</v>
      </c>
      <c r="C592" s="9">
        <f t="shared" si="47"/>
        <v>60402</v>
      </c>
      <c r="D592" s="55">
        <f t="shared" si="51"/>
        <v>0</v>
      </c>
      <c r="E592" s="12">
        <f t="shared" si="48"/>
        <v>4309.3934458562771</v>
      </c>
      <c r="F592" s="12">
        <v>0</v>
      </c>
      <c r="G592" s="12">
        <f>IF(AND(B592&lt;&gt;"",$E$13:$E$1000+$F$13:$F$1000*COVID&lt;$D$13:$D$1000),$E$13:$E$1000+$F$13:$F$1000*COVID,IF(B592&lt;&gt;"",$D$13:$D$1000,""))</f>
        <v>0</v>
      </c>
      <c r="H592" s="12">
        <f>IF(AND(COVID,F592&lt;0),F592, IF(B592&lt;&gt;"",$G$13:$G$1000-$I$13:$I$1000,""))</f>
        <v>0</v>
      </c>
      <c r="I592" s="12">
        <f>IF(AND(COVID,F592&lt;0),0,IF(B592&lt;&gt;"",$D$13:$D$1000*($E$6/$E$8),""))</f>
        <v>0</v>
      </c>
      <c r="J592" s="12">
        <f t="shared" si="49"/>
        <v>0</v>
      </c>
      <c r="K592" s="12">
        <f>SUM($I$13:I592)</f>
        <v>854910.485335381</v>
      </c>
    </row>
    <row r="593" spans="2:11" s="2" customFormat="1" x14ac:dyDescent="0.2">
      <c r="B593" s="15">
        <f t="shared" si="50"/>
        <v>581</v>
      </c>
      <c r="C593" s="9">
        <f t="shared" si="47"/>
        <v>60433</v>
      </c>
      <c r="D593" s="55">
        <f t="shared" si="51"/>
        <v>0</v>
      </c>
      <c r="E593" s="12">
        <f t="shared" si="48"/>
        <v>4309.3934458562771</v>
      </c>
      <c r="F593" s="12">
        <v>0</v>
      </c>
      <c r="G593" s="12">
        <f>IF(AND(B593&lt;&gt;"",$E$13:$E$1000+$F$13:$F$1000*COVID&lt;$D$13:$D$1000),$E$13:$E$1000+$F$13:$F$1000*COVID,IF(B593&lt;&gt;"",$D$13:$D$1000,""))</f>
        <v>0</v>
      </c>
      <c r="H593" s="12">
        <f>IF(AND(COVID,F593&lt;0),F593, IF(B593&lt;&gt;"",$G$13:$G$1000-$I$13:$I$1000,""))</f>
        <v>0</v>
      </c>
      <c r="I593" s="12">
        <f>IF(AND(COVID,F593&lt;0),0,IF(B593&lt;&gt;"",$D$13:$D$1000*($E$6/$E$8),""))</f>
        <v>0</v>
      </c>
      <c r="J593" s="12">
        <f t="shared" si="49"/>
        <v>0</v>
      </c>
      <c r="K593" s="12">
        <f>SUM($I$13:I593)</f>
        <v>854910.485335381</v>
      </c>
    </row>
    <row r="594" spans="2:11" s="2" customFormat="1" x14ac:dyDescent="0.2">
      <c r="B594" s="15">
        <f t="shared" si="50"/>
        <v>582</v>
      </c>
      <c r="C594" s="9">
        <f t="shared" si="47"/>
        <v>60463</v>
      </c>
      <c r="D594" s="55">
        <f t="shared" si="51"/>
        <v>0</v>
      </c>
      <c r="E594" s="12">
        <f t="shared" si="48"/>
        <v>4309.3934458562771</v>
      </c>
      <c r="F594" s="12">
        <v>0</v>
      </c>
      <c r="G594" s="12">
        <f>IF(AND(B594&lt;&gt;"",$E$13:$E$1000+$F$13:$F$1000*COVID&lt;$D$13:$D$1000),$E$13:$E$1000+$F$13:$F$1000*COVID,IF(B594&lt;&gt;"",$D$13:$D$1000,""))</f>
        <v>0</v>
      </c>
      <c r="H594" s="12">
        <f>IF(AND(COVID,F594&lt;0),F594, IF(B594&lt;&gt;"",$G$13:$G$1000-$I$13:$I$1000,""))</f>
        <v>0</v>
      </c>
      <c r="I594" s="12">
        <f>IF(AND(COVID,F594&lt;0),0,IF(B594&lt;&gt;"",$D$13:$D$1000*($E$6/$E$8),""))</f>
        <v>0</v>
      </c>
      <c r="J594" s="12">
        <f t="shared" si="49"/>
        <v>0</v>
      </c>
      <c r="K594" s="12">
        <f>SUM($I$13:I594)</f>
        <v>854910.485335381</v>
      </c>
    </row>
    <row r="595" spans="2:11" s="2" customFormat="1" x14ac:dyDescent="0.2">
      <c r="B595" s="15">
        <f t="shared" si="50"/>
        <v>583</v>
      </c>
      <c r="C595" s="9">
        <f t="shared" si="47"/>
        <v>60494</v>
      </c>
      <c r="D595" s="55">
        <f t="shared" si="51"/>
        <v>0</v>
      </c>
      <c r="E595" s="12">
        <f t="shared" si="48"/>
        <v>4309.3934458562771</v>
      </c>
      <c r="F595" s="12">
        <v>0</v>
      </c>
      <c r="G595" s="12">
        <f>IF(AND(B595&lt;&gt;"",$E$13:$E$1000+$F$13:$F$1000*COVID&lt;$D$13:$D$1000),$E$13:$E$1000+$F$13:$F$1000*COVID,IF(B595&lt;&gt;"",$D$13:$D$1000,""))</f>
        <v>0</v>
      </c>
      <c r="H595" s="12">
        <f>IF(AND(COVID,F595&lt;0),F595, IF(B595&lt;&gt;"",$G$13:$G$1000-$I$13:$I$1000,""))</f>
        <v>0</v>
      </c>
      <c r="I595" s="12">
        <f>IF(AND(COVID,F595&lt;0),0,IF(B595&lt;&gt;"",$D$13:$D$1000*($E$6/$E$8),""))</f>
        <v>0</v>
      </c>
      <c r="J595" s="12">
        <f t="shared" si="49"/>
        <v>0</v>
      </c>
      <c r="K595" s="12">
        <f>SUM($I$13:I595)</f>
        <v>854910.485335381</v>
      </c>
    </row>
    <row r="596" spans="2:11" s="2" customFormat="1" x14ac:dyDescent="0.2">
      <c r="B596" s="15">
        <f t="shared" si="50"/>
        <v>584</v>
      </c>
      <c r="C596" s="9">
        <f t="shared" si="47"/>
        <v>60525</v>
      </c>
      <c r="D596" s="55">
        <f t="shared" si="51"/>
        <v>0</v>
      </c>
      <c r="E596" s="12">
        <f t="shared" si="48"/>
        <v>4309.3934458562771</v>
      </c>
      <c r="F596" s="12">
        <v>0</v>
      </c>
      <c r="G596" s="12">
        <f>IF(AND(B596&lt;&gt;"",$E$13:$E$1000+$F$13:$F$1000*COVID&lt;$D$13:$D$1000),$E$13:$E$1000+$F$13:$F$1000*COVID,IF(B596&lt;&gt;"",$D$13:$D$1000,""))</f>
        <v>0</v>
      </c>
      <c r="H596" s="12">
        <f>IF(AND(COVID,F596&lt;0),F596, IF(B596&lt;&gt;"",$G$13:$G$1000-$I$13:$I$1000,""))</f>
        <v>0</v>
      </c>
      <c r="I596" s="12">
        <f>IF(AND(COVID,F596&lt;0),0,IF(B596&lt;&gt;"",$D$13:$D$1000*($E$6/$E$8),""))</f>
        <v>0</v>
      </c>
      <c r="J596" s="12">
        <f t="shared" si="49"/>
        <v>0</v>
      </c>
      <c r="K596" s="12">
        <f>SUM($I$13:I596)</f>
        <v>854910.485335381</v>
      </c>
    </row>
    <row r="597" spans="2:11" s="2" customFormat="1" x14ac:dyDescent="0.2">
      <c r="B597" s="15">
        <f t="shared" si="50"/>
        <v>585</v>
      </c>
      <c r="C597" s="9">
        <f t="shared" si="47"/>
        <v>60555</v>
      </c>
      <c r="D597" s="55">
        <f t="shared" si="51"/>
        <v>0</v>
      </c>
      <c r="E597" s="12">
        <f t="shared" si="48"/>
        <v>4309.3934458562771</v>
      </c>
      <c r="F597" s="12">
        <v>0</v>
      </c>
      <c r="G597" s="12">
        <f>IF(AND(B597&lt;&gt;"",$E$13:$E$1000+$F$13:$F$1000*COVID&lt;$D$13:$D$1000),$E$13:$E$1000+$F$13:$F$1000*COVID,IF(B597&lt;&gt;"",$D$13:$D$1000,""))</f>
        <v>0</v>
      </c>
      <c r="H597" s="12">
        <f>IF(AND(COVID,F597&lt;0),F597, IF(B597&lt;&gt;"",$G$13:$G$1000-$I$13:$I$1000,""))</f>
        <v>0</v>
      </c>
      <c r="I597" s="12">
        <f>IF(AND(COVID,F597&lt;0),0,IF(B597&lt;&gt;"",$D$13:$D$1000*($E$6/$E$8),""))</f>
        <v>0</v>
      </c>
      <c r="J597" s="12">
        <f t="shared" si="49"/>
        <v>0</v>
      </c>
      <c r="K597" s="12">
        <f>SUM($I$13:I597)</f>
        <v>854910.485335381</v>
      </c>
    </row>
    <row r="598" spans="2:11" s="2" customFormat="1" x14ac:dyDescent="0.2">
      <c r="B598" s="15">
        <f t="shared" si="50"/>
        <v>586</v>
      </c>
      <c r="C598" s="9">
        <f t="shared" si="47"/>
        <v>60586</v>
      </c>
      <c r="D598" s="55">
        <f t="shared" si="51"/>
        <v>0</v>
      </c>
      <c r="E598" s="12">
        <f t="shared" si="48"/>
        <v>4309.3934458562771</v>
      </c>
      <c r="F598" s="12">
        <v>0</v>
      </c>
      <c r="G598" s="12">
        <f>IF(AND(B598&lt;&gt;"",$E$13:$E$1000+$F$13:$F$1000*COVID&lt;$D$13:$D$1000),$E$13:$E$1000+$F$13:$F$1000*COVID,IF(B598&lt;&gt;"",$D$13:$D$1000,""))</f>
        <v>0</v>
      </c>
      <c r="H598" s="12">
        <f>IF(AND(COVID,F598&lt;0),F598, IF(B598&lt;&gt;"",$G$13:$G$1000-$I$13:$I$1000,""))</f>
        <v>0</v>
      </c>
      <c r="I598" s="12">
        <f>IF(AND(COVID,F598&lt;0),0,IF(B598&lt;&gt;"",$D$13:$D$1000*($E$6/$E$8),""))</f>
        <v>0</v>
      </c>
      <c r="J598" s="12">
        <f t="shared" si="49"/>
        <v>0</v>
      </c>
      <c r="K598" s="12">
        <f>SUM($I$13:I598)</f>
        <v>854910.485335381</v>
      </c>
    </row>
    <row r="599" spans="2:11" s="2" customFormat="1" x14ac:dyDescent="0.2">
      <c r="B599" s="15">
        <f t="shared" si="50"/>
        <v>587</v>
      </c>
      <c r="C599" s="9">
        <f t="shared" si="47"/>
        <v>60616</v>
      </c>
      <c r="D599" s="55">
        <f t="shared" si="51"/>
        <v>0</v>
      </c>
      <c r="E599" s="12">
        <f t="shared" si="48"/>
        <v>4309.3934458562771</v>
      </c>
      <c r="F599" s="12">
        <v>0</v>
      </c>
      <c r="G599" s="12">
        <f>IF(AND(B599&lt;&gt;"",$E$13:$E$1000+$F$13:$F$1000*COVID&lt;$D$13:$D$1000),$E$13:$E$1000+$F$13:$F$1000*COVID,IF(B599&lt;&gt;"",$D$13:$D$1000,""))</f>
        <v>0</v>
      </c>
      <c r="H599" s="12">
        <f>IF(AND(COVID,F599&lt;0),F599, IF(B599&lt;&gt;"",$G$13:$G$1000-$I$13:$I$1000,""))</f>
        <v>0</v>
      </c>
      <c r="I599" s="12">
        <f>IF(AND(COVID,F599&lt;0),0,IF(B599&lt;&gt;"",$D$13:$D$1000*($E$6/$E$8),""))</f>
        <v>0</v>
      </c>
      <c r="J599" s="12">
        <f t="shared" si="49"/>
        <v>0</v>
      </c>
      <c r="K599" s="12">
        <f>SUM($I$13:I599)</f>
        <v>854910.485335381</v>
      </c>
    </row>
    <row r="600" spans="2:11" s="2" customFormat="1" x14ac:dyDescent="0.2">
      <c r="B600" s="15">
        <f t="shared" si="50"/>
        <v>588</v>
      </c>
      <c r="C600" s="9">
        <f t="shared" si="47"/>
        <v>60647</v>
      </c>
      <c r="D600" s="55">
        <f t="shared" si="51"/>
        <v>0</v>
      </c>
      <c r="E600" s="12">
        <f t="shared" si="48"/>
        <v>4309.3934458562771</v>
      </c>
      <c r="F600" s="12">
        <v>0</v>
      </c>
      <c r="G600" s="12">
        <f>IF(AND(B600&lt;&gt;"",$E$13:$E$1000+$F$13:$F$1000*COVID&lt;$D$13:$D$1000),$E$13:$E$1000+$F$13:$F$1000*COVID,IF(B600&lt;&gt;"",$D$13:$D$1000,""))</f>
        <v>0</v>
      </c>
      <c r="H600" s="12">
        <f>IF(AND(COVID,F600&lt;0),F600, IF(B600&lt;&gt;"",$G$13:$G$1000-$I$13:$I$1000,""))</f>
        <v>0</v>
      </c>
      <c r="I600" s="12">
        <f>IF(AND(COVID,F600&lt;0),0,IF(B600&lt;&gt;"",$D$13:$D$1000*($E$6/$E$8),""))</f>
        <v>0</v>
      </c>
      <c r="J600" s="12">
        <f t="shared" si="49"/>
        <v>0</v>
      </c>
      <c r="K600" s="12">
        <f>SUM($I$13:I600)</f>
        <v>854910.485335381</v>
      </c>
    </row>
    <row r="601" spans="2:11" s="2" customFormat="1" x14ac:dyDescent="0.2">
      <c r="B601" s="15">
        <f t="shared" si="50"/>
        <v>589</v>
      </c>
      <c r="C601" s="9">
        <f t="shared" si="47"/>
        <v>60678</v>
      </c>
      <c r="D601" s="55">
        <f t="shared" si="51"/>
        <v>0</v>
      </c>
      <c r="E601" s="12">
        <f t="shared" si="48"/>
        <v>4309.3934458562771</v>
      </c>
      <c r="F601" s="12">
        <v>0</v>
      </c>
      <c r="G601" s="12">
        <f>IF(AND(B601&lt;&gt;"",$E$13:$E$1000+$F$13:$F$1000*COVID&lt;$D$13:$D$1000),$E$13:$E$1000+$F$13:$F$1000*COVID,IF(B601&lt;&gt;"",$D$13:$D$1000,""))</f>
        <v>0</v>
      </c>
      <c r="H601" s="12">
        <f>IF(AND(COVID,F601&lt;0),F601, IF(B601&lt;&gt;"",$G$13:$G$1000-$I$13:$I$1000,""))</f>
        <v>0</v>
      </c>
      <c r="I601" s="12">
        <f>IF(AND(COVID,F601&lt;0),0,IF(B601&lt;&gt;"",$D$13:$D$1000*($E$6/$E$8),""))</f>
        <v>0</v>
      </c>
      <c r="J601" s="12">
        <f t="shared" si="49"/>
        <v>0</v>
      </c>
      <c r="K601" s="12">
        <f>SUM($I$13:I601)</f>
        <v>854910.485335381</v>
      </c>
    </row>
    <row r="602" spans="2:11" s="2" customFormat="1" x14ac:dyDescent="0.2">
      <c r="B602" s="15">
        <f t="shared" si="50"/>
        <v>590</v>
      </c>
      <c r="C602" s="9">
        <f t="shared" si="47"/>
        <v>60706</v>
      </c>
      <c r="D602" s="55">
        <f t="shared" si="51"/>
        <v>0</v>
      </c>
      <c r="E602" s="12">
        <f t="shared" si="48"/>
        <v>4309.3934458562771</v>
      </c>
      <c r="F602" s="12">
        <v>0</v>
      </c>
      <c r="G602" s="12">
        <f>IF(AND(B602&lt;&gt;"",$E$13:$E$1000+$F$13:$F$1000*COVID&lt;$D$13:$D$1000),$E$13:$E$1000+$F$13:$F$1000*COVID,IF(B602&lt;&gt;"",$D$13:$D$1000,""))</f>
        <v>0</v>
      </c>
      <c r="H602" s="12">
        <f>IF(AND(COVID,F602&lt;0),F602, IF(B602&lt;&gt;"",$G$13:$G$1000-$I$13:$I$1000,""))</f>
        <v>0</v>
      </c>
      <c r="I602" s="12">
        <f>IF(AND(COVID,F602&lt;0),0,IF(B602&lt;&gt;"",$D$13:$D$1000*($E$6/$E$8),""))</f>
        <v>0</v>
      </c>
      <c r="J602" s="12">
        <f t="shared" si="49"/>
        <v>0</v>
      </c>
      <c r="K602" s="12">
        <f>SUM($I$13:I602)</f>
        <v>854910.485335381</v>
      </c>
    </row>
    <row r="603" spans="2:11" s="2" customFormat="1" x14ac:dyDescent="0.2">
      <c r="B603" s="15">
        <f t="shared" si="50"/>
        <v>591</v>
      </c>
      <c r="C603" s="9">
        <f t="shared" si="47"/>
        <v>60737</v>
      </c>
      <c r="D603" s="55">
        <f t="shared" si="51"/>
        <v>0</v>
      </c>
      <c r="E603" s="12">
        <f t="shared" si="48"/>
        <v>4309.3934458562771</v>
      </c>
      <c r="F603" s="12">
        <v>0</v>
      </c>
      <c r="G603" s="12">
        <f>IF(AND(B603&lt;&gt;"",$E$13:$E$1000+$F$13:$F$1000*COVID&lt;$D$13:$D$1000),$E$13:$E$1000+$F$13:$F$1000*COVID,IF(B603&lt;&gt;"",$D$13:$D$1000,""))</f>
        <v>0</v>
      </c>
      <c r="H603" s="12">
        <f>IF(AND(COVID,F603&lt;0),F603, IF(B603&lt;&gt;"",$G$13:$G$1000-$I$13:$I$1000,""))</f>
        <v>0</v>
      </c>
      <c r="I603" s="12">
        <f>IF(AND(COVID,F603&lt;0),0,IF(B603&lt;&gt;"",$D$13:$D$1000*($E$6/$E$8),""))</f>
        <v>0</v>
      </c>
      <c r="J603" s="12">
        <f t="shared" si="49"/>
        <v>0</v>
      </c>
      <c r="K603" s="12">
        <f>SUM($I$13:I603)</f>
        <v>854910.485335381</v>
      </c>
    </row>
    <row r="604" spans="2:11" s="2" customFormat="1" x14ac:dyDescent="0.2">
      <c r="B604" s="15">
        <f t="shared" si="50"/>
        <v>592</v>
      </c>
      <c r="C604" s="9">
        <f t="shared" si="47"/>
        <v>60767</v>
      </c>
      <c r="D604" s="55">
        <f t="shared" si="51"/>
        <v>0</v>
      </c>
      <c r="E604" s="12">
        <f t="shared" si="48"/>
        <v>4309.3934458562771</v>
      </c>
      <c r="F604" s="12">
        <v>0</v>
      </c>
      <c r="G604" s="12">
        <f>IF(AND(B604&lt;&gt;"",$E$13:$E$1000+$F$13:$F$1000*COVID&lt;$D$13:$D$1000),$E$13:$E$1000+$F$13:$F$1000*COVID,IF(B604&lt;&gt;"",$D$13:$D$1000,""))</f>
        <v>0</v>
      </c>
      <c r="H604" s="12">
        <f>IF(AND(COVID,F604&lt;0),F604, IF(B604&lt;&gt;"",$G$13:$G$1000-$I$13:$I$1000,""))</f>
        <v>0</v>
      </c>
      <c r="I604" s="12">
        <f>IF(AND(COVID,F604&lt;0),0,IF(B604&lt;&gt;"",$D$13:$D$1000*($E$6/$E$8),""))</f>
        <v>0</v>
      </c>
      <c r="J604" s="12">
        <f t="shared" si="49"/>
        <v>0</v>
      </c>
      <c r="K604" s="12">
        <f>SUM($I$13:I604)</f>
        <v>854910.485335381</v>
      </c>
    </row>
    <row r="605" spans="2:11" s="2" customFormat="1" x14ac:dyDescent="0.2">
      <c r="B605" s="15">
        <f t="shared" si="50"/>
        <v>593</v>
      </c>
      <c r="C605" s="9">
        <f t="shared" si="47"/>
        <v>60798</v>
      </c>
      <c r="D605" s="55">
        <f t="shared" si="51"/>
        <v>0</v>
      </c>
      <c r="E605" s="12">
        <f t="shared" si="48"/>
        <v>4309.3934458562771</v>
      </c>
      <c r="F605" s="12">
        <v>0</v>
      </c>
      <c r="G605" s="12">
        <f>IF(AND(B605&lt;&gt;"",$E$13:$E$1000+$F$13:$F$1000*COVID&lt;$D$13:$D$1000),$E$13:$E$1000+$F$13:$F$1000*COVID,IF(B605&lt;&gt;"",$D$13:$D$1000,""))</f>
        <v>0</v>
      </c>
      <c r="H605" s="12">
        <f>IF(AND(COVID,F605&lt;0),F605, IF(B605&lt;&gt;"",$G$13:$G$1000-$I$13:$I$1000,""))</f>
        <v>0</v>
      </c>
      <c r="I605" s="12">
        <f>IF(AND(COVID,F605&lt;0),0,IF(B605&lt;&gt;"",$D$13:$D$1000*($E$6/$E$8),""))</f>
        <v>0</v>
      </c>
      <c r="J605" s="12">
        <f t="shared" si="49"/>
        <v>0</v>
      </c>
      <c r="K605" s="12">
        <f>SUM($I$13:I605)</f>
        <v>854910.485335381</v>
      </c>
    </row>
    <row r="606" spans="2:11" s="2" customFormat="1" x14ac:dyDescent="0.2">
      <c r="B606" s="15">
        <f t="shared" si="50"/>
        <v>594</v>
      </c>
      <c r="C606" s="9">
        <f t="shared" si="47"/>
        <v>60828</v>
      </c>
      <c r="D606" s="55">
        <f t="shared" si="51"/>
        <v>0</v>
      </c>
      <c r="E606" s="12">
        <f t="shared" si="48"/>
        <v>4309.3934458562771</v>
      </c>
      <c r="F606" s="12">
        <v>0</v>
      </c>
      <c r="G606" s="12">
        <f>IF(AND(B606&lt;&gt;"",$E$13:$E$1000+$F$13:$F$1000*COVID&lt;$D$13:$D$1000),$E$13:$E$1000+$F$13:$F$1000*COVID,IF(B606&lt;&gt;"",$D$13:$D$1000,""))</f>
        <v>0</v>
      </c>
      <c r="H606" s="12">
        <f>IF(AND(COVID,F606&lt;0),F606, IF(B606&lt;&gt;"",$G$13:$G$1000-$I$13:$I$1000,""))</f>
        <v>0</v>
      </c>
      <c r="I606" s="12">
        <f>IF(AND(COVID,F606&lt;0),0,IF(B606&lt;&gt;"",$D$13:$D$1000*($E$6/$E$8),""))</f>
        <v>0</v>
      </c>
      <c r="J606" s="12">
        <f t="shared" si="49"/>
        <v>0</v>
      </c>
      <c r="K606" s="12">
        <f>SUM($I$13:I606)</f>
        <v>854910.485335381</v>
      </c>
    </row>
    <row r="607" spans="2:11" s="2" customFormat="1" x14ac:dyDescent="0.2">
      <c r="B607" s="15">
        <f t="shared" si="50"/>
        <v>595</v>
      </c>
      <c r="C607" s="9">
        <f t="shared" si="47"/>
        <v>60859</v>
      </c>
      <c r="D607" s="55">
        <f t="shared" si="51"/>
        <v>0</v>
      </c>
      <c r="E607" s="12">
        <f t="shared" si="48"/>
        <v>4309.3934458562771</v>
      </c>
      <c r="F607" s="12">
        <v>0</v>
      </c>
      <c r="G607" s="12">
        <f>IF(AND(B607&lt;&gt;"",$E$13:$E$1000+$F$13:$F$1000*COVID&lt;$D$13:$D$1000),$E$13:$E$1000+$F$13:$F$1000*COVID,IF(B607&lt;&gt;"",$D$13:$D$1000,""))</f>
        <v>0</v>
      </c>
      <c r="H607" s="12">
        <f>IF(AND(COVID,F607&lt;0),F607, IF(B607&lt;&gt;"",$G$13:$G$1000-$I$13:$I$1000,""))</f>
        <v>0</v>
      </c>
      <c r="I607" s="12">
        <f>IF(AND(COVID,F607&lt;0),0,IF(B607&lt;&gt;"",$D$13:$D$1000*($E$6/$E$8),""))</f>
        <v>0</v>
      </c>
      <c r="J607" s="12">
        <f t="shared" si="49"/>
        <v>0</v>
      </c>
      <c r="K607" s="12">
        <f>SUM($I$13:I607)</f>
        <v>854910.485335381</v>
      </c>
    </row>
    <row r="608" spans="2:11" s="2" customFormat="1" x14ac:dyDescent="0.2">
      <c r="B608" s="15">
        <f t="shared" si="50"/>
        <v>596</v>
      </c>
      <c r="C608" s="9">
        <f t="shared" si="47"/>
        <v>60890</v>
      </c>
      <c r="D608" s="55">
        <f t="shared" si="51"/>
        <v>0</v>
      </c>
      <c r="E608" s="12">
        <f t="shared" si="48"/>
        <v>4309.3934458562771</v>
      </c>
      <c r="F608" s="12">
        <v>0</v>
      </c>
      <c r="G608" s="12">
        <f>IF(AND(B608&lt;&gt;"",$E$13:$E$1000+$F$13:$F$1000*COVID&lt;$D$13:$D$1000),$E$13:$E$1000+$F$13:$F$1000*COVID,IF(B608&lt;&gt;"",$D$13:$D$1000,""))</f>
        <v>0</v>
      </c>
      <c r="H608" s="12">
        <f>IF(AND(COVID,F608&lt;0),F608, IF(B608&lt;&gt;"",$G$13:$G$1000-$I$13:$I$1000,""))</f>
        <v>0</v>
      </c>
      <c r="I608" s="12">
        <f>IF(AND(COVID,F608&lt;0),0,IF(B608&lt;&gt;"",$D$13:$D$1000*($E$6/$E$8),""))</f>
        <v>0</v>
      </c>
      <c r="J608" s="12">
        <f t="shared" si="49"/>
        <v>0</v>
      </c>
      <c r="K608" s="12">
        <f>SUM($I$13:I608)</f>
        <v>854910.485335381</v>
      </c>
    </row>
    <row r="609" spans="2:11" s="2" customFormat="1" x14ac:dyDescent="0.2">
      <c r="B609" s="15">
        <f t="shared" si="50"/>
        <v>597</v>
      </c>
      <c r="C609" s="9">
        <f t="shared" si="47"/>
        <v>60920</v>
      </c>
      <c r="D609" s="55">
        <f t="shared" si="51"/>
        <v>0</v>
      </c>
      <c r="E609" s="12">
        <f t="shared" si="48"/>
        <v>4309.3934458562771</v>
      </c>
      <c r="F609" s="12">
        <v>0</v>
      </c>
      <c r="G609" s="12">
        <f>IF(AND(B609&lt;&gt;"",$E$13:$E$1000+$F$13:$F$1000*COVID&lt;$D$13:$D$1000),$E$13:$E$1000+$F$13:$F$1000*COVID,IF(B609&lt;&gt;"",$D$13:$D$1000,""))</f>
        <v>0</v>
      </c>
      <c r="H609" s="12">
        <f>IF(AND(COVID,F609&lt;0),F609, IF(B609&lt;&gt;"",$G$13:$G$1000-$I$13:$I$1000,""))</f>
        <v>0</v>
      </c>
      <c r="I609" s="12">
        <f>IF(AND(COVID,F609&lt;0),0,IF(B609&lt;&gt;"",$D$13:$D$1000*($E$6/$E$8),""))</f>
        <v>0</v>
      </c>
      <c r="J609" s="12">
        <f t="shared" si="49"/>
        <v>0</v>
      </c>
      <c r="K609" s="12">
        <f>SUM($I$13:I609)</f>
        <v>854910.485335381</v>
      </c>
    </row>
    <row r="610" spans="2:11" s="2" customFormat="1" x14ac:dyDescent="0.2">
      <c r="B610" s="15">
        <f t="shared" si="50"/>
        <v>598</v>
      </c>
      <c r="C610" s="9">
        <f t="shared" si="47"/>
        <v>60951</v>
      </c>
      <c r="D610" s="55">
        <f t="shared" si="51"/>
        <v>0</v>
      </c>
      <c r="E610" s="12">
        <f t="shared" si="48"/>
        <v>4309.3934458562771</v>
      </c>
      <c r="F610" s="12">
        <v>0</v>
      </c>
      <c r="G610" s="12">
        <f>IF(AND(B610&lt;&gt;"",$E$13:$E$1000+$F$13:$F$1000*COVID&lt;$D$13:$D$1000),$E$13:$E$1000+$F$13:$F$1000*COVID,IF(B610&lt;&gt;"",$D$13:$D$1000,""))</f>
        <v>0</v>
      </c>
      <c r="H610" s="12">
        <f>IF(AND(COVID,F610&lt;0),F610, IF(B610&lt;&gt;"",$G$13:$G$1000-$I$13:$I$1000,""))</f>
        <v>0</v>
      </c>
      <c r="I610" s="12">
        <f>IF(AND(COVID,F610&lt;0),0,IF(B610&lt;&gt;"",$D$13:$D$1000*($E$6/$E$8),""))</f>
        <v>0</v>
      </c>
      <c r="J610" s="12">
        <f t="shared" si="49"/>
        <v>0</v>
      </c>
      <c r="K610" s="12">
        <f>SUM($I$13:I610)</f>
        <v>854910.485335381</v>
      </c>
    </row>
    <row r="611" spans="2:11" s="2" customFormat="1" x14ac:dyDescent="0.2">
      <c r="B611" s="15">
        <f t="shared" si="50"/>
        <v>599</v>
      </c>
      <c r="C611" s="9">
        <f t="shared" si="47"/>
        <v>60981</v>
      </c>
      <c r="D611" s="55">
        <f t="shared" si="51"/>
        <v>0</v>
      </c>
      <c r="E611" s="12">
        <f t="shared" si="48"/>
        <v>4309.3934458562771</v>
      </c>
      <c r="F611" s="12">
        <v>0</v>
      </c>
      <c r="G611" s="12">
        <f>IF(AND(B611&lt;&gt;"",$E$13:$E$1000+$F$13:$F$1000*COVID&lt;$D$13:$D$1000),$E$13:$E$1000+$F$13:$F$1000*COVID,IF(B611&lt;&gt;"",$D$13:$D$1000,""))</f>
        <v>0</v>
      </c>
      <c r="H611" s="12">
        <f>IF(AND(COVID,F611&lt;0),F611, IF(B611&lt;&gt;"",$G$13:$G$1000-$I$13:$I$1000,""))</f>
        <v>0</v>
      </c>
      <c r="I611" s="12">
        <f>IF(AND(COVID,F611&lt;0),0,IF(B611&lt;&gt;"",$D$13:$D$1000*($E$6/$E$8),""))</f>
        <v>0</v>
      </c>
      <c r="J611" s="12">
        <f t="shared" si="49"/>
        <v>0</v>
      </c>
      <c r="K611" s="12">
        <f>SUM($I$13:I611)</f>
        <v>854910.485335381</v>
      </c>
    </row>
    <row r="612" spans="2:11" s="2" customFormat="1" x14ac:dyDescent="0.2">
      <c r="B612" s="15">
        <f t="shared" si="50"/>
        <v>600</v>
      </c>
      <c r="C612" s="9">
        <f t="shared" si="47"/>
        <v>61012</v>
      </c>
      <c r="D612" s="55">
        <f t="shared" si="51"/>
        <v>0</v>
      </c>
      <c r="E612" s="12">
        <f t="shared" si="48"/>
        <v>4309.3934458562771</v>
      </c>
      <c r="F612" s="12">
        <v>0</v>
      </c>
      <c r="G612" s="12">
        <f>IF(AND(B612&lt;&gt;"",$E$13:$E$1000+$F$13:$F$1000*COVID&lt;$D$13:$D$1000),$E$13:$E$1000+$F$13:$F$1000*COVID,IF(B612&lt;&gt;"",$D$13:$D$1000,""))</f>
        <v>0</v>
      </c>
      <c r="H612" s="12">
        <f>IF(AND(COVID,F612&lt;0),F612, IF(B612&lt;&gt;"",$G$13:$G$1000-$I$13:$I$1000,""))</f>
        <v>0</v>
      </c>
      <c r="I612" s="12">
        <f>IF(AND(COVID,F612&lt;0),0,IF(B612&lt;&gt;"",$D$13:$D$1000*($E$6/$E$8),""))</f>
        <v>0</v>
      </c>
      <c r="J612" s="12">
        <f t="shared" si="49"/>
        <v>0</v>
      </c>
      <c r="K612" s="12">
        <f>SUM($I$13:I612)</f>
        <v>854910.485335381</v>
      </c>
    </row>
    <row r="613" spans="2:11" s="2" customFormat="1" x14ac:dyDescent="0.2">
      <c r="B613" s="15">
        <f t="shared" si="50"/>
        <v>601</v>
      </c>
      <c r="C613" s="9">
        <f t="shared" si="47"/>
        <v>61043</v>
      </c>
      <c r="D613" s="55">
        <f t="shared" si="51"/>
        <v>0</v>
      </c>
      <c r="E613" s="12">
        <f t="shared" si="48"/>
        <v>4309.3934458562771</v>
      </c>
      <c r="F613" s="12">
        <v>0</v>
      </c>
      <c r="G613" s="12">
        <f>IF(AND(B613&lt;&gt;"",$E$13:$E$1000+$F$13:$F$1000*COVID&lt;$D$13:$D$1000),$E$13:$E$1000+$F$13:$F$1000*COVID,IF(B613&lt;&gt;"",$D$13:$D$1000,""))</f>
        <v>0</v>
      </c>
      <c r="H613" s="12">
        <f>IF(AND(COVID,F613&lt;0),F613, IF(B613&lt;&gt;"",$G$13:$G$1000-$I$13:$I$1000,""))</f>
        <v>0</v>
      </c>
      <c r="I613" s="12">
        <f>IF(AND(COVID,F613&lt;0),0,IF(B613&lt;&gt;"",$D$13:$D$1000*($E$6/$E$8),""))</f>
        <v>0</v>
      </c>
      <c r="J613" s="12">
        <f t="shared" si="49"/>
        <v>0</v>
      </c>
      <c r="K613" s="12">
        <f>SUM($I$13:I613)</f>
        <v>854910.485335381</v>
      </c>
    </row>
    <row r="614" spans="2:11" s="2" customFormat="1" x14ac:dyDescent="0.2">
      <c r="B614" s="15">
        <f t="shared" si="50"/>
        <v>602</v>
      </c>
      <c r="C614" s="9">
        <f t="shared" si="47"/>
        <v>61071</v>
      </c>
      <c r="D614" s="55">
        <f t="shared" si="51"/>
        <v>0</v>
      </c>
      <c r="E614" s="12">
        <f t="shared" si="48"/>
        <v>4309.3934458562771</v>
      </c>
      <c r="F614" s="12">
        <v>0</v>
      </c>
      <c r="G614" s="12">
        <f>IF(AND(B614&lt;&gt;"",$E$13:$E$1000+$F$13:$F$1000*COVID&lt;$D$13:$D$1000),$E$13:$E$1000+$F$13:$F$1000*COVID,IF(B614&lt;&gt;"",$D$13:$D$1000,""))</f>
        <v>0</v>
      </c>
      <c r="H614" s="12">
        <f>IF(AND(COVID,F614&lt;0),F614, IF(B614&lt;&gt;"",$G$13:$G$1000-$I$13:$I$1000,""))</f>
        <v>0</v>
      </c>
      <c r="I614" s="12">
        <f>IF(AND(COVID,F614&lt;0),0,IF(B614&lt;&gt;"",$D$13:$D$1000*($E$6/$E$8),""))</f>
        <v>0</v>
      </c>
      <c r="J614" s="12">
        <f t="shared" si="49"/>
        <v>0</v>
      </c>
      <c r="K614" s="12">
        <f>SUM($I$13:I614)</f>
        <v>854910.485335381</v>
      </c>
    </row>
    <row r="615" spans="2:11" s="2" customFormat="1" x14ac:dyDescent="0.2">
      <c r="B615" s="15">
        <f t="shared" si="50"/>
        <v>603</v>
      </c>
      <c r="C615" s="9">
        <f t="shared" si="47"/>
        <v>61102</v>
      </c>
      <c r="D615" s="55">
        <f t="shared" si="51"/>
        <v>0</v>
      </c>
      <c r="E615" s="12">
        <f t="shared" si="48"/>
        <v>4309.3934458562771</v>
      </c>
      <c r="F615" s="12">
        <v>0</v>
      </c>
      <c r="G615" s="12">
        <f>IF(AND(B615&lt;&gt;"",$E$13:$E$1000+$F$13:$F$1000*COVID&lt;$D$13:$D$1000),$E$13:$E$1000+$F$13:$F$1000*COVID,IF(B615&lt;&gt;"",$D$13:$D$1000,""))</f>
        <v>0</v>
      </c>
      <c r="H615" s="12">
        <f>IF(AND(COVID,F615&lt;0),F615, IF(B615&lt;&gt;"",$G$13:$G$1000-$I$13:$I$1000,""))</f>
        <v>0</v>
      </c>
      <c r="I615" s="12">
        <f>IF(AND(COVID,F615&lt;0),0,IF(B615&lt;&gt;"",$D$13:$D$1000*($E$6/$E$8),""))</f>
        <v>0</v>
      </c>
      <c r="J615" s="12">
        <f t="shared" si="49"/>
        <v>0</v>
      </c>
      <c r="K615" s="12">
        <f>SUM($I$13:I615)</f>
        <v>854910.485335381</v>
      </c>
    </row>
    <row r="616" spans="2:11" s="2" customFormat="1" x14ac:dyDescent="0.2">
      <c r="B616" s="15">
        <f t="shared" si="50"/>
        <v>604</v>
      </c>
      <c r="C616" s="9">
        <f t="shared" si="47"/>
        <v>61132</v>
      </c>
      <c r="D616" s="55">
        <f t="shared" si="51"/>
        <v>0</v>
      </c>
      <c r="E616" s="12">
        <f t="shared" si="48"/>
        <v>4309.3934458562771</v>
      </c>
      <c r="F616" s="12">
        <v>0</v>
      </c>
      <c r="G616" s="12">
        <f>IF(AND(B616&lt;&gt;"",$E$13:$E$1000+$F$13:$F$1000*COVID&lt;$D$13:$D$1000),$E$13:$E$1000+$F$13:$F$1000*COVID,IF(B616&lt;&gt;"",$D$13:$D$1000,""))</f>
        <v>0</v>
      </c>
      <c r="H616" s="12">
        <f>IF(AND(COVID,F616&lt;0),F616, IF(B616&lt;&gt;"",$G$13:$G$1000-$I$13:$I$1000,""))</f>
        <v>0</v>
      </c>
      <c r="I616" s="12">
        <f>IF(AND(COVID,F616&lt;0),0,IF(B616&lt;&gt;"",$D$13:$D$1000*($E$6/$E$8),""))</f>
        <v>0</v>
      </c>
      <c r="J616" s="12">
        <f t="shared" si="49"/>
        <v>0</v>
      </c>
      <c r="K616" s="12">
        <f>SUM($I$13:I616)</f>
        <v>854910.485335381</v>
      </c>
    </row>
    <row r="617" spans="2:11" s="2" customFormat="1" x14ac:dyDescent="0.2">
      <c r="B617" s="15">
        <f t="shared" si="50"/>
        <v>605</v>
      </c>
      <c r="C617" s="9">
        <f t="shared" si="47"/>
        <v>61163</v>
      </c>
      <c r="D617" s="55">
        <f t="shared" si="51"/>
        <v>0</v>
      </c>
      <c r="E617" s="12">
        <f t="shared" si="48"/>
        <v>4309.3934458562771</v>
      </c>
      <c r="F617" s="12">
        <v>0</v>
      </c>
      <c r="G617" s="12">
        <f>IF(AND(B617&lt;&gt;"",$E$13:$E$1000+$F$13:$F$1000*COVID&lt;$D$13:$D$1000),$E$13:$E$1000+$F$13:$F$1000*COVID,IF(B617&lt;&gt;"",$D$13:$D$1000,""))</f>
        <v>0</v>
      </c>
      <c r="H617" s="12">
        <f>IF(AND(COVID,F617&lt;0),F617, IF(B617&lt;&gt;"",$G$13:$G$1000-$I$13:$I$1000,""))</f>
        <v>0</v>
      </c>
      <c r="I617" s="12">
        <f>IF(AND(COVID,F617&lt;0),0,IF(B617&lt;&gt;"",$D$13:$D$1000*($E$6/$E$8),""))</f>
        <v>0</v>
      </c>
      <c r="J617" s="12">
        <f t="shared" si="49"/>
        <v>0</v>
      </c>
      <c r="K617" s="12">
        <f>SUM($I$13:I617)</f>
        <v>854910.485335381</v>
      </c>
    </row>
    <row r="618" spans="2:11" s="2" customFormat="1" x14ac:dyDescent="0.2">
      <c r="B618" s="15">
        <f t="shared" si="50"/>
        <v>606</v>
      </c>
      <c r="C618" s="9">
        <f t="shared" si="47"/>
        <v>61193</v>
      </c>
      <c r="D618" s="55">
        <f t="shared" si="51"/>
        <v>0</v>
      </c>
      <c r="E618" s="12">
        <f t="shared" si="48"/>
        <v>4309.3934458562771</v>
      </c>
      <c r="F618" s="12">
        <v>0</v>
      </c>
      <c r="G618" s="12">
        <f>IF(AND(B618&lt;&gt;"",$E$13:$E$1000+$F$13:$F$1000*COVID&lt;$D$13:$D$1000),$E$13:$E$1000+$F$13:$F$1000*COVID,IF(B618&lt;&gt;"",$D$13:$D$1000,""))</f>
        <v>0</v>
      </c>
      <c r="H618" s="12">
        <f>IF(AND(COVID,F618&lt;0),F618, IF(B618&lt;&gt;"",$G$13:$G$1000-$I$13:$I$1000,""))</f>
        <v>0</v>
      </c>
      <c r="I618" s="12">
        <f>IF(AND(COVID,F618&lt;0),0,IF(B618&lt;&gt;"",$D$13:$D$1000*($E$6/$E$8),""))</f>
        <v>0</v>
      </c>
      <c r="J618" s="12">
        <f t="shared" si="49"/>
        <v>0</v>
      </c>
      <c r="K618" s="12">
        <f>SUM($I$13:I618)</f>
        <v>854910.485335381</v>
      </c>
    </row>
    <row r="619" spans="2:11" s="2" customFormat="1" x14ac:dyDescent="0.2">
      <c r="B619" s="15">
        <f t="shared" si="50"/>
        <v>607</v>
      </c>
      <c r="C619" s="9">
        <f t="shared" si="47"/>
        <v>61224</v>
      </c>
      <c r="D619" s="55">
        <f t="shared" si="51"/>
        <v>0</v>
      </c>
      <c r="E619" s="12">
        <f t="shared" si="48"/>
        <v>4309.3934458562771</v>
      </c>
      <c r="F619" s="12">
        <v>0</v>
      </c>
      <c r="G619" s="12">
        <f>IF(AND(B619&lt;&gt;"",$E$13:$E$1000+$F$13:$F$1000*COVID&lt;$D$13:$D$1000),$E$13:$E$1000+$F$13:$F$1000*COVID,IF(B619&lt;&gt;"",$D$13:$D$1000,""))</f>
        <v>0</v>
      </c>
      <c r="H619" s="12">
        <f>IF(AND(COVID,F619&lt;0),F619, IF(B619&lt;&gt;"",$G$13:$G$1000-$I$13:$I$1000,""))</f>
        <v>0</v>
      </c>
      <c r="I619" s="12">
        <f>IF(AND(COVID,F619&lt;0),0,IF(B619&lt;&gt;"",$D$13:$D$1000*($E$6/$E$8),""))</f>
        <v>0</v>
      </c>
      <c r="J619" s="12">
        <f t="shared" si="49"/>
        <v>0</v>
      </c>
      <c r="K619" s="12">
        <f>SUM($I$13:I619)</f>
        <v>854910.485335381</v>
      </c>
    </row>
    <row r="620" spans="2:11" s="2" customFormat="1" x14ac:dyDescent="0.2">
      <c r="B620" s="15">
        <f t="shared" si="50"/>
        <v>608</v>
      </c>
      <c r="C620" s="9">
        <f t="shared" si="47"/>
        <v>61255</v>
      </c>
      <c r="D620" s="55">
        <f t="shared" si="51"/>
        <v>0</v>
      </c>
      <c r="E620" s="12">
        <f t="shared" si="48"/>
        <v>4309.3934458562771</v>
      </c>
      <c r="F620" s="12">
        <v>0</v>
      </c>
      <c r="G620" s="12">
        <f>IF(AND(B620&lt;&gt;"",$E$13:$E$1000+$F$13:$F$1000*COVID&lt;$D$13:$D$1000),$E$13:$E$1000+$F$13:$F$1000*COVID,IF(B620&lt;&gt;"",$D$13:$D$1000,""))</f>
        <v>0</v>
      </c>
      <c r="H620" s="12">
        <f>IF(AND(COVID,F620&lt;0),F620, IF(B620&lt;&gt;"",$G$13:$G$1000-$I$13:$I$1000,""))</f>
        <v>0</v>
      </c>
      <c r="I620" s="12">
        <f>IF(AND(COVID,F620&lt;0),0,IF(B620&lt;&gt;"",$D$13:$D$1000*($E$6/$E$8),""))</f>
        <v>0</v>
      </c>
      <c r="J620" s="12">
        <f t="shared" si="49"/>
        <v>0</v>
      </c>
      <c r="K620" s="12">
        <f>SUM($I$13:I620)</f>
        <v>854910.485335381</v>
      </c>
    </row>
    <row r="621" spans="2:11" s="2" customFormat="1" x14ac:dyDescent="0.2">
      <c r="B621" s="15">
        <f t="shared" si="50"/>
        <v>609</v>
      </c>
      <c r="C621" s="9">
        <f t="shared" si="47"/>
        <v>61285</v>
      </c>
      <c r="D621" s="55">
        <f t="shared" si="51"/>
        <v>0</v>
      </c>
      <c r="E621" s="12">
        <f t="shared" si="48"/>
        <v>4309.3934458562771</v>
      </c>
      <c r="F621" s="12">
        <v>0</v>
      </c>
      <c r="G621" s="12">
        <f>IF(AND(B621&lt;&gt;"",$E$13:$E$1000+$F$13:$F$1000*COVID&lt;$D$13:$D$1000),$E$13:$E$1000+$F$13:$F$1000*COVID,IF(B621&lt;&gt;"",$D$13:$D$1000,""))</f>
        <v>0</v>
      </c>
      <c r="H621" s="12">
        <f>IF(AND(COVID,F621&lt;0),F621, IF(B621&lt;&gt;"",$G$13:$G$1000-$I$13:$I$1000,""))</f>
        <v>0</v>
      </c>
      <c r="I621" s="12">
        <f>IF(AND(COVID,F621&lt;0),0,IF(B621&lt;&gt;"",$D$13:$D$1000*($E$6/$E$8),""))</f>
        <v>0</v>
      </c>
      <c r="J621" s="12">
        <f t="shared" si="49"/>
        <v>0</v>
      </c>
      <c r="K621" s="12">
        <f>SUM($I$13:I621)</f>
        <v>854910.485335381</v>
      </c>
    </row>
    <row r="622" spans="2:11" s="2" customFormat="1" x14ac:dyDescent="0.2">
      <c r="B622" s="15">
        <f t="shared" si="50"/>
        <v>610</v>
      </c>
      <c r="C622" s="9">
        <f t="shared" si="47"/>
        <v>61316</v>
      </c>
      <c r="D622" s="55">
        <f t="shared" si="51"/>
        <v>0</v>
      </c>
      <c r="E622" s="12">
        <f t="shared" si="48"/>
        <v>4309.3934458562771</v>
      </c>
      <c r="F622" s="12">
        <v>0</v>
      </c>
      <c r="G622" s="12">
        <f>IF(AND(B622&lt;&gt;"",$E$13:$E$1000+$F$13:$F$1000*COVID&lt;$D$13:$D$1000),$E$13:$E$1000+$F$13:$F$1000*COVID,IF(B622&lt;&gt;"",$D$13:$D$1000,""))</f>
        <v>0</v>
      </c>
      <c r="H622" s="12">
        <f>IF(AND(COVID,F622&lt;0),F622, IF(B622&lt;&gt;"",$G$13:$G$1000-$I$13:$I$1000,""))</f>
        <v>0</v>
      </c>
      <c r="I622" s="12">
        <f>IF(AND(COVID,F622&lt;0),0,IF(B622&lt;&gt;"",$D$13:$D$1000*($E$6/$E$8),""))</f>
        <v>0</v>
      </c>
      <c r="J622" s="12">
        <f t="shared" si="49"/>
        <v>0</v>
      </c>
      <c r="K622" s="12">
        <f>SUM($I$13:I622)</f>
        <v>854910.485335381</v>
      </c>
    </row>
    <row r="623" spans="2:11" s="2" customFormat="1" x14ac:dyDescent="0.2">
      <c r="B623" s="15">
        <f t="shared" si="50"/>
        <v>611</v>
      </c>
      <c r="C623" s="9">
        <f t="shared" si="47"/>
        <v>61346</v>
      </c>
      <c r="D623" s="55">
        <f t="shared" si="51"/>
        <v>0</v>
      </c>
      <c r="E623" s="12">
        <f t="shared" si="48"/>
        <v>4309.3934458562771</v>
      </c>
      <c r="F623" s="12">
        <v>0</v>
      </c>
      <c r="G623" s="12">
        <f>IF(AND(B623&lt;&gt;"",$E$13:$E$1000+$F$13:$F$1000*COVID&lt;$D$13:$D$1000),$E$13:$E$1000+$F$13:$F$1000*COVID,IF(B623&lt;&gt;"",$D$13:$D$1000,""))</f>
        <v>0</v>
      </c>
      <c r="H623" s="12">
        <f>IF(AND(COVID,F623&lt;0),F623, IF(B623&lt;&gt;"",$G$13:$G$1000-$I$13:$I$1000,""))</f>
        <v>0</v>
      </c>
      <c r="I623" s="12">
        <f>IF(AND(COVID,F623&lt;0),0,IF(B623&lt;&gt;"",$D$13:$D$1000*($E$6/$E$8),""))</f>
        <v>0</v>
      </c>
      <c r="J623" s="12">
        <f t="shared" si="49"/>
        <v>0</v>
      </c>
      <c r="K623" s="12">
        <f>SUM($I$13:I623)</f>
        <v>854910.485335381</v>
      </c>
    </row>
    <row r="624" spans="2:11" s="2" customFormat="1" x14ac:dyDescent="0.2">
      <c r="B624" s="15">
        <f t="shared" si="50"/>
        <v>612</v>
      </c>
      <c r="C624" s="9">
        <f t="shared" si="47"/>
        <v>61377</v>
      </c>
      <c r="D624" s="55">
        <f t="shared" si="51"/>
        <v>0</v>
      </c>
      <c r="E624" s="12">
        <f t="shared" si="48"/>
        <v>4309.3934458562771</v>
      </c>
      <c r="F624" s="12">
        <v>0</v>
      </c>
      <c r="G624" s="12">
        <f>IF(AND(B624&lt;&gt;"",$E$13:$E$1000+$F$13:$F$1000*COVID&lt;$D$13:$D$1000),$E$13:$E$1000+$F$13:$F$1000*COVID,IF(B624&lt;&gt;"",$D$13:$D$1000,""))</f>
        <v>0</v>
      </c>
      <c r="H624" s="12">
        <f>IF(AND(COVID,F624&lt;0),F624, IF(B624&lt;&gt;"",$G$13:$G$1000-$I$13:$I$1000,""))</f>
        <v>0</v>
      </c>
      <c r="I624" s="12">
        <f>IF(AND(COVID,F624&lt;0),0,IF(B624&lt;&gt;"",$D$13:$D$1000*($E$6/$E$8),""))</f>
        <v>0</v>
      </c>
      <c r="J624" s="12">
        <f t="shared" si="49"/>
        <v>0</v>
      </c>
      <c r="K624" s="12">
        <f>SUM($I$13:I624)</f>
        <v>854910.485335381</v>
      </c>
    </row>
    <row r="625" spans="2:11" s="2" customFormat="1" x14ac:dyDescent="0.2">
      <c r="B625" s="15">
        <f t="shared" si="50"/>
        <v>613</v>
      </c>
      <c r="C625" s="9">
        <f t="shared" si="47"/>
        <v>61408</v>
      </c>
      <c r="D625" s="55">
        <f t="shared" si="51"/>
        <v>0</v>
      </c>
      <c r="E625" s="12">
        <f t="shared" si="48"/>
        <v>4309.3934458562771</v>
      </c>
      <c r="F625" s="12">
        <v>0</v>
      </c>
      <c r="G625" s="12">
        <f>IF(AND(B625&lt;&gt;"",$E$13:$E$1000+$F$13:$F$1000*COVID&lt;$D$13:$D$1000),$E$13:$E$1000+$F$13:$F$1000*COVID,IF(B625&lt;&gt;"",$D$13:$D$1000,""))</f>
        <v>0</v>
      </c>
      <c r="H625" s="12">
        <f>IF(AND(COVID,F625&lt;0),F625, IF(B625&lt;&gt;"",$G$13:$G$1000-$I$13:$I$1000,""))</f>
        <v>0</v>
      </c>
      <c r="I625" s="12">
        <f>IF(AND(COVID,F625&lt;0),0,IF(B625&lt;&gt;"",$D$13:$D$1000*($E$6/$E$8),""))</f>
        <v>0</v>
      </c>
      <c r="J625" s="12">
        <f t="shared" si="49"/>
        <v>0</v>
      </c>
      <c r="K625" s="12">
        <f>SUM($I$13:I625)</f>
        <v>854910.485335381</v>
      </c>
    </row>
    <row r="626" spans="2:11" s="2" customFormat="1" x14ac:dyDescent="0.2">
      <c r="B626" s="15">
        <f t="shared" si="50"/>
        <v>614</v>
      </c>
      <c r="C626" s="9">
        <f t="shared" si="47"/>
        <v>61437</v>
      </c>
      <c r="D626" s="55">
        <f t="shared" si="51"/>
        <v>0</v>
      </c>
      <c r="E626" s="12">
        <f t="shared" si="48"/>
        <v>4309.3934458562771</v>
      </c>
      <c r="F626" s="12">
        <v>0</v>
      </c>
      <c r="G626" s="12">
        <f>IF(AND(B626&lt;&gt;"",$E$13:$E$1000+$F$13:$F$1000*COVID&lt;$D$13:$D$1000),$E$13:$E$1000+$F$13:$F$1000*COVID,IF(B626&lt;&gt;"",$D$13:$D$1000,""))</f>
        <v>0</v>
      </c>
      <c r="H626" s="12">
        <f>IF(AND(COVID,F626&lt;0),F626, IF(B626&lt;&gt;"",$G$13:$G$1000-$I$13:$I$1000,""))</f>
        <v>0</v>
      </c>
      <c r="I626" s="12">
        <f>IF(AND(COVID,F626&lt;0),0,IF(B626&lt;&gt;"",$D$13:$D$1000*($E$6/$E$8),""))</f>
        <v>0</v>
      </c>
      <c r="J626" s="12">
        <f t="shared" si="49"/>
        <v>0</v>
      </c>
      <c r="K626" s="12">
        <f>SUM($I$13:I626)</f>
        <v>854910.485335381</v>
      </c>
    </row>
    <row r="627" spans="2:11" s="2" customFormat="1" x14ac:dyDescent="0.2">
      <c r="B627" s="15">
        <f t="shared" si="50"/>
        <v>615</v>
      </c>
      <c r="C627" s="9">
        <f t="shared" si="47"/>
        <v>61468</v>
      </c>
      <c r="D627" s="55">
        <f t="shared" si="51"/>
        <v>0</v>
      </c>
      <c r="E627" s="12">
        <f t="shared" si="48"/>
        <v>4309.3934458562771</v>
      </c>
      <c r="F627" s="12">
        <v>0</v>
      </c>
      <c r="G627" s="12">
        <f>IF(AND(B627&lt;&gt;"",$E$13:$E$1000+$F$13:$F$1000*COVID&lt;$D$13:$D$1000),$E$13:$E$1000+$F$13:$F$1000*COVID,IF(B627&lt;&gt;"",$D$13:$D$1000,""))</f>
        <v>0</v>
      </c>
      <c r="H627" s="12">
        <f>IF(AND(COVID,F627&lt;0),F627, IF(B627&lt;&gt;"",$G$13:$G$1000-$I$13:$I$1000,""))</f>
        <v>0</v>
      </c>
      <c r="I627" s="12">
        <f>IF(AND(COVID,F627&lt;0),0,IF(B627&lt;&gt;"",$D$13:$D$1000*($E$6/$E$8),""))</f>
        <v>0</v>
      </c>
      <c r="J627" s="12">
        <f t="shared" si="49"/>
        <v>0</v>
      </c>
      <c r="K627" s="12">
        <f>SUM($I$13:I627)</f>
        <v>854910.485335381</v>
      </c>
    </row>
    <row r="628" spans="2:11" s="2" customFormat="1" x14ac:dyDescent="0.2">
      <c r="B628" s="15">
        <f t="shared" si="50"/>
        <v>616</v>
      </c>
      <c r="C628" s="9">
        <f t="shared" si="47"/>
        <v>61498</v>
      </c>
      <c r="D628" s="55">
        <f t="shared" si="51"/>
        <v>0</v>
      </c>
      <c r="E628" s="12">
        <f t="shared" si="48"/>
        <v>4309.3934458562771</v>
      </c>
      <c r="F628" s="12">
        <v>0</v>
      </c>
      <c r="G628" s="12">
        <f>IF(AND(B628&lt;&gt;"",$E$13:$E$1000+$F$13:$F$1000*COVID&lt;$D$13:$D$1000),$E$13:$E$1000+$F$13:$F$1000*COVID,IF(B628&lt;&gt;"",$D$13:$D$1000,""))</f>
        <v>0</v>
      </c>
      <c r="H628" s="12">
        <f>IF(AND(COVID,F628&lt;0),F628, IF(B628&lt;&gt;"",$G$13:$G$1000-$I$13:$I$1000,""))</f>
        <v>0</v>
      </c>
      <c r="I628" s="12">
        <f>IF(AND(COVID,F628&lt;0),0,IF(B628&lt;&gt;"",$D$13:$D$1000*($E$6/$E$8),""))</f>
        <v>0</v>
      </c>
      <c r="J628" s="12">
        <f t="shared" si="49"/>
        <v>0</v>
      </c>
      <c r="K628" s="12">
        <f>SUM($I$13:I628)</f>
        <v>854910.485335381</v>
      </c>
    </row>
    <row r="629" spans="2:11" s="2" customFormat="1" x14ac:dyDescent="0.2">
      <c r="B629" s="15">
        <f t="shared" si="50"/>
        <v>617</v>
      </c>
      <c r="C629" s="9">
        <f t="shared" si="47"/>
        <v>61529</v>
      </c>
      <c r="D629" s="55">
        <f t="shared" si="51"/>
        <v>0</v>
      </c>
      <c r="E629" s="12">
        <f t="shared" si="48"/>
        <v>4309.3934458562771</v>
      </c>
      <c r="F629" s="12">
        <v>0</v>
      </c>
      <c r="G629" s="12">
        <f>IF(AND(B629&lt;&gt;"",$E$13:$E$1000+$F$13:$F$1000*COVID&lt;$D$13:$D$1000),$E$13:$E$1000+$F$13:$F$1000*COVID,IF(B629&lt;&gt;"",$D$13:$D$1000,""))</f>
        <v>0</v>
      </c>
      <c r="H629" s="12">
        <f>IF(AND(COVID,F629&lt;0),F629, IF(B629&lt;&gt;"",$G$13:$G$1000-$I$13:$I$1000,""))</f>
        <v>0</v>
      </c>
      <c r="I629" s="12">
        <f>IF(AND(COVID,F629&lt;0),0,IF(B629&lt;&gt;"",$D$13:$D$1000*($E$6/$E$8),""))</f>
        <v>0</v>
      </c>
      <c r="J629" s="12">
        <f t="shared" si="49"/>
        <v>0</v>
      </c>
      <c r="K629" s="12">
        <f>SUM($I$13:I629)</f>
        <v>854910.485335381</v>
      </c>
    </row>
    <row r="630" spans="2:11" s="2" customFormat="1" x14ac:dyDescent="0.2">
      <c r="B630" s="15">
        <f t="shared" si="50"/>
        <v>618</v>
      </c>
      <c r="C630" s="9">
        <f t="shared" si="47"/>
        <v>61559</v>
      </c>
      <c r="D630" s="55">
        <f t="shared" si="51"/>
        <v>0</v>
      </c>
      <c r="E630" s="12">
        <f t="shared" si="48"/>
        <v>4309.3934458562771</v>
      </c>
      <c r="F630" s="12">
        <v>0</v>
      </c>
      <c r="G630" s="12">
        <f>IF(AND(B630&lt;&gt;"",$E$13:$E$1000+$F$13:$F$1000*COVID&lt;$D$13:$D$1000),$E$13:$E$1000+$F$13:$F$1000*COVID,IF(B630&lt;&gt;"",$D$13:$D$1000,""))</f>
        <v>0</v>
      </c>
      <c r="H630" s="12">
        <f>IF(AND(COVID,F630&lt;0),F630, IF(B630&lt;&gt;"",$G$13:$G$1000-$I$13:$I$1000,""))</f>
        <v>0</v>
      </c>
      <c r="I630" s="12">
        <f>IF(AND(COVID,F630&lt;0),0,IF(B630&lt;&gt;"",$D$13:$D$1000*($E$6/$E$8),""))</f>
        <v>0</v>
      </c>
      <c r="J630" s="12">
        <f t="shared" si="49"/>
        <v>0</v>
      </c>
      <c r="K630" s="12">
        <f>SUM($I$13:I630)</f>
        <v>854910.485335381</v>
      </c>
    </row>
    <row r="631" spans="2:11" s="2" customFormat="1" x14ac:dyDescent="0.2">
      <c r="B631" s="15">
        <f t="shared" si="50"/>
        <v>619</v>
      </c>
      <c r="C631" s="9">
        <f t="shared" si="47"/>
        <v>61590</v>
      </c>
      <c r="D631" s="55">
        <f t="shared" si="51"/>
        <v>0</v>
      </c>
      <c r="E631" s="12">
        <f t="shared" si="48"/>
        <v>4309.3934458562771</v>
      </c>
      <c r="F631" s="12">
        <v>0</v>
      </c>
      <c r="G631" s="12">
        <f>IF(AND(B631&lt;&gt;"",$E$13:$E$1000+$F$13:$F$1000*COVID&lt;$D$13:$D$1000),$E$13:$E$1000+$F$13:$F$1000*COVID,IF(B631&lt;&gt;"",$D$13:$D$1000,""))</f>
        <v>0</v>
      </c>
      <c r="H631" s="12">
        <f>IF(AND(COVID,F631&lt;0),F631, IF(B631&lt;&gt;"",$G$13:$G$1000-$I$13:$I$1000,""))</f>
        <v>0</v>
      </c>
      <c r="I631" s="12">
        <f>IF(AND(COVID,F631&lt;0),0,IF(B631&lt;&gt;"",$D$13:$D$1000*($E$6/$E$8),""))</f>
        <v>0</v>
      </c>
      <c r="J631" s="12">
        <f t="shared" si="49"/>
        <v>0</v>
      </c>
      <c r="K631" s="12">
        <f>SUM($I$13:I631)</f>
        <v>854910.485335381</v>
      </c>
    </row>
    <row r="632" spans="2:11" s="2" customFormat="1" x14ac:dyDescent="0.2">
      <c r="B632" s="15">
        <f t="shared" si="50"/>
        <v>620</v>
      </c>
      <c r="C632" s="9">
        <f t="shared" si="47"/>
        <v>61621</v>
      </c>
      <c r="D632" s="55">
        <f t="shared" si="51"/>
        <v>0</v>
      </c>
      <c r="E632" s="12">
        <f t="shared" si="48"/>
        <v>4309.3934458562771</v>
      </c>
      <c r="F632" s="12">
        <v>0</v>
      </c>
      <c r="G632" s="12">
        <f>IF(AND(B632&lt;&gt;"",$E$13:$E$1000+$F$13:$F$1000*COVID&lt;$D$13:$D$1000),$E$13:$E$1000+$F$13:$F$1000*COVID,IF(B632&lt;&gt;"",$D$13:$D$1000,""))</f>
        <v>0</v>
      </c>
      <c r="H632" s="12">
        <f>IF(AND(COVID,F632&lt;0),F632, IF(B632&lt;&gt;"",$G$13:$G$1000-$I$13:$I$1000,""))</f>
        <v>0</v>
      </c>
      <c r="I632" s="12">
        <f>IF(AND(COVID,F632&lt;0),0,IF(B632&lt;&gt;"",$D$13:$D$1000*($E$6/$E$8),""))</f>
        <v>0</v>
      </c>
      <c r="J632" s="12">
        <f t="shared" si="49"/>
        <v>0</v>
      </c>
      <c r="K632" s="12">
        <f>SUM($I$13:I632)</f>
        <v>854910.485335381</v>
      </c>
    </row>
    <row r="633" spans="2:11" s="2" customFormat="1" x14ac:dyDescent="0.2">
      <c r="B633" s="15">
        <f t="shared" si="50"/>
        <v>621</v>
      </c>
      <c r="C633" s="9">
        <f t="shared" si="47"/>
        <v>61651</v>
      </c>
      <c r="D633" s="55">
        <f t="shared" si="51"/>
        <v>0</v>
      </c>
      <c r="E633" s="12">
        <f t="shared" si="48"/>
        <v>4309.3934458562771</v>
      </c>
      <c r="F633" s="12">
        <v>0</v>
      </c>
      <c r="G633" s="12">
        <f>IF(AND(B633&lt;&gt;"",$E$13:$E$1000+$F$13:$F$1000*COVID&lt;$D$13:$D$1000),$E$13:$E$1000+$F$13:$F$1000*COVID,IF(B633&lt;&gt;"",$D$13:$D$1000,""))</f>
        <v>0</v>
      </c>
      <c r="H633" s="12">
        <f>IF(AND(COVID,F633&lt;0),F633, IF(B633&lt;&gt;"",$G$13:$G$1000-$I$13:$I$1000,""))</f>
        <v>0</v>
      </c>
      <c r="I633" s="12">
        <f>IF(AND(COVID,F633&lt;0),0,IF(B633&lt;&gt;"",$D$13:$D$1000*($E$6/$E$8),""))</f>
        <v>0</v>
      </c>
      <c r="J633" s="12">
        <f t="shared" si="49"/>
        <v>0</v>
      </c>
      <c r="K633" s="12">
        <f>SUM($I$13:I633)</f>
        <v>854910.485335381</v>
      </c>
    </row>
    <row r="634" spans="2:11" s="2" customFormat="1" x14ac:dyDescent="0.2">
      <c r="B634" s="15">
        <f t="shared" si="50"/>
        <v>622</v>
      </c>
      <c r="C634" s="9">
        <f t="shared" si="47"/>
        <v>61682</v>
      </c>
      <c r="D634" s="55">
        <f t="shared" si="51"/>
        <v>0</v>
      </c>
      <c r="E634" s="12">
        <f t="shared" si="48"/>
        <v>4309.3934458562771</v>
      </c>
      <c r="F634" s="12">
        <v>0</v>
      </c>
      <c r="G634" s="12">
        <f>IF(AND(B634&lt;&gt;"",$E$13:$E$1000+$F$13:$F$1000*COVID&lt;$D$13:$D$1000),$E$13:$E$1000+$F$13:$F$1000*COVID,IF(B634&lt;&gt;"",$D$13:$D$1000,""))</f>
        <v>0</v>
      </c>
      <c r="H634" s="12">
        <f>IF(AND(COVID,F634&lt;0),F634, IF(B634&lt;&gt;"",$G$13:$G$1000-$I$13:$I$1000,""))</f>
        <v>0</v>
      </c>
      <c r="I634" s="12">
        <f>IF(AND(COVID,F634&lt;0),0,IF(B634&lt;&gt;"",$D$13:$D$1000*($E$6/$E$8),""))</f>
        <v>0</v>
      </c>
      <c r="J634" s="12">
        <f t="shared" si="49"/>
        <v>0</v>
      </c>
      <c r="K634" s="12">
        <f>SUM($I$13:I634)</f>
        <v>854910.485335381</v>
      </c>
    </row>
    <row r="635" spans="2:11" s="2" customFormat="1" x14ac:dyDescent="0.2">
      <c r="B635" s="15">
        <f t="shared" si="50"/>
        <v>623</v>
      </c>
      <c r="C635" s="9">
        <f t="shared" si="47"/>
        <v>61712</v>
      </c>
      <c r="D635" s="55">
        <f t="shared" si="51"/>
        <v>0</v>
      </c>
      <c r="E635" s="12">
        <f t="shared" si="48"/>
        <v>4309.3934458562771</v>
      </c>
      <c r="F635" s="12">
        <v>0</v>
      </c>
      <c r="G635" s="12">
        <f>IF(AND(B635&lt;&gt;"",$E$13:$E$1000+$F$13:$F$1000*COVID&lt;$D$13:$D$1000),$E$13:$E$1000+$F$13:$F$1000*COVID,IF(B635&lt;&gt;"",$D$13:$D$1000,""))</f>
        <v>0</v>
      </c>
      <c r="H635" s="12">
        <f>IF(AND(COVID,F635&lt;0),F635, IF(B635&lt;&gt;"",$G$13:$G$1000-$I$13:$I$1000,""))</f>
        <v>0</v>
      </c>
      <c r="I635" s="12">
        <f>IF(AND(COVID,F635&lt;0),0,IF(B635&lt;&gt;"",$D$13:$D$1000*($E$6/$E$8),""))</f>
        <v>0</v>
      </c>
      <c r="J635" s="12">
        <f t="shared" si="49"/>
        <v>0</v>
      </c>
      <c r="K635" s="12">
        <f>SUM($I$13:I635)</f>
        <v>854910.485335381</v>
      </c>
    </row>
    <row r="636" spans="2:11" s="2" customFormat="1" x14ac:dyDescent="0.2">
      <c r="B636" s="15">
        <f t="shared" si="50"/>
        <v>624</v>
      </c>
      <c r="C636" s="9">
        <f t="shared" si="47"/>
        <v>61743</v>
      </c>
      <c r="D636" s="55">
        <f t="shared" si="51"/>
        <v>0</v>
      </c>
      <c r="E636" s="12">
        <f t="shared" si="48"/>
        <v>4309.3934458562771</v>
      </c>
      <c r="F636" s="12">
        <v>0</v>
      </c>
      <c r="G636" s="12">
        <f>IF(AND(B636&lt;&gt;"",$E$13:$E$1000+$F$13:$F$1000*COVID&lt;$D$13:$D$1000),$E$13:$E$1000+$F$13:$F$1000*COVID,IF(B636&lt;&gt;"",$D$13:$D$1000,""))</f>
        <v>0</v>
      </c>
      <c r="H636" s="12">
        <f>IF(AND(COVID,F636&lt;0),F636, IF(B636&lt;&gt;"",$G$13:$G$1000-$I$13:$I$1000,""))</f>
        <v>0</v>
      </c>
      <c r="I636" s="12">
        <f>IF(AND(COVID,F636&lt;0),0,IF(B636&lt;&gt;"",$D$13:$D$1000*($E$6/$E$8),""))</f>
        <v>0</v>
      </c>
      <c r="J636" s="12">
        <f t="shared" si="49"/>
        <v>0</v>
      </c>
      <c r="K636" s="12">
        <f>SUM($I$13:I636)</f>
        <v>854910.485335381</v>
      </c>
    </row>
    <row r="637" spans="2:11" s="2" customFormat="1" x14ac:dyDescent="0.2">
      <c r="B637" s="15">
        <f t="shared" si="50"/>
        <v>625</v>
      </c>
      <c r="C637" s="9">
        <f t="shared" si="47"/>
        <v>61774</v>
      </c>
      <c r="D637" s="55">
        <f t="shared" si="51"/>
        <v>0</v>
      </c>
      <c r="E637" s="12">
        <f t="shared" si="48"/>
        <v>4309.3934458562771</v>
      </c>
      <c r="F637" s="12">
        <v>0</v>
      </c>
      <c r="G637" s="12">
        <f>IF(AND(B637&lt;&gt;"",$E$13:$E$1000+$F$13:$F$1000*COVID&lt;$D$13:$D$1000),$E$13:$E$1000+$F$13:$F$1000*COVID,IF(B637&lt;&gt;"",$D$13:$D$1000,""))</f>
        <v>0</v>
      </c>
      <c r="H637" s="12">
        <f>IF(AND(COVID,F637&lt;0),F637, IF(B637&lt;&gt;"",$G$13:$G$1000-$I$13:$I$1000,""))</f>
        <v>0</v>
      </c>
      <c r="I637" s="12">
        <f>IF(AND(COVID,F637&lt;0),0,IF(B637&lt;&gt;"",$D$13:$D$1000*($E$6/$E$8),""))</f>
        <v>0</v>
      </c>
      <c r="J637" s="12">
        <f t="shared" si="49"/>
        <v>0</v>
      </c>
      <c r="K637" s="12">
        <f>SUM($I$13:I637)</f>
        <v>854910.485335381</v>
      </c>
    </row>
    <row r="638" spans="2:11" s="2" customFormat="1" x14ac:dyDescent="0.2">
      <c r="B638" s="15">
        <f t="shared" si="50"/>
        <v>626</v>
      </c>
      <c r="C638" s="9">
        <f t="shared" si="47"/>
        <v>61802</v>
      </c>
      <c r="D638" s="55">
        <f t="shared" si="51"/>
        <v>0</v>
      </c>
      <c r="E638" s="12">
        <f t="shared" si="48"/>
        <v>4309.3934458562771</v>
      </c>
      <c r="F638" s="12">
        <v>0</v>
      </c>
      <c r="G638" s="12">
        <f>IF(AND(B638&lt;&gt;"",$E$13:$E$1000+$F$13:$F$1000*COVID&lt;$D$13:$D$1000),$E$13:$E$1000+$F$13:$F$1000*COVID,IF(B638&lt;&gt;"",$D$13:$D$1000,""))</f>
        <v>0</v>
      </c>
      <c r="H638" s="12">
        <f>IF(AND(COVID,F638&lt;0),F638, IF(B638&lt;&gt;"",$G$13:$G$1000-$I$13:$I$1000,""))</f>
        <v>0</v>
      </c>
      <c r="I638" s="12">
        <f>IF(AND(COVID,F638&lt;0),0,IF(B638&lt;&gt;"",$D$13:$D$1000*($E$6/$E$8),""))</f>
        <v>0</v>
      </c>
      <c r="J638" s="12">
        <f t="shared" si="49"/>
        <v>0</v>
      </c>
      <c r="K638" s="12">
        <f>SUM($I$13:I638)</f>
        <v>854910.485335381</v>
      </c>
    </row>
    <row r="639" spans="2:11" s="2" customFormat="1" x14ac:dyDescent="0.2">
      <c r="B639" s="15">
        <f t="shared" si="50"/>
        <v>627</v>
      </c>
      <c r="C639" s="9">
        <f t="shared" si="47"/>
        <v>61833</v>
      </c>
      <c r="D639" s="55">
        <f t="shared" si="51"/>
        <v>0</v>
      </c>
      <c r="E639" s="12">
        <f t="shared" si="48"/>
        <v>4309.3934458562771</v>
      </c>
      <c r="F639" s="12">
        <v>0</v>
      </c>
      <c r="G639" s="12">
        <f>IF(AND(B639&lt;&gt;"",$E$13:$E$1000+$F$13:$F$1000*COVID&lt;$D$13:$D$1000),$E$13:$E$1000+$F$13:$F$1000*COVID,IF(B639&lt;&gt;"",$D$13:$D$1000,""))</f>
        <v>0</v>
      </c>
      <c r="H639" s="12">
        <f>IF(AND(COVID,F639&lt;0),F639, IF(B639&lt;&gt;"",$G$13:$G$1000-$I$13:$I$1000,""))</f>
        <v>0</v>
      </c>
      <c r="I639" s="12">
        <f>IF(AND(COVID,F639&lt;0),0,IF(B639&lt;&gt;"",$D$13:$D$1000*($E$6/$E$8),""))</f>
        <v>0</v>
      </c>
      <c r="J639" s="12">
        <f t="shared" si="49"/>
        <v>0</v>
      </c>
      <c r="K639" s="12">
        <f>SUM($I$13:I639)</f>
        <v>854910.485335381</v>
      </c>
    </row>
    <row r="640" spans="2:11" s="2" customFormat="1" x14ac:dyDescent="0.2">
      <c r="B640" s="15">
        <f t="shared" si="50"/>
        <v>628</v>
      </c>
      <c r="C640" s="9">
        <f t="shared" si="47"/>
        <v>61863</v>
      </c>
      <c r="D640" s="55">
        <f t="shared" si="51"/>
        <v>0</v>
      </c>
      <c r="E640" s="12">
        <f t="shared" si="48"/>
        <v>4309.3934458562771</v>
      </c>
      <c r="F640" s="12">
        <v>0</v>
      </c>
      <c r="G640" s="12">
        <f>IF(AND(B640&lt;&gt;"",$E$13:$E$1000+$F$13:$F$1000*COVID&lt;$D$13:$D$1000),$E$13:$E$1000+$F$13:$F$1000*COVID,IF(B640&lt;&gt;"",$D$13:$D$1000,""))</f>
        <v>0</v>
      </c>
      <c r="H640" s="12">
        <f>IF(AND(COVID,F640&lt;0),F640, IF(B640&lt;&gt;"",$G$13:$G$1000-$I$13:$I$1000,""))</f>
        <v>0</v>
      </c>
      <c r="I640" s="12">
        <f>IF(AND(COVID,F640&lt;0),0,IF(B640&lt;&gt;"",$D$13:$D$1000*($E$6/$E$8),""))</f>
        <v>0</v>
      </c>
      <c r="J640" s="12">
        <f t="shared" si="49"/>
        <v>0</v>
      </c>
      <c r="K640" s="12">
        <f>SUM($I$13:I640)</f>
        <v>854910.485335381</v>
      </c>
    </row>
    <row r="641" spans="2:11" s="2" customFormat="1" x14ac:dyDescent="0.2">
      <c r="B641" s="15">
        <f t="shared" si="50"/>
        <v>629</v>
      </c>
      <c r="C641" s="9">
        <f t="shared" si="47"/>
        <v>61894</v>
      </c>
      <c r="D641" s="55">
        <f t="shared" si="51"/>
        <v>0</v>
      </c>
      <c r="E641" s="12">
        <f t="shared" si="48"/>
        <v>4309.3934458562771</v>
      </c>
      <c r="F641" s="12">
        <v>0</v>
      </c>
      <c r="G641" s="12">
        <f>IF(AND(B641&lt;&gt;"",$E$13:$E$1000+$F$13:$F$1000*COVID&lt;$D$13:$D$1000),$E$13:$E$1000+$F$13:$F$1000*COVID,IF(B641&lt;&gt;"",$D$13:$D$1000,""))</f>
        <v>0</v>
      </c>
      <c r="H641" s="12">
        <f>IF(AND(COVID,F641&lt;0),F641, IF(B641&lt;&gt;"",$G$13:$G$1000-$I$13:$I$1000,""))</f>
        <v>0</v>
      </c>
      <c r="I641" s="12">
        <f>IF(AND(COVID,F641&lt;0),0,IF(B641&lt;&gt;"",$D$13:$D$1000*($E$6/$E$8),""))</f>
        <v>0</v>
      </c>
      <c r="J641" s="12">
        <f t="shared" si="49"/>
        <v>0</v>
      </c>
      <c r="K641" s="12">
        <f>SUM($I$13:I641)</f>
        <v>854910.485335381</v>
      </c>
    </row>
    <row r="642" spans="2:11" s="2" customFormat="1" x14ac:dyDescent="0.2">
      <c r="B642" s="15">
        <f t="shared" si="50"/>
        <v>630</v>
      </c>
      <c r="C642" s="9">
        <f t="shared" si="47"/>
        <v>61924</v>
      </c>
      <c r="D642" s="55">
        <f t="shared" si="51"/>
        <v>0</v>
      </c>
      <c r="E642" s="12">
        <f t="shared" si="48"/>
        <v>4309.3934458562771</v>
      </c>
      <c r="F642" s="12">
        <v>0</v>
      </c>
      <c r="G642" s="12">
        <f>IF(AND(B642&lt;&gt;"",$E$13:$E$1000+$F$13:$F$1000*COVID&lt;$D$13:$D$1000),$E$13:$E$1000+$F$13:$F$1000*COVID,IF(B642&lt;&gt;"",$D$13:$D$1000,""))</f>
        <v>0</v>
      </c>
      <c r="H642" s="12">
        <f>IF(AND(COVID,F642&lt;0),F642, IF(B642&lt;&gt;"",$G$13:$G$1000-$I$13:$I$1000,""))</f>
        <v>0</v>
      </c>
      <c r="I642" s="12">
        <f>IF(AND(COVID,F642&lt;0),0,IF(B642&lt;&gt;"",$D$13:$D$1000*($E$6/$E$8),""))</f>
        <v>0</v>
      </c>
      <c r="J642" s="12">
        <f t="shared" si="49"/>
        <v>0</v>
      </c>
      <c r="K642" s="12">
        <f>SUM($I$13:I642)</f>
        <v>854910.485335381</v>
      </c>
    </row>
    <row r="643" spans="2:11" s="2" customFormat="1" x14ac:dyDescent="0.2">
      <c r="B643" s="15">
        <f t="shared" si="50"/>
        <v>631</v>
      </c>
      <c r="C643" s="9">
        <f t="shared" si="47"/>
        <v>61955</v>
      </c>
      <c r="D643" s="55">
        <f t="shared" si="51"/>
        <v>0</v>
      </c>
      <c r="E643" s="12">
        <f t="shared" si="48"/>
        <v>4309.3934458562771</v>
      </c>
      <c r="F643" s="12">
        <v>0</v>
      </c>
      <c r="G643" s="12">
        <f>IF(AND(B643&lt;&gt;"",$E$13:$E$1000+$F$13:$F$1000*COVID&lt;$D$13:$D$1000),$E$13:$E$1000+$F$13:$F$1000*COVID,IF(B643&lt;&gt;"",$D$13:$D$1000,""))</f>
        <v>0</v>
      </c>
      <c r="H643" s="12">
        <f>IF(AND(COVID,F643&lt;0),F643, IF(B643&lt;&gt;"",$G$13:$G$1000-$I$13:$I$1000,""))</f>
        <v>0</v>
      </c>
      <c r="I643" s="12">
        <f>IF(AND(COVID,F643&lt;0),0,IF(B643&lt;&gt;"",$D$13:$D$1000*($E$6/$E$8),""))</f>
        <v>0</v>
      </c>
      <c r="J643" s="12">
        <f t="shared" si="49"/>
        <v>0</v>
      </c>
      <c r="K643" s="12">
        <f>SUM($I$13:I643)</f>
        <v>854910.485335381</v>
      </c>
    </row>
    <row r="644" spans="2:11" s="2" customFormat="1" x14ac:dyDescent="0.2">
      <c r="B644" s="15">
        <f t="shared" si="50"/>
        <v>632</v>
      </c>
      <c r="C644" s="9">
        <f t="shared" si="47"/>
        <v>61986</v>
      </c>
      <c r="D644" s="55">
        <f t="shared" si="51"/>
        <v>0</v>
      </c>
      <c r="E644" s="12">
        <f t="shared" si="48"/>
        <v>4309.3934458562771</v>
      </c>
      <c r="F644" s="12">
        <v>0</v>
      </c>
      <c r="G644" s="12">
        <f>IF(AND(B644&lt;&gt;"",$E$13:$E$1000+$F$13:$F$1000*COVID&lt;$D$13:$D$1000),$E$13:$E$1000+$F$13:$F$1000*COVID,IF(B644&lt;&gt;"",$D$13:$D$1000,""))</f>
        <v>0</v>
      </c>
      <c r="H644" s="12">
        <f>IF(AND(COVID,F644&lt;0),F644, IF(B644&lt;&gt;"",$G$13:$G$1000-$I$13:$I$1000,""))</f>
        <v>0</v>
      </c>
      <c r="I644" s="12">
        <f>IF(AND(COVID,F644&lt;0),0,IF(B644&lt;&gt;"",$D$13:$D$1000*($E$6/$E$8),""))</f>
        <v>0</v>
      </c>
      <c r="J644" s="12">
        <f t="shared" si="49"/>
        <v>0</v>
      </c>
      <c r="K644" s="12">
        <f>SUM($I$13:I644)</f>
        <v>854910.485335381</v>
      </c>
    </row>
    <row r="645" spans="2:11" s="2" customFormat="1" x14ac:dyDescent="0.2">
      <c r="B645" s="15">
        <f t="shared" si="50"/>
        <v>633</v>
      </c>
      <c r="C645" s="9">
        <f t="shared" si="47"/>
        <v>62016</v>
      </c>
      <c r="D645" s="55">
        <f t="shared" si="51"/>
        <v>0</v>
      </c>
      <c r="E645" s="12">
        <f t="shared" si="48"/>
        <v>4309.3934458562771</v>
      </c>
      <c r="F645" s="12">
        <v>0</v>
      </c>
      <c r="G645" s="12">
        <f>IF(AND(B645&lt;&gt;"",$E$13:$E$1000+$F$13:$F$1000*COVID&lt;$D$13:$D$1000),$E$13:$E$1000+$F$13:$F$1000*COVID,IF(B645&lt;&gt;"",$D$13:$D$1000,""))</f>
        <v>0</v>
      </c>
      <c r="H645" s="12">
        <f>IF(AND(COVID,F645&lt;0),F645, IF(B645&lt;&gt;"",$G$13:$G$1000-$I$13:$I$1000,""))</f>
        <v>0</v>
      </c>
      <c r="I645" s="12">
        <f>IF(AND(COVID,F645&lt;0),0,IF(B645&lt;&gt;"",$D$13:$D$1000*($E$6/$E$8),""))</f>
        <v>0</v>
      </c>
      <c r="J645" s="12">
        <f t="shared" si="49"/>
        <v>0</v>
      </c>
      <c r="K645" s="12">
        <f>SUM($I$13:I645)</f>
        <v>854910.485335381</v>
      </c>
    </row>
    <row r="646" spans="2:11" s="2" customFormat="1" x14ac:dyDescent="0.2">
      <c r="B646" s="15">
        <f t="shared" si="50"/>
        <v>634</v>
      </c>
      <c r="C646" s="9">
        <f t="shared" si="47"/>
        <v>62047</v>
      </c>
      <c r="D646" s="55">
        <f t="shared" si="51"/>
        <v>0</v>
      </c>
      <c r="E646" s="12">
        <f t="shared" si="48"/>
        <v>4309.3934458562771</v>
      </c>
      <c r="F646" s="12">
        <v>0</v>
      </c>
      <c r="G646" s="12">
        <f>IF(AND(B646&lt;&gt;"",$E$13:$E$1000+$F$13:$F$1000*COVID&lt;$D$13:$D$1000),$E$13:$E$1000+$F$13:$F$1000*COVID,IF(B646&lt;&gt;"",$D$13:$D$1000,""))</f>
        <v>0</v>
      </c>
      <c r="H646" s="12">
        <f>IF(AND(COVID,F646&lt;0),F646, IF(B646&lt;&gt;"",$G$13:$G$1000-$I$13:$I$1000,""))</f>
        <v>0</v>
      </c>
      <c r="I646" s="12">
        <f>IF(AND(COVID,F646&lt;0),0,IF(B646&lt;&gt;"",$D$13:$D$1000*($E$6/$E$8),""))</f>
        <v>0</v>
      </c>
      <c r="J646" s="12">
        <f t="shared" si="49"/>
        <v>0</v>
      </c>
      <c r="K646" s="12">
        <f>SUM($I$13:I646)</f>
        <v>854910.485335381</v>
      </c>
    </row>
    <row r="647" spans="2:11" s="2" customFormat="1" x14ac:dyDescent="0.2">
      <c r="B647" s="15">
        <f t="shared" si="50"/>
        <v>635</v>
      </c>
      <c r="C647" s="9">
        <f t="shared" si="47"/>
        <v>62077</v>
      </c>
      <c r="D647" s="55">
        <f t="shared" si="51"/>
        <v>0</v>
      </c>
      <c r="E647" s="12">
        <f t="shared" si="48"/>
        <v>4309.3934458562771</v>
      </c>
      <c r="F647" s="12">
        <v>0</v>
      </c>
      <c r="G647" s="12">
        <f>IF(AND(B647&lt;&gt;"",$E$13:$E$1000+$F$13:$F$1000*COVID&lt;$D$13:$D$1000),$E$13:$E$1000+$F$13:$F$1000*COVID,IF(B647&lt;&gt;"",$D$13:$D$1000,""))</f>
        <v>0</v>
      </c>
      <c r="H647" s="12">
        <f>IF(AND(COVID,F647&lt;0),F647, IF(B647&lt;&gt;"",$G$13:$G$1000-$I$13:$I$1000,""))</f>
        <v>0</v>
      </c>
      <c r="I647" s="12">
        <f>IF(AND(COVID,F647&lt;0),0,IF(B647&lt;&gt;"",$D$13:$D$1000*($E$6/$E$8),""))</f>
        <v>0</v>
      </c>
      <c r="J647" s="12">
        <f t="shared" si="49"/>
        <v>0</v>
      </c>
      <c r="K647" s="12">
        <f>SUM($I$13:I647)</f>
        <v>854910.485335381</v>
      </c>
    </row>
    <row r="648" spans="2:11" s="2" customFormat="1" x14ac:dyDescent="0.2">
      <c r="B648" s="15">
        <f t="shared" si="50"/>
        <v>636</v>
      </c>
      <c r="C648" s="9">
        <f t="shared" si="47"/>
        <v>62108</v>
      </c>
      <c r="D648" s="55">
        <f t="shared" si="51"/>
        <v>0</v>
      </c>
      <c r="E648" s="12">
        <f t="shared" si="48"/>
        <v>4309.3934458562771</v>
      </c>
      <c r="F648" s="12">
        <v>0</v>
      </c>
      <c r="G648" s="12">
        <f>IF(AND(B648&lt;&gt;"",$E$13:$E$1000+$F$13:$F$1000*COVID&lt;$D$13:$D$1000),$E$13:$E$1000+$F$13:$F$1000*COVID,IF(B648&lt;&gt;"",$D$13:$D$1000,""))</f>
        <v>0</v>
      </c>
      <c r="H648" s="12">
        <f>IF(AND(COVID,F648&lt;0),F648, IF(B648&lt;&gt;"",$G$13:$G$1000-$I$13:$I$1000,""))</f>
        <v>0</v>
      </c>
      <c r="I648" s="12">
        <f>IF(AND(COVID,F648&lt;0),0,IF(B648&lt;&gt;"",$D$13:$D$1000*($E$6/$E$8),""))</f>
        <v>0</v>
      </c>
      <c r="J648" s="12">
        <f t="shared" si="49"/>
        <v>0</v>
      </c>
      <c r="K648" s="12">
        <f>SUM($I$13:I648)</f>
        <v>854910.485335381</v>
      </c>
    </row>
    <row r="649" spans="2:11" s="2" customFormat="1" x14ac:dyDescent="0.2">
      <c r="B649" s="15">
        <f t="shared" si="50"/>
        <v>637</v>
      </c>
      <c r="C649" s="9">
        <f t="shared" si="47"/>
        <v>62139</v>
      </c>
      <c r="D649" s="55">
        <f t="shared" si="51"/>
        <v>0</v>
      </c>
      <c r="E649" s="12">
        <f t="shared" si="48"/>
        <v>4309.3934458562771</v>
      </c>
      <c r="F649" s="12">
        <v>0</v>
      </c>
      <c r="G649" s="12">
        <f>IF(AND(B649&lt;&gt;"",$E$13:$E$1000+$F$13:$F$1000*COVID&lt;$D$13:$D$1000),$E$13:$E$1000+$F$13:$F$1000*COVID,IF(B649&lt;&gt;"",$D$13:$D$1000,""))</f>
        <v>0</v>
      </c>
      <c r="H649" s="12">
        <f>IF(AND(COVID,F649&lt;0),F649, IF(B649&lt;&gt;"",$G$13:$G$1000-$I$13:$I$1000,""))</f>
        <v>0</v>
      </c>
      <c r="I649" s="12">
        <f>IF(AND(COVID,F649&lt;0),0,IF(B649&lt;&gt;"",$D$13:$D$1000*($E$6/$E$8),""))</f>
        <v>0</v>
      </c>
      <c r="J649" s="12">
        <f t="shared" si="49"/>
        <v>0</v>
      </c>
      <c r="K649" s="12">
        <f>SUM($I$13:I649)</f>
        <v>854910.485335381</v>
      </c>
    </row>
    <row r="650" spans="2:11" s="2" customFormat="1" x14ac:dyDescent="0.2">
      <c r="B650" s="15">
        <f t="shared" si="50"/>
        <v>638</v>
      </c>
      <c r="C650" s="9">
        <f t="shared" si="47"/>
        <v>62167</v>
      </c>
      <c r="D650" s="55">
        <f t="shared" si="51"/>
        <v>0</v>
      </c>
      <c r="E650" s="12">
        <f t="shared" si="48"/>
        <v>4309.3934458562771</v>
      </c>
      <c r="F650" s="12">
        <v>0</v>
      </c>
      <c r="G650" s="12">
        <f>IF(AND(B650&lt;&gt;"",$E$13:$E$1000+$F$13:$F$1000*COVID&lt;$D$13:$D$1000),$E$13:$E$1000+$F$13:$F$1000*COVID,IF(B650&lt;&gt;"",$D$13:$D$1000,""))</f>
        <v>0</v>
      </c>
      <c r="H650" s="12">
        <f>IF(AND(COVID,F650&lt;0),F650, IF(B650&lt;&gt;"",$G$13:$G$1000-$I$13:$I$1000,""))</f>
        <v>0</v>
      </c>
      <c r="I650" s="12">
        <f>IF(AND(COVID,F650&lt;0),0,IF(B650&lt;&gt;"",$D$13:$D$1000*($E$6/$E$8),""))</f>
        <v>0</v>
      </c>
      <c r="J650" s="12">
        <f t="shared" si="49"/>
        <v>0</v>
      </c>
      <c r="K650" s="12">
        <f>SUM($I$13:I650)</f>
        <v>854910.485335381</v>
      </c>
    </row>
    <row r="651" spans="2:11" s="2" customFormat="1" x14ac:dyDescent="0.2">
      <c r="B651" s="15">
        <f t="shared" si="50"/>
        <v>639</v>
      </c>
      <c r="C651" s="9">
        <f t="shared" si="47"/>
        <v>62198</v>
      </c>
      <c r="D651" s="55">
        <f t="shared" si="51"/>
        <v>0</v>
      </c>
      <c r="E651" s="12">
        <f t="shared" si="48"/>
        <v>4309.3934458562771</v>
      </c>
      <c r="F651" s="12">
        <v>0</v>
      </c>
      <c r="G651" s="12">
        <f>IF(AND(B651&lt;&gt;"",$E$13:$E$1000+$F$13:$F$1000*COVID&lt;$D$13:$D$1000),$E$13:$E$1000+$F$13:$F$1000*COVID,IF(B651&lt;&gt;"",$D$13:$D$1000,""))</f>
        <v>0</v>
      </c>
      <c r="H651" s="12">
        <f>IF(AND(COVID,F651&lt;0),F651, IF(B651&lt;&gt;"",$G$13:$G$1000-$I$13:$I$1000,""))</f>
        <v>0</v>
      </c>
      <c r="I651" s="12">
        <f>IF(AND(COVID,F651&lt;0),0,IF(B651&lt;&gt;"",$D$13:$D$1000*($E$6/$E$8),""))</f>
        <v>0</v>
      </c>
      <c r="J651" s="12">
        <f t="shared" si="49"/>
        <v>0</v>
      </c>
      <c r="K651" s="12">
        <f>SUM($I$13:I651)</f>
        <v>854910.485335381</v>
      </c>
    </row>
    <row r="652" spans="2:11" s="2" customFormat="1" x14ac:dyDescent="0.2">
      <c r="B652" s="15">
        <f t="shared" si="50"/>
        <v>640</v>
      </c>
      <c r="C652" s="9">
        <f t="shared" si="47"/>
        <v>62228</v>
      </c>
      <c r="D652" s="55">
        <f t="shared" si="51"/>
        <v>0</v>
      </c>
      <c r="E652" s="12">
        <f t="shared" si="48"/>
        <v>4309.3934458562771</v>
      </c>
      <c r="F652" s="12">
        <v>0</v>
      </c>
      <c r="G652" s="12">
        <f>IF(AND(B652&lt;&gt;"",$E$13:$E$1000+$F$13:$F$1000*COVID&lt;$D$13:$D$1000),$E$13:$E$1000+$F$13:$F$1000*COVID,IF(B652&lt;&gt;"",$D$13:$D$1000,""))</f>
        <v>0</v>
      </c>
      <c r="H652" s="12">
        <f>IF(AND(COVID,F652&lt;0),F652, IF(B652&lt;&gt;"",$G$13:$G$1000-$I$13:$I$1000,""))</f>
        <v>0</v>
      </c>
      <c r="I652" s="12">
        <f>IF(AND(COVID,F652&lt;0),0,IF(B652&lt;&gt;"",$D$13:$D$1000*($E$6/$E$8),""))</f>
        <v>0</v>
      </c>
      <c r="J652" s="12">
        <f t="shared" si="49"/>
        <v>0</v>
      </c>
      <c r="K652" s="12">
        <f>SUM($I$13:I652)</f>
        <v>854910.485335381</v>
      </c>
    </row>
    <row r="653" spans="2:11" s="2" customFormat="1" x14ac:dyDescent="0.2">
      <c r="B653" s="15">
        <f t="shared" si="50"/>
        <v>641</v>
      </c>
      <c r="C653" s="9">
        <f t="shared" si="47"/>
        <v>62259</v>
      </c>
      <c r="D653" s="55">
        <f t="shared" si="51"/>
        <v>0</v>
      </c>
      <c r="E653" s="12">
        <f t="shared" si="48"/>
        <v>4309.3934458562771</v>
      </c>
      <c r="F653" s="12">
        <v>0</v>
      </c>
      <c r="G653" s="12">
        <f>IF(AND(B653&lt;&gt;"",$E$13:$E$1000+$F$13:$F$1000*COVID&lt;$D$13:$D$1000),$E$13:$E$1000+$F$13:$F$1000*COVID,IF(B653&lt;&gt;"",$D$13:$D$1000,""))</f>
        <v>0</v>
      </c>
      <c r="H653" s="12">
        <f>IF(AND(COVID,F653&lt;0),F653, IF(B653&lt;&gt;"",$G$13:$G$1000-$I$13:$I$1000,""))</f>
        <v>0</v>
      </c>
      <c r="I653" s="12">
        <f>IF(AND(COVID,F653&lt;0),0,IF(B653&lt;&gt;"",$D$13:$D$1000*($E$6/$E$8),""))</f>
        <v>0</v>
      </c>
      <c r="J653" s="12">
        <f t="shared" si="49"/>
        <v>0</v>
      </c>
      <c r="K653" s="12">
        <f>SUM($I$13:I653)</f>
        <v>854910.485335381</v>
      </c>
    </row>
    <row r="654" spans="2:11" s="2" customFormat="1" x14ac:dyDescent="0.2">
      <c r="B654" s="15">
        <f t="shared" si="50"/>
        <v>642</v>
      </c>
      <c r="C654" s="9">
        <f t="shared" ref="C654:C717" si="52">IF(B654&lt;&gt;"",DATE(YEAR($E$9),MONTH($E$9)+B654*12/$E$8,DAY($E$9)),"")</f>
        <v>62289</v>
      </c>
      <c r="D654" s="55">
        <f t="shared" si="51"/>
        <v>0</v>
      </c>
      <c r="E654" s="12">
        <f t="shared" ref="E654:E717" si="53">IF(B654&lt;&gt;"",$J$5,"")</f>
        <v>4309.3934458562771</v>
      </c>
      <c r="F654" s="12">
        <v>0</v>
      </c>
      <c r="G654" s="12">
        <f>IF(AND(B654&lt;&gt;"",$E$13:$E$1000+$F$13:$F$1000*COVID&lt;$D$13:$D$1000),$E$13:$E$1000+$F$13:$F$1000*COVID,IF(B654&lt;&gt;"",$D$13:$D$1000,""))</f>
        <v>0</v>
      </c>
      <c r="H654" s="12">
        <f>IF(AND(COVID,F654&lt;0),F654, IF(B654&lt;&gt;"",$G$13:$G$1000-$I$13:$I$1000,""))</f>
        <v>0</v>
      </c>
      <c r="I654" s="12">
        <f>IF(AND(COVID,F654&lt;0),0,IF(B654&lt;&gt;"",$D$13:$D$1000*($E$6/$E$8),""))</f>
        <v>0</v>
      </c>
      <c r="J654" s="12">
        <f t="shared" ref="J654:J717" si="54">IF(AND(B654&lt;&gt;"",$E$13:$E$1000+$F$13:$F$1000&lt;$D$13:$D$1000),$D$13:$D$1000-$H$13:$H$1000,IF(B654&lt;&gt;"",0,""))</f>
        <v>0</v>
      </c>
      <c r="K654" s="12">
        <f>SUM($I$13:I654)</f>
        <v>854910.485335381</v>
      </c>
    </row>
    <row r="655" spans="2:11" s="2" customFormat="1" x14ac:dyDescent="0.2">
      <c r="B655" s="15">
        <f t="shared" ref="B655:B718" si="55">IF((IF($E$5*$E$6*$E$7*$E$9&gt;0,1,0)),B654+1,"")</f>
        <v>643</v>
      </c>
      <c r="C655" s="9">
        <f t="shared" si="52"/>
        <v>62320</v>
      </c>
      <c r="D655" s="55">
        <f t="shared" ref="D655:D718" si="56">IF(B655&lt;&gt;"",J654,"")</f>
        <v>0</v>
      </c>
      <c r="E655" s="12">
        <f t="shared" si="53"/>
        <v>4309.3934458562771</v>
      </c>
      <c r="F655" s="12">
        <v>0</v>
      </c>
      <c r="G655" s="12">
        <f>IF(AND(B655&lt;&gt;"",$E$13:$E$1000+$F$13:$F$1000*COVID&lt;$D$13:$D$1000),$E$13:$E$1000+$F$13:$F$1000*COVID,IF(B655&lt;&gt;"",$D$13:$D$1000,""))</f>
        <v>0</v>
      </c>
      <c r="H655" s="12">
        <f>IF(AND(COVID,F655&lt;0),F655, IF(B655&lt;&gt;"",$G$13:$G$1000-$I$13:$I$1000,""))</f>
        <v>0</v>
      </c>
      <c r="I655" s="12">
        <f>IF(AND(COVID,F655&lt;0),0,IF(B655&lt;&gt;"",$D$13:$D$1000*($E$6/$E$8),""))</f>
        <v>0</v>
      </c>
      <c r="J655" s="12">
        <f t="shared" si="54"/>
        <v>0</v>
      </c>
      <c r="K655" s="12">
        <f>SUM($I$13:I655)</f>
        <v>854910.485335381</v>
      </c>
    </row>
    <row r="656" spans="2:11" s="2" customFormat="1" x14ac:dyDescent="0.2">
      <c r="B656" s="15">
        <f t="shared" si="55"/>
        <v>644</v>
      </c>
      <c r="C656" s="9">
        <f t="shared" si="52"/>
        <v>62351</v>
      </c>
      <c r="D656" s="55">
        <f t="shared" si="56"/>
        <v>0</v>
      </c>
      <c r="E656" s="12">
        <f t="shared" si="53"/>
        <v>4309.3934458562771</v>
      </c>
      <c r="F656" s="12">
        <v>0</v>
      </c>
      <c r="G656" s="12">
        <f>IF(AND(B656&lt;&gt;"",$E$13:$E$1000+$F$13:$F$1000*COVID&lt;$D$13:$D$1000),$E$13:$E$1000+$F$13:$F$1000*COVID,IF(B656&lt;&gt;"",$D$13:$D$1000,""))</f>
        <v>0</v>
      </c>
      <c r="H656" s="12">
        <f>IF(AND(COVID,F656&lt;0),F656, IF(B656&lt;&gt;"",$G$13:$G$1000-$I$13:$I$1000,""))</f>
        <v>0</v>
      </c>
      <c r="I656" s="12">
        <f>IF(AND(COVID,F656&lt;0),0,IF(B656&lt;&gt;"",$D$13:$D$1000*($E$6/$E$8),""))</f>
        <v>0</v>
      </c>
      <c r="J656" s="12">
        <f t="shared" si="54"/>
        <v>0</v>
      </c>
      <c r="K656" s="12">
        <f>SUM($I$13:I656)</f>
        <v>854910.485335381</v>
      </c>
    </row>
    <row r="657" spans="2:11" s="2" customFormat="1" x14ac:dyDescent="0.2">
      <c r="B657" s="15">
        <f t="shared" si="55"/>
        <v>645</v>
      </c>
      <c r="C657" s="9">
        <f t="shared" si="52"/>
        <v>62381</v>
      </c>
      <c r="D657" s="55">
        <f t="shared" si="56"/>
        <v>0</v>
      </c>
      <c r="E657" s="12">
        <f t="shared" si="53"/>
        <v>4309.3934458562771</v>
      </c>
      <c r="F657" s="12">
        <v>0</v>
      </c>
      <c r="G657" s="12">
        <f>IF(AND(B657&lt;&gt;"",$E$13:$E$1000+$F$13:$F$1000*COVID&lt;$D$13:$D$1000),$E$13:$E$1000+$F$13:$F$1000*COVID,IF(B657&lt;&gt;"",$D$13:$D$1000,""))</f>
        <v>0</v>
      </c>
      <c r="H657" s="12">
        <f>IF(AND(COVID,F657&lt;0),F657, IF(B657&lt;&gt;"",$G$13:$G$1000-$I$13:$I$1000,""))</f>
        <v>0</v>
      </c>
      <c r="I657" s="12">
        <f>IF(AND(COVID,F657&lt;0),0,IF(B657&lt;&gt;"",$D$13:$D$1000*($E$6/$E$8),""))</f>
        <v>0</v>
      </c>
      <c r="J657" s="12">
        <f t="shared" si="54"/>
        <v>0</v>
      </c>
      <c r="K657" s="12">
        <f>SUM($I$13:I657)</f>
        <v>854910.485335381</v>
      </c>
    </row>
    <row r="658" spans="2:11" s="2" customFormat="1" x14ac:dyDescent="0.2">
      <c r="B658" s="15">
        <f t="shared" si="55"/>
        <v>646</v>
      </c>
      <c r="C658" s="9">
        <f t="shared" si="52"/>
        <v>62412</v>
      </c>
      <c r="D658" s="55">
        <f t="shared" si="56"/>
        <v>0</v>
      </c>
      <c r="E658" s="12">
        <f t="shared" si="53"/>
        <v>4309.3934458562771</v>
      </c>
      <c r="F658" s="12">
        <v>0</v>
      </c>
      <c r="G658" s="12">
        <f>IF(AND(B658&lt;&gt;"",$E$13:$E$1000+$F$13:$F$1000*COVID&lt;$D$13:$D$1000),$E$13:$E$1000+$F$13:$F$1000*COVID,IF(B658&lt;&gt;"",$D$13:$D$1000,""))</f>
        <v>0</v>
      </c>
      <c r="H658" s="12">
        <f>IF(AND(COVID,F658&lt;0),F658, IF(B658&lt;&gt;"",$G$13:$G$1000-$I$13:$I$1000,""))</f>
        <v>0</v>
      </c>
      <c r="I658" s="12">
        <f>IF(AND(COVID,F658&lt;0),0,IF(B658&lt;&gt;"",$D$13:$D$1000*($E$6/$E$8),""))</f>
        <v>0</v>
      </c>
      <c r="J658" s="12">
        <f t="shared" si="54"/>
        <v>0</v>
      </c>
      <c r="K658" s="12">
        <f>SUM($I$13:I658)</f>
        <v>854910.485335381</v>
      </c>
    </row>
    <row r="659" spans="2:11" s="2" customFormat="1" x14ac:dyDescent="0.2">
      <c r="B659" s="15">
        <f t="shared" si="55"/>
        <v>647</v>
      </c>
      <c r="C659" s="9">
        <f t="shared" si="52"/>
        <v>62442</v>
      </c>
      <c r="D659" s="55">
        <f t="shared" si="56"/>
        <v>0</v>
      </c>
      <c r="E659" s="12">
        <f t="shared" si="53"/>
        <v>4309.3934458562771</v>
      </c>
      <c r="F659" s="12">
        <v>0</v>
      </c>
      <c r="G659" s="12">
        <f>IF(AND(B659&lt;&gt;"",$E$13:$E$1000+$F$13:$F$1000*COVID&lt;$D$13:$D$1000),$E$13:$E$1000+$F$13:$F$1000*COVID,IF(B659&lt;&gt;"",$D$13:$D$1000,""))</f>
        <v>0</v>
      </c>
      <c r="H659" s="12">
        <f>IF(AND(COVID,F659&lt;0),F659, IF(B659&lt;&gt;"",$G$13:$G$1000-$I$13:$I$1000,""))</f>
        <v>0</v>
      </c>
      <c r="I659" s="12">
        <f>IF(AND(COVID,F659&lt;0),0,IF(B659&lt;&gt;"",$D$13:$D$1000*($E$6/$E$8),""))</f>
        <v>0</v>
      </c>
      <c r="J659" s="12">
        <f t="shared" si="54"/>
        <v>0</v>
      </c>
      <c r="K659" s="12">
        <f>SUM($I$13:I659)</f>
        <v>854910.485335381</v>
      </c>
    </row>
    <row r="660" spans="2:11" s="2" customFormat="1" x14ac:dyDescent="0.2">
      <c r="B660" s="15">
        <f t="shared" si="55"/>
        <v>648</v>
      </c>
      <c r="C660" s="9">
        <f t="shared" si="52"/>
        <v>62473</v>
      </c>
      <c r="D660" s="55">
        <f t="shared" si="56"/>
        <v>0</v>
      </c>
      <c r="E660" s="12">
        <f t="shared" si="53"/>
        <v>4309.3934458562771</v>
      </c>
      <c r="F660" s="12">
        <v>0</v>
      </c>
      <c r="G660" s="12">
        <f>IF(AND(B660&lt;&gt;"",$E$13:$E$1000+$F$13:$F$1000*COVID&lt;$D$13:$D$1000),$E$13:$E$1000+$F$13:$F$1000*COVID,IF(B660&lt;&gt;"",$D$13:$D$1000,""))</f>
        <v>0</v>
      </c>
      <c r="H660" s="12">
        <f>IF(AND(COVID,F660&lt;0),F660, IF(B660&lt;&gt;"",$G$13:$G$1000-$I$13:$I$1000,""))</f>
        <v>0</v>
      </c>
      <c r="I660" s="12">
        <f>IF(AND(COVID,F660&lt;0),0,IF(B660&lt;&gt;"",$D$13:$D$1000*($E$6/$E$8),""))</f>
        <v>0</v>
      </c>
      <c r="J660" s="12">
        <f t="shared" si="54"/>
        <v>0</v>
      </c>
      <c r="K660" s="12">
        <f>SUM($I$13:I660)</f>
        <v>854910.485335381</v>
      </c>
    </row>
    <row r="661" spans="2:11" s="2" customFormat="1" x14ac:dyDescent="0.2">
      <c r="B661" s="15">
        <f t="shared" si="55"/>
        <v>649</v>
      </c>
      <c r="C661" s="9">
        <f t="shared" si="52"/>
        <v>62504</v>
      </c>
      <c r="D661" s="55">
        <f t="shared" si="56"/>
        <v>0</v>
      </c>
      <c r="E661" s="12">
        <f t="shared" si="53"/>
        <v>4309.3934458562771</v>
      </c>
      <c r="F661" s="12">
        <v>0</v>
      </c>
      <c r="G661" s="12">
        <f>IF(AND(B661&lt;&gt;"",$E$13:$E$1000+$F$13:$F$1000*COVID&lt;$D$13:$D$1000),$E$13:$E$1000+$F$13:$F$1000*COVID,IF(B661&lt;&gt;"",$D$13:$D$1000,""))</f>
        <v>0</v>
      </c>
      <c r="H661" s="12">
        <f>IF(AND(COVID,F661&lt;0),F661, IF(B661&lt;&gt;"",$G$13:$G$1000-$I$13:$I$1000,""))</f>
        <v>0</v>
      </c>
      <c r="I661" s="12">
        <f>IF(AND(COVID,F661&lt;0),0,IF(B661&lt;&gt;"",$D$13:$D$1000*($E$6/$E$8),""))</f>
        <v>0</v>
      </c>
      <c r="J661" s="12">
        <f t="shared" si="54"/>
        <v>0</v>
      </c>
      <c r="K661" s="12">
        <f>SUM($I$13:I661)</f>
        <v>854910.485335381</v>
      </c>
    </row>
    <row r="662" spans="2:11" s="2" customFormat="1" x14ac:dyDescent="0.2">
      <c r="B662" s="15">
        <f t="shared" si="55"/>
        <v>650</v>
      </c>
      <c r="C662" s="9">
        <f t="shared" si="52"/>
        <v>62532</v>
      </c>
      <c r="D662" s="55">
        <f t="shared" si="56"/>
        <v>0</v>
      </c>
      <c r="E662" s="12">
        <f t="shared" si="53"/>
        <v>4309.3934458562771</v>
      </c>
      <c r="F662" s="12">
        <v>0</v>
      </c>
      <c r="G662" s="12">
        <f>IF(AND(B662&lt;&gt;"",$E$13:$E$1000+$F$13:$F$1000*COVID&lt;$D$13:$D$1000),$E$13:$E$1000+$F$13:$F$1000*COVID,IF(B662&lt;&gt;"",$D$13:$D$1000,""))</f>
        <v>0</v>
      </c>
      <c r="H662" s="12">
        <f>IF(AND(COVID,F662&lt;0),F662, IF(B662&lt;&gt;"",$G$13:$G$1000-$I$13:$I$1000,""))</f>
        <v>0</v>
      </c>
      <c r="I662" s="12">
        <f>IF(AND(COVID,F662&lt;0),0,IF(B662&lt;&gt;"",$D$13:$D$1000*($E$6/$E$8),""))</f>
        <v>0</v>
      </c>
      <c r="J662" s="12">
        <f t="shared" si="54"/>
        <v>0</v>
      </c>
      <c r="K662" s="12">
        <f>SUM($I$13:I662)</f>
        <v>854910.485335381</v>
      </c>
    </row>
    <row r="663" spans="2:11" s="2" customFormat="1" x14ac:dyDescent="0.2">
      <c r="B663" s="15">
        <f t="shared" si="55"/>
        <v>651</v>
      </c>
      <c r="C663" s="9">
        <f t="shared" si="52"/>
        <v>62563</v>
      </c>
      <c r="D663" s="55">
        <f t="shared" si="56"/>
        <v>0</v>
      </c>
      <c r="E663" s="12">
        <f t="shared" si="53"/>
        <v>4309.3934458562771</v>
      </c>
      <c r="F663" s="12">
        <v>0</v>
      </c>
      <c r="G663" s="12">
        <f>IF(AND(B663&lt;&gt;"",$E$13:$E$1000+$F$13:$F$1000*COVID&lt;$D$13:$D$1000),$E$13:$E$1000+$F$13:$F$1000*COVID,IF(B663&lt;&gt;"",$D$13:$D$1000,""))</f>
        <v>0</v>
      </c>
      <c r="H663" s="12">
        <f>IF(AND(COVID,F663&lt;0),F663, IF(B663&lt;&gt;"",$G$13:$G$1000-$I$13:$I$1000,""))</f>
        <v>0</v>
      </c>
      <c r="I663" s="12">
        <f>IF(AND(COVID,F663&lt;0),0,IF(B663&lt;&gt;"",$D$13:$D$1000*($E$6/$E$8),""))</f>
        <v>0</v>
      </c>
      <c r="J663" s="12">
        <f t="shared" si="54"/>
        <v>0</v>
      </c>
      <c r="K663" s="12">
        <f>SUM($I$13:I663)</f>
        <v>854910.485335381</v>
      </c>
    </row>
    <row r="664" spans="2:11" s="2" customFormat="1" x14ac:dyDescent="0.2">
      <c r="B664" s="15">
        <f t="shared" si="55"/>
        <v>652</v>
      </c>
      <c r="C664" s="9">
        <f t="shared" si="52"/>
        <v>62593</v>
      </c>
      <c r="D664" s="55">
        <f t="shared" si="56"/>
        <v>0</v>
      </c>
      <c r="E664" s="12">
        <f t="shared" si="53"/>
        <v>4309.3934458562771</v>
      </c>
      <c r="F664" s="12">
        <v>0</v>
      </c>
      <c r="G664" s="12">
        <f>IF(AND(B664&lt;&gt;"",$E$13:$E$1000+$F$13:$F$1000*COVID&lt;$D$13:$D$1000),$E$13:$E$1000+$F$13:$F$1000*COVID,IF(B664&lt;&gt;"",$D$13:$D$1000,""))</f>
        <v>0</v>
      </c>
      <c r="H664" s="12">
        <f>IF(AND(COVID,F664&lt;0),F664, IF(B664&lt;&gt;"",$G$13:$G$1000-$I$13:$I$1000,""))</f>
        <v>0</v>
      </c>
      <c r="I664" s="12">
        <f>IF(AND(COVID,F664&lt;0),0,IF(B664&lt;&gt;"",$D$13:$D$1000*($E$6/$E$8),""))</f>
        <v>0</v>
      </c>
      <c r="J664" s="12">
        <f t="shared" si="54"/>
        <v>0</v>
      </c>
      <c r="K664" s="12">
        <f>SUM($I$13:I664)</f>
        <v>854910.485335381</v>
      </c>
    </row>
    <row r="665" spans="2:11" s="2" customFormat="1" x14ac:dyDescent="0.2">
      <c r="B665" s="15">
        <f t="shared" si="55"/>
        <v>653</v>
      </c>
      <c r="C665" s="9">
        <f t="shared" si="52"/>
        <v>62624</v>
      </c>
      <c r="D665" s="55">
        <f t="shared" si="56"/>
        <v>0</v>
      </c>
      <c r="E665" s="12">
        <f t="shared" si="53"/>
        <v>4309.3934458562771</v>
      </c>
      <c r="F665" s="12">
        <v>0</v>
      </c>
      <c r="G665" s="12">
        <f>IF(AND(B665&lt;&gt;"",$E$13:$E$1000+$F$13:$F$1000*COVID&lt;$D$13:$D$1000),$E$13:$E$1000+$F$13:$F$1000*COVID,IF(B665&lt;&gt;"",$D$13:$D$1000,""))</f>
        <v>0</v>
      </c>
      <c r="H665" s="12">
        <f>IF(AND(COVID,F665&lt;0),F665, IF(B665&lt;&gt;"",$G$13:$G$1000-$I$13:$I$1000,""))</f>
        <v>0</v>
      </c>
      <c r="I665" s="12">
        <f>IF(AND(COVID,F665&lt;0),0,IF(B665&lt;&gt;"",$D$13:$D$1000*($E$6/$E$8),""))</f>
        <v>0</v>
      </c>
      <c r="J665" s="12">
        <f t="shared" si="54"/>
        <v>0</v>
      </c>
      <c r="K665" s="12">
        <f>SUM($I$13:I665)</f>
        <v>854910.485335381</v>
      </c>
    </row>
    <row r="666" spans="2:11" s="2" customFormat="1" x14ac:dyDescent="0.2">
      <c r="B666" s="15">
        <f t="shared" si="55"/>
        <v>654</v>
      </c>
      <c r="C666" s="9">
        <f t="shared" si="52"/>
        <v>62654</v>
      </c>
      <c r="D666" s="55">
        <f t="shared" si="56"/>
        <v>0</v>
      </c>
      <c r="E666" s="12">
        <f t="shared" si="53"/>
        <v>4309.3934458562771</v>
      </c>
      <c r="F666" s="12">
        <v>0</v>
      </c>
      <c r="G666" s="12">
        <f>IF(AND(B666&lt;&gt;"",$E$13:$E$1000+$F$13:$F$1000*COVID&lt;$D$13:$D$1000),$E$13:$E$1000+$F$13:$F$1000*COVID,IF(B666&lt;&gt;"",$D$13:$D$1000,""))</f>
        <v>0</v>
      </c>
      <c r="H666" s="12">
        <f>IF(AND(COVID,F666&lt;0),F666, IF(B666&lt;&gt;"",$G$13:$G$1000-$I$13:$I$1000,""))</f>
        <v>0</v>
      </c>
      <c r="I666" s="12">
        <f>IF(AND(COVID,F666&lt;0),0,IF(B666&lt;&gt;"",$D$13:$D$1000*($E$6/$E$8),""))</f>
        <v>0</v>
      </c>
      <c r="J666" s="12">
        <f t="shared" si="54"/>
        <v>0</v>
      </c>
      <c r="K666" s="12">
        <f>SUM($I$13:I666)</f>
        <v>854910.485335381</v>
      </c>
    </row>
    <row r="667" spans="2:11" s="2" customFormat="1" x14ac:dyDescent="0.2">
      <c r="B667" s="15">
        <f t="shared" si="55"/>
        <v>655</v>
      </c>
      <c r="C667" s="9">
        <f t="shared" si="52"/>
        <v>62685</v>
      </c>
      <c r="D667" s="55">
        <f t="shared" si="56"/>
        <v>0</v>
      </c>
      <c r="E667" s="12">
        <f t="shared" si="53"/>
        <v>4309.3934458562771</v>
      </c>
      <c r="F667" s="12">
        <v>0</v>
      </c>
      <c r="G667" s="12">
        <f>IF(AND(B667&lt;&gt;"",$E$13:$E$1000+$F$13:$F$1000*COVID&lt;$D$13:$D$1000),$E$13:$E$1000+$F$13:$F$1000*COVID,IF(B667&lt;&gt;"",$D$13:$D$1000,""))</f>
        <v>0</v>
      </c>
      <c r="H667" s="12">
        <f>IF(AND(COVID,F667&lt;0),F667, IF(B667&lt;&gt;"",$G$13:$G$1000-$I$13:$I$1000,""))</f>
        <v>0</v>
      </c>
      <c r="I667" s="12">
        <f>IF(AND(COVID,F667&lt;0),0,IF(B667&lt;&gt;"",$D$13:$D$1000*($E$6/$E$8),""))</f>
        <v>0</v>
      </c>
      <c r="J667" s="12">
        <f t="shared" si="54"/>
        <v>0</v>
      </c>
      <c r="K667" s="12">
        <f>SUM($I$13:I667)</f>
        <v>854910.485335381</v>
      </c>
    </row>
    <row r="668" spans="2:11" s="2" customFormat="1" x14ac:dyDescent="0.2">
      <c r="B668" s="15">
        <f t="shared" si="55"/>
        <v>656</v>
      </c>
      <c r="C668" s="9">
        <f t="shared" si="52"/>
        <v>62716</v>
      </c>
      <c r="D668" s="55">
        <f t="shared" si="56"/>
        <v>0</v>
      </c>
      <c r="E668" s="12">
        <f t="shared" si="53"/>
        <v>4309.3934458562771</v>
      </c>
      <c r="F668" s="12">
        <v>0</v>
      </c>
      <c r="G668" s="12">
        <f>IF(AND(B668&lt;&gt;"",$E$13:$E$1000+$F$13:$F$1000*COVID&lt;$D$13:$D$1000),$E$13:$E$1000+$F$13:$F$1000*COVID,IF(B668&lt;&gt;"",$D$13:$D$1000,""))</f>
        <v>0</v>
      </c>
      <c r="H668" s="12">
        <f>IF(AND(COVID,F668&lt;0),F668, IF(B668&lt;&gt;"",$G$13:$G$1000-$I$13:$I$1000,""))</f>
        <v>0</v>
      </c>
      <c r="I668" s="12">
        <f>IF(AND(COVID,F668&lt;0),0,IF(B668&lt;&gt;"",$D$13:$D$1000*($E$6/$E$8),""))</f>
        <v>0</v>
      </c>
      <c r="J668" s="12">
        <f t="shared" si="54"/>
        <v>0</v>
      </c>
      <c r="K668" s="12">
        <f>SUM($I$13:I668)</f>
        <v>854910.485335381</v>
      </c>
    </row>
    <row r="669" spans="2:11" s="2" customFormat="1" x14ac:dyDescent="0.2">
      <c r="B669" s="15">
        <f t="shared" si="55"/>
        <v>657</v>
      </c>
      <c r="C669" s="9">
        <f t="shared" si="52"/>
        <v>62746</v>
      </c>
      <c r="D669" s="55">
        <f t="shared" si="56"/>
        <v>0</v>
      </c>
      <c r="E669" s="12">
        <f t="shared" si="53"/>
        <v>4309.3934458562771</v>
      </c>
      <c r="F669" s="12">
        <v>0</v>
      </c>
      <c r="G669" s="12">
        <f>IF(AND(B669&lt;&gt;"",$E$13:$E$1000+$F$13:$F$1000*COVID&lt;$D$13:$D$1000),$E$13:$E$1000+$F$13:$F$1000*COVID,IF(B669&lt;&gt;"",$D$13:$D$1000,""))</f>
        <v>0</v>
      </c>
      <c r="H669" s="12">
        <f>IF(AND(COVID,F669&lt;0),F669, IF(B669&lt;&gt;"",$G$13:$G$1000-$I$13:$I$1000,""))</f>
        <v>0</v>
      </c>
      <c r="I669" s="12">
        <f>IF(AND(COVID,F669&lt;0),0,IF(B669&lt;&gt;"",$D$13:$D$1000*($E$6/$E$8),""))</f>
        <v>0</v>
      </c>
      <c r="J669" s="12">
        <f t="shared" si="54"/>
        <v>0</v>
      </c>
      <c r="K669" s="12">
        <f>SUM($I$13:I669)</f>
        <v>854910.485335381</v>
      </c>
    </row>
    <row r="670" spans="2:11" s="2" customFormat="1" x14ac:dyDescent="0.2">
      <c r="B670" s="15">
        <f t="shared" si="55"/>
        <v>658</v>
      </c>
      <c r="C670" s="9">
        <f t="shared" si="52"/>
        <v>62777</v>
      </c>
      <c r="D670" s="55">
        <f t="shared" si="56"/>
        <v>0</v>
      </c>
      <c r="E670" s="12">
        <f t="shared" si="53"/>
        <v>4309.3934458562771</v>
      </c>
      <c r="F670" s="12">
        <v>0</v>
      </c>
      <c r="G670" s="12">
        <f>IF(AND(B670&lt;&gt;"",$E$13:$E$1000+$F$13:$F$1000*COVID&lt;$D$13:$D$1000),$E$13:$E$1000+$F$13:$F$1000*COVID,IF(B670&lt;&gt;"",$D$13:$D$1000,""))</f>
        <v>0</v>
      </c>
      <c r="H670" s="12">
        <f>IF(AND(COVID,F670&lt;0),F670, IF(B670&lt;&gt;"",$G$13:$G$1000-$I$13:$I$1000,""))</f>
        <v>0</v>
      </c>
      <c r="I670" s="12">
        <f>IF(AND(COVID,F670&lt;0),0,IF(B670&lt;&gt;"",$D$13:$D$1000*($E$6/$E$8),""))</f>
        <v>0</v>
      </c>
      <c r="J670" s="12">
        <f t="shared" si="54"/>
        <v>0</v>
      </c>
      <c r="K670" s="12">
        <f>SUM($I$13:I670)</f>
        <v>854910.485335381</v>
      </c>
    </row>
    <row r="671" spans="2:11" s="2" customFormat="1" x14ac:dyDescent="0.2">
      <c r="B671" s="15">
        <f t="shared" si="55"/>
        <v>659</v>
      </c>
      <c r="C671" s="9">
        <f t="shared" si="52"/>
        <v>62807</v>
      </c>
      <c r="D671" s="55">
        <f t="shared" si="56"/>
        <v>0</v>
      </c>
      <c r="E671" s="12">
        <f t="shared" si="53"/>
        <v>4309.3934458562771</v>
      </c>
      <c r="F671" s="12">
        <v>0</v>
      </c>
      <c r="G671" s="12">
        <f>IF(AND(B671&lt;&gt;"",$E$13:$E$1000+$F$13:$F$1000*COVID&lt;$D$13:$D$1000),$E$13:$E$1000+$F$13:$F$1000*COVID,IF(B671&lt;&gt;"",$D$13:$D$1000,""))</f>
        <v>0</v>
      </c>
      <c r="H671" s="12">
        <f>IF(AND(COVID,F671&lt;0),F671, IF(B671&lt;&gt;"",$G$13:$G$1000-$I$13:$I$1000,""))</f>
        <v>0</v>
      </c>
      <c r="I671" s="12">
        <f>IF(AND(COVID,F671&lt;0),0,IF(B671&lt;&gt;"",$D$13:$D$1000*($E$6/$E$8),""))</f>
        <v>0</v>
      </c>
      <c r="J671" s="12">
        <f t="shared" si="54"/>
        <v>0</v>
      </c>
      <c r="K671" s="12">
        <f>SUM($I$13:I671)</f>
        <v>854910.485335381</v>
      </c>
    </row>
    <row r="672" spans="2:11" s="2" customFormat="1" x14ac:dyDescent="0.2">
      <c r="B672" s="15">
        <f t="shared" si="55"/>
        <v>660</v>
      </c>
      <c r="C672" s="9">
        <f t="shared" si="52"/>
        <v>62838</v>
      </c>
      <c r="D672" s="55">
        <f t="shared" si="56"/>
        <v>0</v>
      </c>
      <c r="E672" s="12">
        <f t="shared" si="53"/>
        <v>4309.3934458562771</v>
      </c>
      <c r="F672" s="12">
        <v>0</v>
      </c>
      <c r="G672" s="12">
        <f>IF(AND(B672&lt;&gt;"",$E$13:$E$1000+$F$13:$F$1000*COVID&lt;$D$13:$D$1000),$E$13:$E$1000+$F$13:$F$1000*COVID,IF(B672&lt;&gt;"",$D$13:$D$1000,""))</f>
        <v>0</v>
      </c>
      <c r="H672" s="12">
        <f>IF(AND(COVID,F672&lt;0),F672, IF(B672&lt;&gt;"",$G$13:$G$1000-$I$13:$I$1000,""))</f>
        <v>0</v>
      </c>
      <c r="I672" s="12">
        <f>IF(AND(COVID,F672&lt;0),0,IF(B672&lt;&gt;"",$D$13:$D$1000*($E$6/$E$8),""))</f>
        <v>0</v>
      </c>
      <c r="J672" s="12">
        <f t="shared" si="54"/>
        <v>0</v>
      </c>
      <c r="K672" s="12">
        <f>SUM($I$13:I672)</f>
        <v>854910.485335381</v>
      </c>
    </row>
    <row r="673" spans="2:11" s="2" customFormat="1" x14ac:dyDescent="0.2">
      <c r="B673" s="15">
        <f t="shared" si="55"/>
        <v>661</v>
      </c>
      <c r="C673" s="9">
        <f t="shared" si="52"/>
        <v>62869</v>
      </c>
      <c r="D673" s="55">
        <f t="shared" si="56"/>
        <v>0</v>
      </c>
      <c r="E673" s="12">
        <f t="shared" si="53"/>
        <v>4309.3934458562771</v>
      </c>
      <c r="F673" s="12">
        <v>0</v>
      </c>
      <c r="G673" s="12">
        <f>IF(AND(B673&lt;&gt;"",$E$13:$E$1000+$F$13:$F$1000*COVID&lt;$D$13:$D$1000),$E$13:$E$1000+$F$13:$F$1000*COVID,IF(B673&lt;&gt;"",$D$13:$D$1000,""))</f>
        <v>0</v>
      </c>
      <c r="H673" s="12">
        <f>IF(AND(COVID,F673&lt;0),F673, IF(B673&lt;&gt;"",$G$13:$G$1000-$I$13:$I$1000,""))</f>
        <v>0</v>
      </c>
      <c r="I673" s="12">
        <f>IF(AND(COVID,F673&lt;0),0,IF(B673&lt;&gt;"",$D$13:$D$1000*($E$6/$E$8),""))</f>
        <v>0</v>
      </c>
      <c r="J673" s="12">
        <f t="shared" si="54"/>
        <v>0</v>
      </c>
      <c r="K673" s="12">
        <f>SUM($I$13:I673)</f>
        <v>854910.485335381</v>
      </c>
    </row>
    <row r="674" spans="2:11" s="2" customFormat="1" x14ac:dyDescent="0.2">
      <c r="B674" s="15">
        <f t="shared" si="55"/>
        <v>662</v>
      </c>
      <c r="C674" s="9">
        <f t="shared" si="52"/>
        <v>62898</v>
      </c>
      <c r="D674" s="55">
        <f t="shared" si="56"/>
        <v>0</v>
      </c>
      <c r="E674" s="12">
        <f t="shared" si="53"/>
        <v>4309.3934458562771</v>
      </c>
      <c r="F674" s="12">
        <v>0</v>
      </c>
      <c r="G674" s="12">
        <f>IF(AND(B674&lt;&gt;"",$E$13:$E$1000+$F$13:$F$1000*COVID&lt;$D$13:$D$1000),$E$13:$E$1000+$F$13:$F$1000*COVID,IF(B674&lt;&gt;"",$D$13:$D$1000,""))</f>
        <v>0</v>
      </c>
      <c r="H674" s="12">
        <f>IF(AND(COVID,F674&lt;0),F674, IF(B674&lt;&gt;"",$G$13:$G$1000-$I$13:$I$1000,""))</f>
        <v>0</v>
      </c>
      <c r="I674" s="12">
        <f>IF(AND(COVID,F674&lt;0),0,IF(B674&lt;&gt;"",$D$13:$D$1000*($E$6/$E$8),""))</f>
        <v>0</v>
      </c>
      <c r="J674" s="12">
        <f t="shared" si="54"/>
        <v>0</v>
      </c>
      <c r="K674" s="12">
        <f>SUM($I$13:I674)</f>
        <v>854910.485335381</v>
      </c>
    </row>
    <row r="675" spans="2:11" s="2" customFormat="1" x14ac:dyDescent="0.2">
      <c r="B675" s="15">
        <f t="shared" si="55"/>
        <v>663</v>
      </c>
      <c r="C675" s="9">
        <f t="shared" si="52"/>
        <v>62929</v>
      </c>
      <c r="D675" s="55">
        <f t="shared" si="56"/>
        <v>0</v>
      </c>
      <c r="E675" s="12">
        <f t="shared" si="53"/>
        <v>4309.3934458562771</v>
      </c>
      <c r="F675" s="12">
        <v>0</v>
      </c>
      <c r="G675" s="12">
        <f>IF(AND(B675&lt;&gt;"",$E$13:$E$1000+$F$13:$F$1000*COVID&lt;$D$13:$D$1000),$E$13:$E$1000+$F$13:$F$1000*COVID,IF(B675&lt;&gt;"",$D$13:$D$1000,""))</f>
        <v>0</v>
      </c>
      <c r="H675" s="12">
        <f>IF(AND(COVID,F675&lt;0),F675, IF(B675&lt;&gt;"",$G$13:$G$1000-$I$13:$I$1000,""))</f>
        <v>0</v>
      </c>
      <c r="I675" s="12">
        <f>IF(AND(COVID,F675&lt;0),0,IF(B675&lt;&gt;"",$D$13:$D$1000*($E$6/$E$8),""))</f>
        <v>0</v>
      </c>
      <c r="J675" s="12">
        <f t="shared" si="54"/>
        <v>0</v>
      </c>
      <c r="K675" s="12">
        <f>SUM($I$13:I675)</f>
        <v>854910.485335381</v>
      </c>
    </row>
    <row r="676" spans="2:11" s="2" customFormat="1" x14ac:dyDescent="0.2">
      <c r="B676" s="15">
        <f t="shared" si="55"/>
        <v>664</v>
      </c>
      <c r="C676" s="9">
        <f t="shared" si="52"/>
        <v>62959</v>
      </c>
      <c r="D676" s="55">
        <f t="shared" si="56"/>
        <v>0</v>
      </c>
      <c r="E676" s="12">
        <f t="shared" si="53"/>
        <v>4309.3934458562771</v>
      </c>
      <c r="F676" s="12">
        <v>0</v>
      </c>
      <c r="G676" s="12">
        <f>IF(AND(B676&lt;&gt;"",$E$13:$E$1000+$F$13:$F$1000*COVID&lt;$D$13:$D$1000),$E$13:$E$1000+$F$13:$F$1000*COVID,IF(B676&lt;&gt;"",$D$13:$D$1000,""))</f>
        <v>0</v>
      </c>
      <c r="H676" s="12">
        <f>IF(AND(COVID,F676&lt;0),F676, IF(B676&lt;&gt;"",$G$13:$G$1000-$I$13:$I$1000,""))</f>
        <v>0</v>
      </c>
      <c r="I676" s="12">
        <f>IF(AND(COVID,F676&lt;0),0,IF(B676&lt;&gt;"",$D$13:$D$1000*($E$6/$E$8),""))</f>
        <v>0</v>
      </c>
      <c r="J676" s="12">
        <f t="shared" si="54"/>
        <v>0</v>
      </c>
      <c r="K676" s="12">
        <f>SUM($I$13:I676)</f>
        <v>854910.485335381</v>
      </c>
    </row>
    <row r="677" spans="2:11" s="2" customFormat="1" x14ac:dyDescent="0.2">
      <c r="B677" s="15">
        <f t="shared" si="55"/>
        <v>665</v>
      </c>
      <c r="C677" s="9">
        <f t="shared" si="52"/>
        <v>62990</v>
      </c>
      <c r="D677" s="55">
        <f t="shared" si="56"/>
        <v>0</v>
      </c>
      <c r="E677" s="12">
        <f t="shared" si="53"/>
        <v>4309.3934458562771</v>
      </c>
      <c r="F677" s="12">
        <v>0</v>
      </c>
      <c r="G677" s="12">
        <f>IF(AND(B677&lt;&gt;"",$E$13:$E$1000+$F$13:$F$1000*COVID&lt;$D$13:$D$1000),$E$13:$E$1000+$F$13:$F$1000*COVID,IF(B677&lt;&gt;"",$D$13:$D$1000,""))</f>
        <v>0</v>
      </c>
      <c r="H677" s="12">
        <f>IF(AND(COVID,F677&lt;0),F677, IF(B677&lt;&gt;"",$G$13:$G$1000-$I$13:$I$1000,""))</f>
        <v>0</v>
      </c>
      <c r="I677" s="12">
        <f>IF(AND(COVID,F677&lt;0),0,IF(B677&lt;&gt;"",$D$13:$D$1000*($E$6/$E$8),""))</f>
        <v>0</v>
      </c>
      <c r="J677" s="12">
        <f t="shared" si="54"/>
        <v>0</v>
      </c>
      <c r="K677" s="12">
        <f>SUM($I$13:I677)</f>
        <v>854910.485335381</v>
      </c>
    </row>
    <row r="678" spans="2:11" s="2" customFormat="1" x14ac:dyDescent="0.2">
      <c r="B678" s="15">
        <f t="shared" si="55"/>
        <v>666</v>
      </c>
      <c r="C678" s="9">
        <f t="shared" si="52"/>
        <v>63020</v>
      </c>
      <c r="D678" s="55">
        <f t="shared" si="56"/>
        <v>0</v>
      </c>
      <c r="E678" s="12">
        <f t="shared" si="53"/>
        <v>4309.3934458562771</v>
      </c>
      <c r="F678" s="12">
        <v>0</v>
      </c>
      <c r="G678" s="12">
        <f>IF(AND(B678&lt;&gt;"",$E$13:$E$1000+$F$13:$F$1000*COVID&lt;$D$13:$D$1000),$E$13:$E$1000+$F$13:$F$1000*COVID,IF(B678&lt;&gt;"",$D$13:$D$1000,""))</f>
        <v>0</v>
      </c>
      <c r="H678" s="12">
        <f>IF(AND(COVID,F678&lt;0),F678, IF(B678&lt;&gt;"",$G$13:$G$1000-$I$13:$I$1000,""))</f>
        <v>0</v>
      </c>
      <c r="I678" s="12">
        <f>IF(AND(COVID,F678&lt;0),0,IF(B678&lt;&gt;"",$D$13:$D$1000*($E$6/$E$8),""))</f>
        <v>0</v>
      </c>
      <c r="J678" s="12">
        <f t="shared" si="54"/>
        <v>0</v>
      </c>
      <c r="K678" s="12">
        <f>SUM($I$13:I678)</f>
        <v>854910.485335381</v>
      </c>
    </row>
    <row r="679" spans="2:11" s="2" customFormat="1" x14ac:dyDescent="0.2">
      <c r="B679" s="15">
        <f t="shared" si="55"/>
        <v>667</v>
      </c>
      <c r="C679" s="9">
        <f t="shared" si="52"/>
        <v>63051</v>
      </c>
      <c r="D679" s="55">
        <f t="shared" si="56"/>
        <v>0</v>
      </c>
      <c r="E679" s="12">
        <f t="shared" si="53"/>
        <v>4309.3934458562771</v>
      </c>
      <c r="F679" s="12">
        <v>0</v>
      </c>
      <c r="G679" s="12">
        <f>IF(AND(B679&lt;&gt;"",$E$13:$E$1000+$F$13:$F$1000*COVID&lt;$D$13:$D$1000),$E$13:$E$1000+$F$13:$F$1000*COVID,IF(B679&lt;&gt;"",$D$13:$D$1000,""))</f>
        <v>0</v>
      </c>
      <c r="H679" s="12">
        <f>IF(AND(COVID,F679&lt;0),F679, IF(B679&lt;&gt;"",$G$13:$G$1000-$I$13:$I$1000,""))</f>
        <v>0</v>
      </c>
      <c r="I679" s="12">
        <f>IF(AND(COVID,F679&lt;0),0,IF(B679&lt;&gt;"",$D$13:$D$1000*($E$6/$E$8),""))</f>
        <v>0</v>
      </c>
      <c r="J679" s="12">
        <f t="shared" si="54"/>
        <v>0</v>
      </c>
      <c r="K679" s="12">
        <f>SUM($I$13:I679)</f>
        <v>854910.485335381</v>
      </c>
    </row>
    <row r="680" spans="2:11" s="2" customFormat="1" x14ac:dyDescent="0.2">
      <c r="B680" s="15">
        <f t="shared" si="55"/>
        <v>668</v>
      </c>
      <c r="C680" s="9">
        <f t="shared" si="52"/>
        <v>63082</v>
      </c>
      <c r="D680" s="55">
        <f t="shared" si="56"/>
        <v>0</v>
      </c>
      <c r="E680" s="12">
        <f t="shared" si="53"/>
        <v>4309.3934458562771</v>
      </c>
      <c r="F680" s="12">
        <v>0</v>
      </c>
      <c r="G680" s="12">
        <f>IF(AND(B680&lt;&gt;"",$E$13:$E$1000+$F$13:$F$1000*COVID&lt;$D$13:$D$1000),$E$13:$E$1000+$F$13:$F$1000*COVID,IF(B680&lt;&gt;"",$D$13:$D$1000,""))</f>
        <v>0</v>
      </c>
      <c r="H680" s="12">
        <f>IF(AND(COVID,F680&lt;0),F680, IF(B680&lt;&gt;"",$G$13:$G$1000-$I$13:$I$1000,""))</f>
        <v>0</v>
      </c>
      <c r="I680" s="12">
        <f>IF(AND(COVID,F680&lt;0),0,IF(B680&lt;&gt;"",$D$13:$D$1000*($E$6/$E$8),""))</f>
        <v>0</v>
      </c>
      <c r="J680" s="12">
        <f t="shared" si="54"/>
        <v>0</v>
      </c>
      <c r="K680" s="12">
        <f>SUM($I$13:I680)</f>
        <v>854910.485335381</v>
      </c>
    </row>
    <row r="681" spans="2:11" s="2" customFormat="1" x14ac:dyDescent="0.2">
      <c r="B681" s="15">
        <f t="shared" si="55"/>
        <v>669</v>
      </c>
      <c r="C681" s="9">
        <f t="shared" si="52"/>
        <v>63112</v>
      </c>
      <c r="D681" s="55">
        <f t="shared" si="56"/>
        <v>0</v>
      </c>
      <c r="E681" s="12">
        <f t="shared" si="53"/>
        <v>4309.3934458562771</v>
      </c>
      <c r="F681" s="12">
        <v>0</v>
      </c>
      <c r="G681" s="12">
        <f>IF(AND(B681&lt;&gt;"",$E$13:$E$1000+$F$13:$F$1000*COVID&lt;$D$13:$D$1000),$E$13:$E$1000+$F$13:$F$1000*COVID,IF(B681&lt;&gt;"",$D$13:$D$1000,""))</f>
        <v>0</v>
      </c>
      <c r="H681" s="12">
        <f>IF(AND(COVID,F681&lt;0),F681, IF(B681&lt;&gt;"",$G$13:$G$1000-$I$13:$I$1000,""))</f>
        <v>0</v>
      </c>
      <c r="I681" s="12">
        <f>IF(AND(COVID,F681&lt;0),0,IF(B681&lt;&gt;"",$D$13:$D$1000*($E$6/$E$8),""))</f>
        <v>0</v>
      </c>
      <c r="J681" s="12">
        <f t="shared" si="54"/>
        <v>0</v>
      </c>
      <c r="K681" s="12">
        <f>SUM($I$13:I681)</f>
        <v>854910.485335381</v>
      </c>
    </row>
    <row r="682" spans="2:11" s="2" customFormat="1" x14ac:dyDescent="0.2">
      <c r="B682" s="15">
        <f t="shared" si="55"/>
        <v>670</v>
      </c>
      <c r="C682" s="9">
        <f t="shared" si="52"/>
        <v>63143</v>
      </c>
      <c r="D682" s="55">
        <f t="shared" si="56"/>
        <v>0</v>
      </c>
      <c r="E682" s="12">
        <f t="shared" si="53"/>
        <v>4309.3934458562771</v>
      </c>
      <c r="F682" s="12">
        <v>0</v>
      </c>
      <c r="G682" s="12">
        <f>IF(AND(B682&lt;&gt;"",$E$13:$E$1000+$F$13:$F$1000*COVID&lt;$D$13:$D$1000),$E$13:$E$1000+$F$13:$F$1000*COVID,IF(B682&lt;&gt;"",$D$13:$D$1000,""))</f>
        <v>0</v>
      </c>
      <c r="H682" s="12">
        <f>IF(AND(COVID,F682&lt;0),F682, IF(B682&lt;&gt;"",$G$13:$G$1000-$I$13:$I$1000,""))</f>
        <v>0</v>
      </c>
      <c r="I682" s="12">
        <f>IF(AND(COVID,F682&lt;0),0,IF(B682&lt;&gt;"",$D$13:$D$1000*($E$6/$E$8),""))</f>
        <v>0</v>
      </c>
      <c r="J682" s="12">
        <f t="shared" si="54"/>
        <v>0</v>
      </c>
      <c r="K682" s="12">
        <f>SUM($I$13:I682)</f>
        <v>854910.485335381</v>
      </c>
    </row>
    <row r="683" spans="2:11" s="2" customFormat="1" x14ac:dyDescent="0.2">
      <c r="B683" s="15">
        <f t="shared" si="55"/>
        <v>671</v>
      </c>
      <c r="C683" s="9">
        <f t="shared" si="52"/>
        <v>63173</v>
      </c>
      <c r="D683" s="55">
        <f t="shared" si="56"/>
        <v>0</v>
      </c>
      <c r="E683" s="12">
        <f t="shared" si="53"/>
        <v>4309.3934458562771</v>
      </c>
      <c r="F683" s="12">
        <v>0</v>
      </c>
      <c r="G683" s="12">
        <f>IF(AND(B683&lt;&gt;"",$E$13:$E$1000+$F$13:$F$1000*COVID&lt;$D$13:$D$1000),$E$13:$E$1000+$F$13:$F$1000*COVID,IF(B683&lt;&gt;"",$D$13:$D$1000,""))</f>
        <v>0</v>
      </c>
      <c r="H683" s="12">
        <f>IF(AND(COVID,F683&lt;0),F683, IF(B683&lt;&gt;"",$G$13:$G$1000-$I$13:$I$1000,""))</f>
        <v>0</v>
      </c>
      <c r="I683" s="12">
        <f>IF(AND(COVID,F683&lt;0),0,IF(B683&lt;&gt;"",$D$13:$D$1000*($E$6/$E$8),""))</f>
        <v>0</v>
      </c>
      <c r="J683" s="12">
        <f t="shared" si="54"/>
        <v>0</v>
      </c>
      <c r="K683" s="12">
        <f>SUM($I$13:I683)</f>
        <v>854910.485335381</v>
      </c>
    </row>
    <row r="684" spans="2:11" s="2" customFormat="1" x14ac:dyDescent="0.2">
      <c r="B684" s="15">
        <f t="shared" si="55"/>
        <v>672</v>
      </c>
      <c r="C684" s="9">
        <f t="shared" si="52"/>
        <v>63204</v>
      </c>
      <c r="D684" s="55">
        <f t="shared" si="56"/>
        <v>0</v>
      </c>
      <c r="E684" s="12">
        <f t="shared" si="53"/>
        <v>4309.3934458562771</v>
      </c>
      <c r="F684" s="12">
        <v>0</v>
      </c>
      <c r="G684" s="12">
        <f>IF(AND(B684&lt;&gt;"",$E$13:$E$1000+$F$13:$F$1000*COVID&lt;$D$13:$D$1000),$E$13:$E$1000+$F$13:$F$1000*COVID,IF(B684&lt;&gt;"",$D$13:$D$1000,""))</f>
        <v>0</v>
      </c>
      <c r="H684" s="12">
        <f>IF(AND(COVID,F684&lt;0),F684, IF(B684&lt;&gt;"",$G$13:$G$1000-$I$13:$I$1000,""))</f>
        <v>0</v>
      </c>
      <c r="I684" s="12">
        <f>IF(AND(COVID,F684&lt;0),0,IF(B684&lt;&gt;"",$D$13:$D$1000*($E$6/$E$8),""))</f>
        <v>0</v>
      </c>
      <c r="J684" s="12">
        <f t="shared" si="54"/>
        <v>0</v>
      </c>
      <c r="K684" s="12">
        <f>SUM($I$13:I684)</f>
        <v>854910.485335381</v>
      </c>
    </row>
    <row r="685" spans="2:11" s="2" customFormat="1" x14ac:dyDescent="0.2">
      <c r="B685" s="15">
        <f t="shared" si="55"/>
        <v>673</v>
      </c>
      <c r="C685" s="9">
        <f t="shared" si="52"/>
        <v>63235</v>
      </c>
      <c r="D685" s="55">
        <f t="shared" si="56"/>
        <v>0</v>
      </c>
      <c r="E685" s="12">
        <f t="shared" si="53"/>
        <v>4309.3934458562771</v>
      </c>
      <c r="F685" s="12">
        <v>0</v>
      </c>
      <c r="G685" s="12">
        <f>IF(AND(B685&lt;&gt;"",$E$13:$E$1000+$F$13:$F$1000*COVID&lt;$D$13:$D$1000),$E$13:$E$1000+$F$13:$F$1000*COVID,IF(B685&lt;&gt;"",$D$13:$D$1000,""))</f>
        <v>0</v>
      </c>
      <c r="H685" s="12">
        <f>IF(AND(COVID,F685&lt;0),F685, IF(B685&lt;&gt;"",$G$13:$G$1000-$I$13:$I$1000,""))</f>
        <v>0</v>
      </c>
      <c r="I685" s="12">
        <f>IF(AND(COVID,F685&lt;0),0,IF(B685&lt;&gt;"",$D$13:$D$1000*($E$6/$E$8),""))</f>
        <v>0</v>
      </c>
      <c r="J685" s="12">
        <f t="shared" si="54"/>
        <v>0</v>
      </c>
      <c r="K685" s="12">
        <f>SUM($I$13:I685)</f>
        <v>854910.485335381</v>
      </c>
    </row>
    <row r="686" spans="2:11" s="2" customFormat="1" x14ac:dyDescent="0.2">
      <c r="B686" s="15">
        <f t="shared" si="55"/>
        <v>674</v>
      </c>
      <c r="C686" s="9">
        <f t="shared" si="52"/>
        <v>63263</v>
      </c>
      <c r="D686" s="55">
        <f t="shared" si="56"/>
        <v>0</v>
      </c>
      <c r="E686" s="12">
        <f t="shared" si="53"/>
        <v>4309.3934458562771</v>
      </c>
      <c r="F686" s="12">
        <v>0</v>
      </c>
      <c r="G686" s="12">
        <f>IF(AND(B686&lt;&gt;"",$E$13:$E$1000+$F$13:$F$1000*COVID&lt;$D$13:$D$1000),$E$13:$E$1000+$F$13:$F$1000*COVID,IF(B686&lt;&gt;"",$D$13:$D$1000,""))</f>
        <v>0</v>
      </c>
      <c r="H686" s="12">
        <f>IF(AND(COVID,F686&lt;0),F686, IF(B686&lt;&gt;"",$G$13:$G$1000-$I$13:$I$1000,""))</f>
        <v>0</v>
      </c>
      <c r="I686" s="12">
        <f>IF(AND(COVID,F686&lt;0),0,IF(B686&lt;&gt;"",$D$13:$D$1000*($E$6/$E$8),""))</f>
        <v>0</v>
      </c>
      <c r="J686" s="12">
        <f t="shared" si="54"/>
        <v>0</v>
      </c>
      <c r="K686" s="12">
        <f>SUM($I$13:I686)</f>
        <v>854910.485335381</v>
      </c>
    </row>
    <row r="687" spans="2:11" s="2" customFormat="1" x14ac:dyDescent="0.2">
      <c r="B687" s="15">
        <f t="shared" si="55"/>
        <v>675</v>
      </c>
      <c r="C687" s="9">
        <f t="shared" si="52"/>
        <v>63294</v>
      </c>
      <c r="D687" s="55">
        <f t="shared" si="56"/>
        <v>0</v>
      </c>
      <c r="E687" s="12">
        <f t="shared" si="53"/>
        <v>4309.3934458562771</v>
      </c>
      <c r="F687" s="12">
        <v>0</v>
      </c>
      <c r="G687" s="12">
        <f>IF(AND(B687&lt;&gt;"",$E$13:$E$1000+$F$13:$F$1000*COVID&lt;$D$13:$D$1000),$E$13:$E$1000+$F$13:$F$1000*COVID,IF(B687&lt;&gt;"",$D$13:$D$1000,""))</f>
        <v>0</v>
      </c>
      <c r="H687" s="12">
        <f>IF(AND(COVID,F687&lt;0),F687, IF(B687&lt;&gt;"",$G$13:$G$1000-$I$13:$I$1000,""))</f>
        <v>0</v>
      </c>
      <c r="I687" s="12">
        <f>IF(AND(COVID,F687&lt;0),0,IF(B687&lt;&gt;"",$D$13:$D$1000*($E$6/$E$8),""))</f>
        <v>0</v>
      </c>
      <c r="J687" s="12">
        <f t="shared" si="54"/>
        <v>0</v>
      </c>
      <c r="K687" s="12">
        <f>SUM($I$13:I687)</f>
        <v>854910.485335381</v>
      </c>
    </row>
    <row r="688" spans="2:11" s="2" customFormat="1" x14ac:dyDescent="0.2">
      <c r="B688" s="15">
        <f t="shared" si="55"/>
        <v>676</v>
      </c>
      <c r="C688" s="9">
        <f t="shared" si="52"/>
        <v>63324</v>
      </c>
      <c r="D688" s="55">
        <f t="shared" si="56"/>
        <v>0</v>
      </c>
      <c r="E688" s="12">
        <f t="shared" si="53"/>
        <v>4309.3934458562771</v>
      </c>
      <c r="F688" s="12">
        <v>0</v>
      </c>
      <c r="G688" s="12">
        <f>IF(AND(B688&lt;&gt;"",$E$13:$E$1000+$F$13:$F$1000*COVID&lt;$D$13:$D$1000),$E$13:$E$1000+$F$13:$F$1000*COVID,IF(B688&lt;&gt;"",$D$13:$D$1000,""))</f>
        <v>0</v>
      </c>
      <c r="H688" s="12">
        <f>IF(AND(COVID,F688&lt;0),F688, IF(B688&lt;&gt;"",$G$13:$G$1000-$I$13:$I$1000,""))</f>
        <v>0</v>
      </c>
      <c r="I688" s="12">
        <f>IF(AND(COVID,F688&lt;0),0,IF(B688&lt;&gt;"",$D$13:$D$1000*($E$6/$E$8),""))</f>
        <v>0</v>
      </c>
      <c r="J688" s="12">
        <f t="shared" si="54"/>
        <v>0</v>
      </c>
      <c r="K688" s="12">
        <f>SUM($I$13:I688)</f>
        <v>854910.485335381</v>
      </c>
    </row>
    <row r="689" spans="2:11" s="2" customFormat="1" x14ac:dyDescent="0.2">
      <c r="B689" s="15">
        <f t="shared" si="55"/>
        <v>677</v>
      </c>
      <c r="C689" s="9">
        <f t="shared" si="52"/>
        <v>63355</v>
      </c>
      <c r="D689" s="55">
        <f t="shared" si="56"/>
        <v>0</v>
      </c>
      <c r="E689" s="12">
        <f t="shared" si="53"/>
        <v>4309.3934458562771</v>
      </c>
      <c r="F689" s="12">
        <v>0</v>
      </c>
      <c r="G689" s="12">
        <f>IF(AND(B689&lt;&gt;"",$E$13:$E$1000+$F$13:$F$1000*COVID&lt;$D$13:$D$1000),$E$13:$E$1000+$F$13:$F$1000*COVID,IF(B689&lt;&gt;"",$D$13:$D$1000,""))</f>
        <v>0</v>
      </c>
      <c r="H689" s="12">
        <f>IF(AND(COVID,F689&lt;0),F689, IF(B689&lt;&gt;"",$G$13:$G$1000-$I$13:$I$1000,""))</f>
        <v>0</v>
      </c>
      <c r="I689" s="12">
        <f>IF(AND(COVID,F689&lt;0),0,IF(B689&lt;&gt;"",$D$13:$D$1000*($E$6/$E$8),""))</f>
        <v>0</v>
      </c>
      <c r="J689" s="12">
        <f t="shared" si="54"/>
        <v>0</v>
      </c>
      <c r="K689" s="12">
        <f>SUM($I$13:I689)</f>
        <v>854910.485335381</v>
      </c>
    </row>
    <row r="690" spans="2:11" s="2" customFormat="1" x14ac:dyDescent="0.2">
      <c r="B690" s="15">
        <f t="shared" si="55"/>
        <v>678</v>
      </c>
      <c r="C690" s="9">
        <f t="shared" si="52"/>
        <v>63385</v>
      </c>
      <c r="D690" s="55">
        <f t="shared" si="56"/>
        <v>0</v>
      </c>
      <c r="E690" s="12">
        <f t="shared" si="53"/>
        <v>4309.3934458562771</v>
      </c>
      <c r="F690" s="12">
        <v>0</v>
      </c>
      <c r="G690" s="12">
        <f>IF(AND(B690&lt;&gt;"",$E$13:$E$1000+$F$13:$F$1000*COVID&lt;$D$13:$D$1000),$E$13:$E$1000+$F$13:$F$1000*COVID,IF(B690&lt;&gt;"",$D$13:$D$1000,""))</f>
        <v>0</v>
      </c>
      <c r="H690" s="12">
        <f>IF(AND(COVID,F690&lt;0),F690, IF(B690&lt;&gt;"",$G$13:$G$1000-$I$13:$I$1000,""))</f>
        <v>0</v>
      </c>
      <c r="I690" s="12">
        <f>IF(AND(COVID,F690&lt;0),0,IF(B690&lt;&gt;"",$D$13:$D$1000*($E$6/$E$8),""))</f>
        <v>0</v>
      </c>
      <c r="J690" s="12">
        <f t="shared" si="54"/>
        <v>0</v>
      </c>
      <c r="K690" s="12">
        <f>SUM($I$13:I690)</f>
        <v>854910.485335381</v>
      </c>
    </row>
    <row r="691" spans="2:11" s="2" customFormat="1" x14ac:dyDescent="0.2">
      <c r="B691" s="15">
        <f t="shared" si="55"/>
        <v>679</v>
      </c>
      <c r="C691" s="9">
        <f t="shared" si="52"/>
        <v>63416</v>
      </c>
      <c r="D691" s="55">
        <f t="shared" si="56"/>
        <v>0</v>
      </c>
      <c r="E691" s="12">
        <f t="shared" si="53"/>
        <v>4309.3934458562771</v>
      </c>
      <c r="F691" s="12">
        <v>0</v>
      </c>
      <c r="G691" s="12">
        <f>IF(AND(B691&lt;&gt;"",$E$13:$E$1000+$F$13:$F$1000*COVID&lt;$D$13:$D$1000),$E$13:$E$1000+$F$13:$F$1000*COVID,IF(B691&lt;&gt;"",$D$13:$D$1000,""))</f>
        <v>0</v>
      </c>
      <c r="H691" s="12">
        <f>IF(AND(COVID,F691&lt;0),F691, IF(B691&lt;&gt;"",$G$13:$G$1000-$I$13:$I$1000,""))</f>
        <v>0</v>
      </c>
      <c r="I691" s="12">
        <f>IF(AND(COVID,F691&lt;0),0,IF(B691&lt;&gt;"",$D$13:$D$1000*($E$6/$E$8),""))</f>
        <v>0</v>
      </c>
      <c r="J691" s="12">
        <f t="shared" si="54"/>
        <v>0</v>
      </c>
      <c r="K691" s="12">
        <f>SUM($I$13:I691)</f>
        <v>854910.485335381</v>
      </c>
    </row>
    <row r="692" spans="2:11" s="2" customFormat="1" x14ac:dyDescent="0.2">
      <c r="B692" s="15">
        <f t="shared" si="55"/>
        <v>680</v>
      </c>
      <c r="C692" s="9">
        <f t="shared" si="52"/>
        <v>63447</v>
      </c>
      <c r="D692" s="55">
        <f t="shared" si="56"/>
        <v>0</v>
      </c>
      <c r="E692" s="12">
        <f t="shared" si="53"/>
        <v>4309.3934458562771</v>
      </c>
      <c r="F692" s="12">
        <v>0</v>
      </c>
      <c r="G692" s="12">
        <f>IF(AND(B692&lt;&gt;"",$E$13:$E$1000+$F$13:$F$1000*COVID&lt;$D$13:$D$1000),$E$13:$E$1000+$F$13:$F$1000*COVID,IF(B692&lt;&gt;"",$D$13:$D$1000,""))</f>
        <v>0</v>
      </c>
      <c r="H692" s="12">
        <f>IF(AND(COVID,F692&lt;0),F692, IF(B692&lt;&gt;"",$G$13:$G$1000-$I$13:$I$1000,""))</f>
        <v>0</v>
      </c>
      <c r="I692" s="12">
        <f>IF(AND(COVID,F692&lt;0),0,IF(B692&lt;&gt;"",$D$13:$D$1000*($E$6/$E$8),""))</f>
        <v>0</v>
      </c>
      <c r="J692" s="12">
        <f t="shared" si="54"/>
        <v>0</v>
      </c>
      <c r="K692" s="12">
        <f>SUM($I$13:I692)</f>
        <v>854910.485335381</v>
      </c>
    </row>
    <row r="693" spans="2:11" s="2" customFormat="1" x14ac:dyDescent="0.2">
      <c r="B693" s="15">
        <f t="shared" si="55"/>
        <v>681</v>
      </c>
      <c r="C693" s="9">
        <f t="shared" si="52"/>
        <v>63477</v>
      </c>
      <c r="D693" s="55">
        <f t="shared" si="56"/>
        <v>0</v>
      </c>
      <c r="E693" s="12">
        <f t="shared" si="53"/>
        <v>4309.3934458562771</v>
      </c>
      <c r="F693" s="12">
        <v>0</v>
      </c>
      <c r="G693" s="12">
        <f>IF(AND(B693&lt;&gt;"",$E$13:$E$1000+$F$13:$F$1000*COVID&lt;$D$13:$D$1000),$E$13:$E$1000+$F$13:$F$1000*COVID,IF(B693&lt;&gt;"",$D$13:$D$1000,""))</f>
        <v>0</v>
      </c>
      <c r="H693" s="12">
        <f>IF(AND(COVID,F693&lt;0),F693, IF(B693&lt;&gt;"",$G$13:$G$1000-$I$13:$I$1000,""))</f>
        <v>0</v>
      </c>
      <c r="I693" s="12">
        <f>IF(AND(COVID,F693&lt;0),0,IF(B693&lt;&gt;"",$D$13:$D$1000*($E$6/$E$8),""))</f>
        <v>0</v>
      </c>
      <c r="J693" s="12">
        <f t="shared" si="54"/>
        <v>0</v>
      </c>
      <c r="K693" s="12">
        <f>SUM($I$13:I693)</f>
        <v>854910.485335381</v>
      </c>
    </row>
    <row r="694" spans="2:11" s="2" customFormat="1" x14ac:dyDescent="0.2">
      <c r="B694" s="15">
        <f t="shared" si="55"/>
        <v>682</v>
      </c>
      <c r="C694" s="9">
        <f t="shared" si="52"/>
        <v>63508</v>
      </c>
      <c r="D694" s="55">
        <f t="shared" si="56"/>
        <v>0</v>
      </c>
      <c r="E694" s="12">
        <f t="shared" si="53"/>
        <v>4309.3934458562771</v>
      </c>
      <c r="F694" s="12">
        <v>0</v>
      </c>
      <c r="G694" s="12">
        <f>IF(AND(B694&lt;&gt;"",$E$13:$E$1000+$F$13:$F$1000*COVID&lt;$D$13:$D$1000),$E$13:$E$1000+$F$13:$F$1000*COVID,IF(B694&lt;&gt;"",$D$13:$D$1000,""))</f>
        <v>0</v>
      </c>
      <c r="H694" s="12">
        <f>IF(AND(COVID,F694&lt;0),F694, IF(B694&lt;&gt;"",$G$13:$G$1000-$I$13:$I$1000,""))</f>
        <v>0</v>
      </c>
      <c r="I694" s="12">
        <f>IF(AND(COVID,F694&lt;0),0,IF(B694&lt;&gt;"",$D$13:$D$1000*($E$6/$E$8),""))</f>
        <v>0</v>
      </c>
      <c r="J694" s="12">
        <f t="shared" si="54"/>
        <v>0</v>
      </c>
      <c r="K694" s="12">
        <f>SUM($I$13:I694)</f>
        <v>854910.485335381</v>
      </c>
    </row>
    <row r="695" spans="2:11" s="2" customFormat="1" x14ac:dyDescent="0.2">
      <c r="B695" s="15">
        <f t="shared" si="55"/>
        <v>683</v>
      </c>
      <c r="C695" s="9">
        <f t="shared" si="52"/>
        <v>63538</v>
      </c>
      <c r="D695" s="55">
        <f t="shared" si="56"/>
        <v>0</v>
      </c>
      <c r="E695" s="12">
        <f t="shared" si="53"/>
        <v>4309.3934458562771</v>
      </c>
      <c r="F695" s="12">
        <v>0</v>
      </c>
      <c r="G695" s="12">
        <f>IF(AND(B695&lt;&gt;"",$E$13:$E$1000+$F$13:$F$1000*COVID&lt;$D$13:$D$1000),$E$13:$E$1000+$F$13:$F$1000*COVID,IF(B695&lt;&gt;"",$D$13:$D$1000,""))</f>
        <v>0</v>
      </c>
      <c r="H695" s="12">
        <f>IF(AND(COVID,F695&lt;0),F695, IF(B695&lt;&gt;"",$G$13:$G$1000-$I$13:$I$1000,""))</f>
        <v>0</v>
      </c>
      <c r="I695" s="12">
        <f>IF(AND(COVID,F695&lt;0),0,IF(B695&lt;&gt;"",$D$13:$D$1000*($E$6/$E$8),""))</f>
        <v>0</v>
      </c>
      <c r="J695" s="12">
        <f t="shared" si="54"/>
        <v>0</v>
      </c>
      <c r="K695" s="12">
        <f>SUM($I$13:I695)</f>
        <v>854910.485335381</v>
      </c>
    </row>
    <row r="696" spans="2:11" s="2" customFormat="1" x14ac:dyDescent="0.2">
      <c r="B696" s="15">
        <f t="shared" si="55"/>
        <v>684</v>
      </c>
      <c r="C696" s="9">
        <f t="shared" si="52"/>
        <v>63569</v>
      </c>
      <c r="D696" s="55">
        <f t="shared" si="56"/>
        <v>0</v>
      </c>
      <c r="E696" s="12">
        <f t="shared" si="53"/>
        <v>4309.3934458562771</v>
      </c>
      <c r="F696" s="12">
        <v>0</v>
      </c>
      <c r="G696" s="12">
        <f>IF(AND(B696&lt;&gt;"",$E$13:$E$1000+$F$13:$F$1000*COVID&lt;$D$13:$D$1000),$E$13:$E$1000+$F$13:$F$1000*COVID,IF(B696&lt;&gt;"",$D$13:$D$1000,""))</f>
        <v>0</v>
      </c>
      <c r="H696" s="12">
        <f>IF(AND(COVID,F696&lt;0),F696, IF(B696&lt;&gt;"",$G$13:$G$1000-$I$13:$I$1000,""))</f>
        <v>0</v>
      </c>
      <c r="I696" s="12">
        <f>IF(AND(COVID,F696&lt;0),0,IF(B696&lt;&gt;"",$D$13:$D$1000*($E$6/$E$8),""))</f>
        <v>0</v>
      </c>
      <c r="J696" s="12">
        <f t="shared" si="54"/>
        <v>0</v>
      </c>
      <c r="K696" s="12">
        <f>SUM($I$13:I696)</f>
        <v>854910.485335381</v>
      </c>
    </row>
    <row r="697" spans="2:11" s="2" customFormat="1" x14ac:dyDescent="0.2">
      <c r="B697" s="15">
        <f t="shared" si="55"/>
        <v>685</v>
      </c>
      <c r="C697" s="9">
        <f t="shared" si="52"/>
        <v>63600</v>
      </c>
      <c r="D697" s="55">
        <f t="shared" si="56"/>
        <v>0</v>
      </c>
      <c r="E697" s="12">
        <f t="shared" si="53"/>
        <v>4309.3934458562771</v>
      </c>
      <c r="F697" s="12">
        <v>0</v>
      </c>
      <c r="G697" s="12">
        <f>IF(AND(B697&lt;&gt;"",$E$13:$E$1000+$F$13:$F$1000*COVID&lt;$D$13:$D$1000),$E$13:$E$1000+$F$13:$F$1000*COVID,IF(B697&lt;&gt;"",$D$13:$D$1000,""))</f>
        <v>0</v>
      </c>
      <c r="H697" s="12">
        <f>IF(AND(COVID,F697&lt;0),F697, IF(B697&lt;&gt;"",$G$13:$G$1000-$I$13:$I$1000,""))</f>
        <v>0</v>
      </c>
      <c r="I697" s="12">
        <f>IF(AND(COVID,F697&lt;0),0,IF(B697&lt;&gt;"",$D$13:$D$1000*($E$6/$E$8),""))</f>
        <v>0</v>
      </c>
      <c r="J697" s="12">
        <f t="shared" si="54"/>
        <v>0</v>
      </c>
      <c r="K697" s="12">
        <f>SUM($I$13:I697)</f>
        <v>854910.485335381</v>
      </c>
    </row>
    <row r="698" spans="2:11" s="2" customFormat="1" x14ac:dyDescent="0.2">
      <c r="B698" s="15">
        <f t="shared" si="55"/>
        <v>686</v>
      </c>
      <c r="C698" s="9">
        <f t="shared" si="52"/>
        <v>63628</v>
      </c>
      <c r="D698" s="55">
        <f t="shared" si="56"/>
        <v>0</v>
      </c>
      <c r="E698" s="12">
        <f t="shared" si="53"/>
        <v>4309.3934458562771</v>
      </c>
      <c r="F698" s="12">
        <v>0</v>
      </c>
      <c r="G698" s="12">
        <f>IF(AND(B698&lt;&gt;"",$E$13:$E$1000+$F$13:$F$1000*COVID&lt;$D$13:$D$1000),$E$13:$E$1000+$F$13:$F$1000*COVID,IF(B698&lt;&gt;"",$D$13:$D$1000,""))</f>
        <v>0</v>
      </c>
      <c r="H698" s="12">
        <f>IF(AND(COVID,F698&lt;0),F698, IF(B698&lt;&gt;"",$G$13:$G$1000-$I$13:$I$1000,""))</f>
        <v>0</v>
      </c>
      <c r="I698" s="12">
        <f>IF(AND(COVID,F698&lt;0),0,IF(B698&lt;&gt;"",$D$13:$D$1000*($E$6/$E$8),""))</f>
        <v>0</v>
      </c>
      <c r="J698" s="12">
        <f t="shared" si="54"/>
        <v>0</v>
      </c>
      <c r="K698" s="12">
        <f>SUM($I$13:I698)</f>
        <v>854910.485335381</v>
      </c>
    </row>
    <row r="699" spans="2:11" s="2" customFormat="1" x14ac:dyDescent="0.2">
      <c r="B699" s="15">
        <f t="shared" si="55"/>
        <v>687</v>
      </c>
      <c r="C699" s="9">
        <f t="shared" si="52"/>
        <v>63659</v>
      </c>
      <c r="D699" s="55">
        <f t="shared" si="56"/>
        <v>0</v>
      </c>
      <c r="E699" s="12">
        <f t="shared" si="53"/>
        <v>4309.3934458562771</v>
      </c>
      <c r="F699" s="12">
        <v>0</v>
      </c>
      <c r="G699" s="12">
        <f>IF(AND(B699&lt;&gt;"",$E$13:$E$1000+$F$13:$F$1000*COVID&lt;$D$13:$D$1000),$E$13:$E$1000+$F$13:$F$1000*COVID,IF(B699&lt;&gt;"",$D$13:$D$1000,""))</f>
        <v>0</v>
      </c>
      <c r="H699" s="12">
        <f>IF(AND(COVID,F699&lt;0),F699, IF(B699&lt;&gt;"",$G$13:$G$1000-$I$13:$I$1000,""))</f>
        <v>0</v>
      </c>
      <c r="I699" s="12">
        <f>IF(AND(COVID,F699&lt;0),0,IF(B699&lt;&gt;"",$D$13:$D$1000*($E$6/$E$8),""))</f>
        <v>0</v>
      </c>
      <c r="J699" s="12">
        <f t="shared" si="54"/>
        <v>0</v>
      </c>
      <c r="K699" s="12">
        <f>SUM($I$13:I699)</f>
        <v>854910.485335381</v>
      </c>
    </row>
    <row r="700" spans="2:11" s="2" customFormat="1" x14ac:dyDescent="0.2">
      <c r="B700" s="15">
        <f t="shared" si="55"/>
        <v>688</v>
      </c>
      <c r="C700" s="9">
        <f t="shared" si="52"/>
        <v>63689</v>
      </c>
      <c r="D700" s="55">
        <f t="shared" si="56"/>
        <v>0</v>
      </c>
      <c r="E700" s="12">
        <f t="shared" si="53"/>
        <v>4309.3934458562771</v>
      </c>
      <c r="F700" s="12">
        <v>0</v>
      </c>
      <c r="G700" s="12">
        <f>IF(AND(B700&lt;&gt;"",$E$13:$E$1000+$F$13:$F$1000*COVID&lt;$D$13:$D$1000),$E$13:$E$1000+$F$13:$F$1000*COVID,IF(B700&lt;&gt;"",$D$13:$D$1000,""))</f>
        <v>0</v>
      </c>
      <c r="H700" s="12">
        <f>IF(AND(COVID,F700&lt;0),F700, IF(B700&lt;&gt;"",$G$13:$G$1000-$I$13:$I$1000,""))</f>
        <v>0</v>
      </c>
      <c r="I700" s="12">
        <f>IF(AND(COVID,F700&lt;0),0,IF(B700&lt;&gt;"",$D$13:$D$1000*($E$6/$E$8),""))</f>
        <v>0</v>
      </c>
      <c r="J700" s="12">
        <f t="shared" si="54"/>
        <v>0</v>
      </c>
      <c r="K700" s="12">
        <f>SUM($I$13:I700)</f>
        <v>854910.485335381</v>
      </c>
    </row>
    <row r="701" spans="2:11" s="2" customFormat="1" x14ac:dyDescent="0.2">
      <c r="B701" s="15">
        <f t="shared" si="55"/>
        <v>689</v>
      </c>
      <c r="C701" s="9">
        <f t="shared" si="52"/>
        <v>63720</v>
      </c>
      <c r="D701" s="55">
        <f t="shared" si="56"/>
        <v>0</v>
      </c>
      <c r="E701" s="12">
        <f t="shared" si="53"/>
        <v>4309.3934458562771</v>
      </c>
      <c r="F701" s="12">
        <v>0</v>
      </c>
      <c r="G701" s="12">
        <f>IF(AND(B701&lt;&gt;"",$E$13:$E$1000+$F$13:$F$1000*COVID&lt;$D$13:$D$1000),$E$13:$E$1000+$F$13:$F$1000*COVID,IF(B701&lt;&gt;"",$D$13:$D$1000,""))</f>
        <v>0</v>
      </c>
      <c r="H701" s="12">
        <f>IF(AND(COVID,F701&lt;0),F701, IF(B701&lt;&gt;"",$G$13:$G$1000-$I$13:$I$1000,""))</f>
        <v>0</v>
      </c>
      <c r="I701" s="12">
        <f>IF(AND(COVID,F701&lt;0),0,IF(B701&lt;&gt;"",$D$13:$D$1000*($E$6/$E$8),""))</f>
        <v>0</v>
      </c>
      <c r="J701" s="12">
        <f t="shared" si="54"/>
        <v>0</v>
      </c>
      <c r="K701" s="12">
        <f>SUM($I$13:I701)</f>
        <v>854910.485335381</v>
      </c>
    </row>
    <row r="702" spans="2:11" s="2" customFormat="1" x14ac:dyDescent="0.2">
      <c r="B702" s="15">
        <f t="shared" si="55"/>
        <v>690</v>
      </c>
      <c r="C702" s="9">
        <f t="shared" si="52"/>
        <v>63750</v>
      </c>
      <c r="D702" s="55">
        <f t="shared" si="56"/>
        <v>0</v>
      </c>
      <c r="E702" s="12">
        <f t="shared" si="53"/>
        <v>4309.3934458562771</v>
      </c>
      <c r="F702" s="12">
        <v>0</v>
      </c>
      <c r="G702" s="12">
        <f>IF(AND(B702&lt;&gt;"",$E$13:$E$1000+$F$13:$F$1000*COVID&lt;$D$13:$D$1000),$E$13:$E$1000+$F$13:$F$1000*COVID,IF(B702&lt;&gt;"",$D$13:$D$1000,""))</f>
        <v>0</v>
      </c>
      <c r="H702" s="12">
        <f>IF(AND(COVID,F702&lt;0),F702, IF(B702&lt;&gt;"",$G$13:$G$1000-$I$13:$I$1000,""))</f>
        <v>0</v>
      </c>
      <c r="I702" s="12">
        <f>IF(AND(COVID,F702&lt;0),0,IF(B702&lt;&gt;"",$D$13:$D$1000*($E$6/$E$8),""))</f>
        <v>0</v>
      </c>
      <c r="J702" s="12">
        <f t="shared" si="54"/>
        <v>0</v>
      </c>
      <c r="K702" s="12">
        <f>SUM($I$13:I702)</f>
        <v>854910.485335381</v>
      </c>
    </row>
    <row r="703" spans="2:11" s="2" customFormat="1" x14ac:dyDescent="0.2">
      <c r="B703" s="15">
        <f t="shared" si="55"/>
        <v>691</v>
      </c>
      <c r="C703" s="9">
        <f t="shared" si="52"/>
        <v>63781</v>
      </c>
      <c r="D703" s="55">
        <f t="shared" si="56"/>
        <v>0</v>
      </c>
      <c r="E703" s="12">
        <f t="shared" si="53"/>
        <v>4309.3934458562771</v>
      </c>
      <c r="F703" s="12">
        <v>0</v>
      </c>
      <c r="G703" s="12">
        <f>IF(AND(B703&lt;&gt;"",$E$13:$E$1000+$F$13:$F$1000*COVID&lt;$D$13:$D$1000),$E$13:$E$1000+$F$13:$F$1000*COVID,IF(B703&lt;&gt;"",$D$13:$D$1000,""))</f>
        <v>0</v>
      </c>
      <c r="H703" s="12">
        <f>IF(AND(COVID,F703&lt;0),F703, IF(B703&lt;&gt;"",$G$13:$G$1000-$I$13:$I$1000,""))</f>
        <v>0</v>
      </c>
      <c r="I703" s="12">
        <f>IF(AND(COVID,F703&lt;0),0,IF(B703&lt;&gt;"",$D$13:$D$1000*($E$6/$E$8),""))</f>
        <v>0</v>
      </c>
      <c r="J703" s="12">
        <f t="shared" si="54"/>
        <v>0</v>
      </c>
      <c r="K703" s="12">
        <f>SUM($I$13:I703)</f>
        <v>854910.485335381</v>
      </c>
    </row>
    <row r="704" spans="2:11" s="2" customFormat="1" x14ac:dyDescent="0.2">
      <c r="B704" s="15">
        <f t="shared" si="55"/>
        <v>692</v>
      </c>
      <c r="C704" s="9">
        <f t="shared" si="52"/>
        <v>63812</v>
      </c>
      <c r="D704" s="55">
        <f t="shared" si="56"/>
        <v>0</v>
      </c>
      <c r="E704" s="12">
        <f t="shared" si="53"/>
        <v>4309.3934458562771</v>
      </c>
      <c r="F704" s="12">
        <v>0</v>
      </c>
      <c r="G704" s="12">
        <f>IF(AND(B704&lt;&gt;"",$E$13:$E$1000+$F$13:$F$1000*COVID&lt;$D$13:$D$1000),$E$13:$E$1000+$F$13:$F$1000*COVID,IF(B704&lt;&gt;"",$D$13:$D$1000,""))</f>
        <v>0</v>
      </c>
      <c r="H704" s="12">
        <f>IF(AND(COVID,F704&lt;0),F704, IF(B704&lt;&gt;"",$G$13:$G$1000-$I$13:$I$1000,""))</f>
        <v>0</v>
      </c>
      <c r="I704" s="12">
        <f>IF(AND(COVID,F704&lt;0),0,IF(B704&lt;&gt;"",$D$13:$D$1000*($E$6/$E$8),""))</f>
        <v>0</v>
      </c>
      <c r="J704" s="12">
        <f t="shared" si="54"/>
        <v>0</v>
      </c>
      <c r="K704" s="12">
        <f>SUM($I$13:I704)</f>
        <v>854910.485335381</v>
      </c>
    </row>
    <row r="705" spans="2:11" s="2" customFormat="1" x14ac:dyDescent="0.2">
      <c r="B705" s="15">
        <f t="shared" si="55"/>
        <v>693</v>
      </c>
      <c r="C705" s="9">
        <f t="shared" si="52"/>
        <v>63842</v>
      </c>
      <c r="D705" s="55">
        <f t="shared" si="56"/>
        <v>0</v>
      </c>
      <c r="E705" s="12">
        <f t="shared" si="53"/>
        <v>4309.3934458562771</v>
      </c>
      <c r="F705" s="12">
        <v>0</v>
      </c>
      <c r="G705" s="12">
        <f>IF(AND(B705&lt;&gt;"",$E$13:$E$1000+$F$13:$F$1000*COVID&lt;$D$13:$D$1000),$E$13:$E$1000+$F$13:$F$1000*COVID,IF(B705&lt;&gt;"",$D$13:$D$1000,""))</f>
        <v>0</v>
      </c>
      <c r="H705" s="12">
        <f>IF(AND(COVID,F705&lt;0),F705, IF(B705&lt;&gt;"",$G$13:$G$1000-$I$13:$I$1000,""))</f>
        <v>0</v>
      </c>
      <c r="I705" s="12">
        <f>IF(AND(COVID,F705&lt;0),0,IF(B705&lt;&gt;"",$D$13:$D$1000*($E$6/$E$8),""))</f>
        <v>0</v>
      </c>
      <c r="J705" s="12">
        <f t="shared" si="54"/>
        <v>0</v>
      </c>
      <c r="K705" s="12">
        <f>SUM($I$13:I705)</f>
        <v>854910.485335381</v>
      </c>
    </row>
    <row r="706" spans="2:11" s="2" customFormat="1" x14ac:dyDescent="0.2">
      <c r="B706" s="15">
        <f t="shared" si="55"/>
        <v>694</v>
      </c>
      <c r="C706" s="9">
        <f t="shared" si="52"/>
        <v>63873</v>
      </c>
      <c r="D706" s="55">
        <f t="shared" si="56"/>
        <v>0</v>
      </c>
      <c r="E706" s="12">
        <f t="shared" si="53"/>
        <v>4309.3934458562771</v>
      </c>
      <c r="F706" s="12">
        <v>0</v>
      </c>
      <c r="G706" s="12">
        <f>IF(AND(B706&lt;&gt;"",$E$13:$E$1000+$F$13:$F$1000*COVID&lt;$D$13:$D$1000),$E$13:$E$1000+$F$13:$F$1000*COVID,IF(B706&lt;&gt;"",$D$13:$D$1000,""))</f>
        <v>0</v>
      </c>
      <c r="H706" s="12">
        <f>IF(AND(COVID,F706&lt;0),F706, IF(B706&lt;&gt;"",$G$13:$G$1000-$I$13:$I$1000,""))</f>
        <v>0</v>
      </c>
      <c r="I706" s="12">
        <f>IF(AND(COVID,F706&lt;0),0,IF(B706&lt;&gt;"",$D$13:$D$1000*($E$6/$E$8),""))</f>
        <v>0</v>
      </c>
      <c r="J706" s="12">
        <f t="shared" si="54"/>
        <v>0</v>
      </c>
      <c r="K706" s="12">
        <f>SUM($I$13:I706)</f>
        <v>854910.485335381</v>
      </c>
    </row>
    <row r="707" spans="2:11" s="2" customFormat="1" x14ac:dyDescent="0.2">
      <c r="B707" s="15">
        <f t="shared" si="55"/>
        <v>695</v>
      </c>
      <c r="C707" s="9">
        <f t="shared" si="52"/>
        <v>63903</v>
      </c>
      <c r="D707" s="55">
        <f t="shared" si="56"/>
        <v>0</v>
      </c>
      <c r="E707" s="12">
        <f t="shared" si="53"/>
        <v>4309.3934458562771</v>
      </c>
      <c r="F707" s="12">
        <v>0</v>
      </c>
      <c r="G707" s="12">
        <f>IF(AND(B707&lt;&gt;"",$E$13:$E$1000+$F$13:$F$1000*COVID&lt;$D$13:$D$1000),$E$13:$E$1000+$F$13:$F$1000*COVID,IF(B707&lt;&gt;"",$D$13:$D$1000,""))</f>
        <v>0</v>
      </c>
      <c r="H707" s="12">
        <f>IF(AND(COVID,F707&lt;0),F707, IF(B707&lt;&gt;"",$G$13:$G$1000-$I$13:$I$1000,""))</f>
        <v>0</v>
      </c>
      <c r="I707" s="12">
        <f>IF(AND(COVID,F707&lt;0),0,IF(B707&lt;&gt;"",$D$13:$D$1000*($E$6/$E$8),""))</f>
        <v>0</v>
      </c>
      <c r="J707" s="12">
        <f t="shared" si="54"/>
        <v>0</v>
      </c>
      <c r="K707" s="12">
        <f>SUM($I$13:I707)</f>
        <v>854910.485335381</v>
      </c>
    </row>
    <row r="708" spans="2:11" s="2" customFormat="1" x14ac:dyDescent="0.2">
      <c r="B708" s="15">
        <f t="shared" si="55"/>
        <v>696</v>
      </c>
      <c r="C708" s="9">
        <f t="shared" si="52"/>
        <v>63934</v>
      </c>
      <c r="D708" s="55">
        <f t="shared" si="56"/>
        <v>0</v>
      </c>
      <c r="E708" s="12">
        <f t="shared" si="53"/>
        <v>4309.3934458562771</v>
      </c>
      <c r="F708" s="12">
        <v>0</v>
      </c>
      <c r="G708" s="12">
        <f>IF(AND(B708&lt;&gt;"",$E$13:$E$1000+$F$13:$F$1000*COVID&lt;$D$13:$D$1000),$E$13:$E$1000+$F$13:$F$1000*COVID,IF(B708&lt;&gt;"",$D$13:$D$1000,""))</f>
        <v>0</v>
      </c>
      <c r="H708" s="12">
        <f>IF(AND(COVID,F708&lt;0),F708, IF(B708&lt;&gt;"",$G$13:$G$1000-$I$13:$I$1000,""))</f>
        <v>0</v>
      </c>
      <c r="I708" s="12">
        <f>IF(AND(COVID,F708&lt;0),0,IF(B708&lt;&gt;"",$D$13:$D$1000*($E$6/$E$8),""))</f>
        <v>0</v>
      </c>
      <c r="J708" s="12">
        <f t="shared" si="54"/>
        <v>0</v>
      </c>
      <c r="K708" s="12">
        <f>SUM($I$13:I708)</f>
        <v>854910.485335381</v>
      </c>
    </row>
    <row r="709" spans="2:11" s="2" customFormat="1" x14ac:dyDescent="0.2">
      <c r="B709" s="15">
        <f t="shared" si="55"/>
        <v>697</v>
      </c>
      <c r="C709" s="9">
        <f t="shared" si="52"/>
        <v>63965</v>
      </c>
      <c r="D709" s="55">
        <f t="shared" si="56"/>
        <v>0</v>
      </c>
      <c r="E709" s="12">
        <f t="shared" si="53"/>
        <v>4309.3934458562771</v>
      </c>
      <c r="F709" s="12">
        <v>0</v>
      </c>
      <c r="G709" s="12">
        <f>IF(AND(B709&lt;&gt;"",$E$13:$E$1000+$F$13:$F$1000*COVID&lt;$D$13:$D$1000),$E$13:$E$1000+$F$13:$F$1000*COVID,IF(B709&lt;&gt;"",$D$13:$D$1000,""))</f>
        <v>0</v>
      </c>
      <c r="H709" s="12">
        <f>IF(AND(COVID,F709&lt;0),F709, IF(B709&lt;&gt;"",$G$13:$G$1000-$I$13:$I$1000,""))</f>
        <v>0</v>
      </c>
      <c r="I709" s="12">
        <f>IF(AND(COVID,F709&lt;0),0,IF(B709&lt;&gt;"",$D$13:$D$1000*($E$6/$E$8),""))</f>
        <v>0</v>
      </c>
      <c r="J709" s="12">
        <f t="shared" si="54"/>
        <v>0</v>
      </c>
      <c r="K709" s="12">
        <f>SUM($I$13:I709)</f>
        <v>854910.485335381</v>
      </c>
    </row>
    <row r="710" spans="2:11" s="2" customFormat="1" x14ac:dyDescent="0.2">
      <c r="B710" s="15">
        <f t="shared" si="55"/>
        <v>698</v>
      </c>
      <c r="C710" s="9">
        <f t="shared" si="52"/>
        <v>63993</v>
      </c>
      <c r="D710" s="55">
        <f t="shared" si="56"/>
        <v>0</v>
      </c>
      <c r="E710" s="12">
        <f t="shared" si="53"/>
        <v>4309.3934458562771</v>
      </c>
      <c r="F710" s="12">
        <v>0</v>
      </c>
      <c r="G710" s="12">
        <f>IF(AND(B710&lt;&gt;"",$E$13:$E$1000+$F$13:$F$1000*COVID&lt;$D$13:$D$1000),$E$13:$E$1000+$F$13:$F$1000*COVID,IF(B710&lt;&gt;"",$D$13:$D$1000,""))</f>
        <v>0</v>
      </c>
      <c r="H710" s="12">
        <f>IF(AND(COVID,F710&lt;0),F710, IF(B710&lt;&gt;"",$G$13:$G$1000-$I$13:$I$1000,""))</f>
        <v>0</v>
      </c>
      <c r="I710" s="12">
        <f>IF(AND(COVID,F710&lt;0),0,IF(B710&lt;&gt;"",$D$13:$D$1000*($E$6/$E$8),""))</f>
        <v>0</v>
      </c>
      <c r="J710" s="12">
        <f t="shared" si="54"/>
        <v>0</v>
      </c>
      <c r="K710" s="12">
        <f>SUM($I$13:I710)</f>
        <v>854910.485335381</v>
      </c>
    </row>
    <row r="711" spans="2:11" s="2" customFormat="1" x14ac:dyDescent="0.2">
      <c r="B711" s="15">
        <f t="shared" si="55"/>
        <v>699</v>
      </c>
      <c r="C711" s="9">
        <f t="shared" si="52"/>
        <v>64024</v>
      </c>
      <c r="D711" s="55">
        <f t="shared" si="56"/>
        <v>0</v>
      </c>
      <c r="E711" s="12">
        <f t="shared" si="53"/>
        <v>4309.3934458562771</v>
      </c>
      <c r="F711" s="12">
        <v>0</v>
      </c>
      <c r="G711" s="12">
        <f>IF(AND(B711&lt;&gt;"",$E$13:$E$1000+$F$13:$F$1000*COVID&lt;$D$13:$D$1000),$E$13:$E$1000+$F$13:$F$1000*COVID,IF(B711&lt;&gt;"",$D$13:$D$1000,""))</f>
        <v>0</v>
      </c>
      <c r="H711" s="12">
        <f>IF(AND(COVID,F711&lt;0),F711, IF(B711&lt;&gt;"",$G$13:$G$1000-$I$13:$I$1000,""))</f>
        <v>0</v>
      </c>
      <c r="I711" s="12">
        <f>IF(AND(COVID,F711&lt;0),0,IF(B711&lt;&gt;"",$D$13:$D$1000*($E$6/$E$8),""))</f>
        <v>0</v>
      </c>
      <c r="J711" s="12">
        <f t="shared" si="54"/>
        <v>0</v>
      </c>
      <c r="K711" s="12">
        <f>SUM($I$13:I711)</f>
        <v>854910.485335381</v>
      </c>
    </row>
    <row r="712" spans="2:11" s="2" customFormat="1" x14ac:dyDescent="0.2">
      <c r="B712" s="15">
        <f t="shared" si="55"/>
        <v>700</v>
      </c>
      <c r="C712" s="9">
        <f t="shared" si="52"/>
        <v>64054</v>
      </c>
      <c r="D712" s="55">
        <f t="shared" si="56"/>
        <v>0</v>
      </c>
      <c r="E712" s="12">
        <f t="shared" si="53"/>
        <v>4309.3934458562771</v>
      </c>
      <c r="F712" s="12">
        <v>0</v>
      </c>
      <c r="G712" s="12">
        <f>IF(AND(B712&lt;&gt;"",$E$13:$E$1000+$F$13:$F$1000*COVID&lt;$D$13:$D$1000),$E$13:$E$1000+$F$13:$F$1000*COVID,IF(B712&lt;&gt;"",$D$13:$D$1000,""))</f>
        <v>0</v>
      </c>
      <c r="H712" s="12">
        <f>IF(AND(COVID,F712&lt;0),F712, IF(B712&lt;&gt;"",$G$13:$G$1000-$I$13:$I$1000,""))</f>
        <v>0</v>
      </c>
      <c r="I712" s="12">
        <f>IF(AND(COVID,F712&lt;0),0,IF(B712&lt;&gt;"",$D$13:$D$1000*($E$6/$E$8),""))</f>
        <v>0</v>
      </c>
      <c r="J712" s="12">
        <f t="shared" si="54"/>
        <v>0</v>
      </c>
      <c r="K712" s="12">
        <f>SUM($I$13:I712)</f>
        <v>854910.485335381</v>
      </c>
    </row>
    <row r="713" spans="2:11" s="2" customFormat="1" x14ac:dyDescent="0.2">
      <c r="B713" s="15">
        <f t="shared" si="55"/>
        <v>701</v>
      </c>
      <c r="C713" s="9">
        <f t="shared" si="52"/>
        <v>64085</v>
      </c>
      <c r="D713" s="55">
        <f t="shared" si="56"/>
        <v>0</v>
      </c>
      <c r="E713" s="12">
        <f t="shared" si="53"/>
        <v>4309.3934458562771</v>
      </c>
      <c r="F713" s="12">
        <v>0</v>
      </c>
      <c r="G713" s="12">
        <f>IF(AND(B713&lt;&gt;"",$E$13:$E$1000+$F$13:$F$1000*COVID&lt;$D$13:$D$1000),$E$13:$E$1000+$F$13:$F$1000*COVID,IF(B713&lt;&gt;"",$D$13:$D$1000,""))</f>
        <v>0</v>
      </c>
      <c r="H713" s="12">
        <f>IF(AND(COVID,F713&lt;0),F713, IF(B713&lt;&gt;"",$G$13:$G$1000-$I$13:$I$1000,""))</f>
        <v>0</v>
      </c>
      <c r="I713" s="12">
        <f>IF(AND(COVID,F713&lt;0),0,IF(B713&lt;&gt;"",$D$13:$D$1000*($E$6/$E$8),""))</f>
        <v>0</v>
      </c>
      <c r="J713" s="12">
        <f t="shared" si="54"/>
        <v>0</v>
      </c>
      <c r="K713" s="12">
        <f>SUM($I$13:I713)</f>
        <v>854910.485335381</v>
      </c>
    </row>
    <row r="714" spans="2:11" s="2" customFormat="1" x14ac:dyDescent="0.2">
      <c r="B714" s="15">
        <f t="shared" si="55"/>
        <v>702</v>
      </c>
      <c r="C714" s="9">
        <f t="shared" si="52"/>
        <v>64115</v>
      </c>
      <c r="D714" s="55">
        <f t="shared" si="56"/>
        <v>0</v>
      </c>
      <c r="E714" s="12">
        <f t="shared" si="53"/>
        <v>4309.3934458562771</v>
      </c>
      <c r="F714" s="12">
        <v>0</v>
      </c>
      <c r="G714" s="12">
        <f>IF(AND(B714&lt;&gt;"",$E$13:$E$1000+$F$13:$F$1000*COVID&lt;$D$13:$D$1000),$E$13:$E$1000+$F$13:$F$1000*COVID,IF(B714&lt;&gt;"",$D$13:$D$1000,""))</f>
        <v>0</v>
      </c>
      <c r="H714" s="12">
        <f>IF(AND(COVID,F714&lt;0),F714, IF(B714&lt;&gt;"",$G$13:$G$1000-$I$13:$I$1000,""))</f>
        <v>0</v>
      </c>
      <c r="I714" s="12">
        <f>IF(AND(COVID,F714&lt;0),0,IF(B714&lt;&gt;"",$D$13:$D$1000*($E$6/$E$8),""))</f>
        <v>0</v>
      </c>
      <c r="J714" s="12">
        <f t="shared" si="54"/>
        <v>0</v>
      </c>
      <c r="K714" s="12">
        <f>SUM($I$13:I714)</f>
        <v>854910.485335381</v>
      </c>
    </row>
    <row r="715" spans="2:11" s="2" customFormat="1" x14ac:dyDescent="0.2">
      <c r="B715" s="15">
        <f t="shared" si="55"/>
        <v>703</v>
      </c>
      <c r="C715" s="9">
        <f t="shared" si="52"/>
        <v>64146</v>
      </c>
      <c r="D715" s="55">
        <f t="shared" si="56"/>
        <v>0</v>
      </c>
      <c r="E715" s="12">
        <f t="shared" si="53"/>
        <v>4309.3934458562771</v>
      </c>
      <c r="F715" s="12">
        <v>0</v>
      </c>
      <c r="G715" s="12">
        <f>IF(AND(B715&lt;&gt;"",$E$13:$E$1000+$F$13:$F$1000*COVID&lt;$D$13:$D$1000),$E$13:$E$1000+$F$13:$F$1000*COVID,IF(B715&lt;&gt;"",$D$13:$D$1000,""))</f>
        <v>0</v>
      </c>
      <c r="H715" s="12">
        <f>IF(AND(COVID,F715&lt;0),F715, IF(B715&lt;&gt;"",$G$13:$G$1000-$I$13:$I$1000,""))</f>
        <v>0</v>
      </c>
      <c r="I715" s="12">
        <f>IF(AND(COVID,F715&lt;0),0,IF(B715&lt;&gt;"",$D$13:$D$1000*($E$6/$E$8),""))</f>
        <v>0</v>
      </c>
      <c r="J715" s="12">
        <f t="shared" si="54"/>
        <v>0</v>
      </c>
      <c r="K715" s="12">
        <f>SUM($I$13:I715)</f>
        <v>854910.485335381</v>
      </c>
    </row>
    <row r="716" spans="2:11" s="2" customFormat="1" x14ac:dyDescent="0.2">
      <c r="B716" s="15">
        <f t="shared" si="55"/>
        <v>704</v>
      </c>
      <c r="C716" s="9">
        <f t="shared" si="52"/>
        <v>64177</v>
      </c>
      <c r="D716" s="55">
        <f t="shared" si="56"/>
        <v>0</v>
      </c>
      <c r="E716" s="12">
        <f t="shared" si="53"/>
        <v>4309.3934458562771</v>
      </c>
      <c r="F716" s="12">
        <v>0</v>
      </c>
      <c r="G716" s="12">
        <f>IF(AND(B716&lt;&gt;"",$E$13:$E$1000+$F$13:$F$1000*COVID&lt;$D$13:$D$1000),$E$13:$E$1000+$F$13:$F$1000*COVID,IF(B716&lt;&gt;"",$D$13:$D$1000,""))</f>
        <v>0</v>
      </c>
      <c r="H716" s="12">
        <f>IF(AND(COVID,F716&lt;0),F716, IF(B716&lt;&gt;"",$G$13:$G$1000-$I$13:$I$1000,""))</f>
        <v>0</v>
      </c>
      <c r="I716" s="12">
        <f>IF(AND(COVID,F716&lt;0),0,IF(B716&lt;&gt;"",$D$13:$D$1000*($E$6/$E$8),""))</f>
        <v>0</v>
      </c>
      <c r="J716" s="12">
        <f t="shared" si="54"/>
        <v>0</v>
      </c>
      <c r="K716" s="12">
        <f>SUM($I$13:I716)</f>
        <v>854910.485335381</v>
      </c>
    </row>
    <row r="717" spans="2:11" s="2" customFormat="1" x14ac:dyDescent="0.2">
      <c r="B717" s="15">
        <f t="shared" si="55"/>
        <v>705</v>
      </c>
      <c r="C717" s="9">
        <f t="shared" si="52"/>
        <v>64207</v>
      </c>
      <c r="D717" s="55">
        <f t="shared" si="56"/>
        <v>0</v>
      </c>
      <c r="E717" s="12">
        <f t="shared" si="53"/>
        <v>4309.3934458562771</v>
      </c>
      <c r="F717" s="12">
        <v>0</v>
      </c>
      <c r="G717" s="12">
        <f>IF(AND(B717&lt;&gt;"",$E$13:$E$1000+$F$13:$F$1000*COVID&lt;$D$13:$D$1000),$E$13:$E$1000+$F$13:$F$1000*COVID,IF(B717&lt;&gt;"",$D$13:$D$1000,""))</f>
        <v>0</v>
      </c>
      <c r="H717" s="12">
        <f>IF(AND(COVID,F717&lt;0),F717, IF(B717&lt;&gt;"",$G$13:$G$1000-$I$13:$I$1000,""))</f>
        <v>0</v>
      </c>
      <c r="I717" s="12">
        <f>IF(AND(COVID,F717&lt;0),0,IF(B717&lt;&gt;"",$D$13:$D$1000*($E$6/$E$8),""))</f>
        <v>0</v>
      </c>
      <c r="J717" s="12">
        <f t="shared" si="54"/>
        <v>0</v>
      </c>
      <c r="K717" s="12">
        <f>SUM($I$13:I717)</f>
        <v>854910.485335381</v>
      </c>
    </row>
    <row r="718" spans="2:11" s="2" customFormat="1" x14ac:dyDescent="0.2">
      <c r="B718" s="15">
        <f t="shared" si="55"/>
        <v>706</v>
      </c>
      <c r="C718" s="9">
        <f t="shared" ref="C718:C781" si="57">IF(B718&lt;&gt;"",DATE(YEAR($E$9),MONTH($E$9)+B718*12/$E$8,DAY($E$9)),"")</f>
        <v>64238</v>
      </c>
      <c r="D718" s="55">
        <f t="shared" si="56"/>
        <v>0</v>
      </c>
      <c r="E718" s="12">
        <f t="shared" ref="E718:E781" si="58">IF(B718&lt;&gt;"",$J$5,"")</f>
        <v>4309.3934458562771</v>
      </c>
      <c r="F718" s="12">
        <v>0</v>
      </c>
      <c r="G718" s="12">
        <f>IF(AND(B718&lt;&gt;"",$E$13:$E$1000+$F$13:$F$1000*COVID&lt;$D$13:$D$1000),$E$13:$E$1000+$F$13:$F$1000*COVID,IF(B718&lt;&gt;"",$D$13:$D$1000,""))</f>
        <v>0</v>
      </c>
      <c r="H718" s="12">
        <f>IF(AND(COVID,F718&lt;0),F718, IF(B718&lt;&gt;"",$G$13:$G$1000-$I$13:$I$1000,""))</f>
        <v>0</v>
      </c>
      <c r="I718" s="12">
        <f>IF(AND(COVID,F718&lt;0),0,IF(B718&lt;&gt;"",$D$13:$D$1000*($E$6/$E$8),""))</f>
        <v>0</v>
      </c>
      <c r="J718" s="12">
        <f t="shared" ref="J718:J781" si="59">IF(AND(B718&lt;&gt;"",$E$13:$E$1000+$F$13:$F$1000&lt;$D$13:$D$1000),$D$13:$D$1000-$H$13:$H$1000,IF(B718&lt;&gt;"",0,""))</f>
        <v>0</v>
      </c>
      <c r="K718" s="12">
        <f>SUM($I$13:I718)</f>
        <v>854910.485335381</v>
      </c>
    </row>
    <row r="719" spans="2:11" s="2" customFormat="1" x14ac:dyDescent="0.2">
      <c r="B719" s="15">
        <f t="shared" ref="B719:B782" si="60">IF((IF($E$5*$E$6*$E$7*$E$9&gt;0,1,0)),B718+1,"")</f>
        <v>707</v>
      </c>
      <c r="C719" s="9">
        <f t="shared" si="57"/>
        <v>64268</v>
      </c>
      <c r="D719" s="55">
        <f t="shared" ref="D719:D782" si="61">IF(B719&lt;&gt;"",J718,"")</f>
        <v>0</v>
      </c>
      <c r="E719" s="12">
        <f t="shared" si="58"/>
        <v>4309.3934458562771</v>
      </c>
      <c r="F719" s="12">
        <v>0</v>
      </c>
      <c r="G719" s="12">
        <f>IF(AND(B719&lt;&gt;"",$E$13:$E$1000+$F$13:$F$1000*COVID&lt;$D$13:$D$1000),$E$13:$E$1000+$F$13:$F$1000*COVID,IF(B719&lt;&gt;"",$D$13:$D$1000,""))</f>
        <v>0</v>
      </c>
      <c r="H719" s="12">
        <f>IF(AND(COVID,F719&lt;0),F719, IF(B719&lt;&gt;"",$G$13:$G$1000-$I$13:$I$1000,""))</f>
        <v>0</v>
      </c>
      <c r="I719" s="12">
        <f>IF(AND(COVID,F719&lt;0),0,IF(B719&lt;&gt;"",$D$13:$D$1000*($E$6/$E$8),""))</f>
        <v>0</v>
      </c>
      <c r="J719" s="12">
        <f t="shared" si="59"/>
        <v>0</v>
      </c>
      <c r="K719" s="12">
        <f>SUM($I$13:I719)</f>
        <v>854910.485335381</v>
      </c>
    </row>
    <row r="720" spans="2:11" s="2" customFormat="1" x14ac:dyDescent="0.2">
      <c r="B720" s="15">
        <f t="shared" si="60"/>
        <v>708</v>
      </c>
      <c r="C720" s="9">
        <f t="shared" si="57"/>
        <v>64299</v>
      </c>
      <c r="D720" s="55">
        <f t="shared" si="61"/>
        <v>0</v>
      </c>
      <c r="E720" s="12">
        <f t="shared" si="58"/>
        <v>4309.3934458562771</v>
      </c>
      <c r="F720" s="12">
        <v>0</v>
      </c>
      <c r="G720" s="12">
        <f>IF(AND(B720&lt;&gt;"",$E$13:$E$1000+$F$13:$F$1000*COVID&lt;$D$13:$D$1000),$E$13:$E$1000+$F$13:$F$1000*COVID,IF(B720&lt;&gt;"",$D$13:$D$1000,""))</f>
        <v>0</v>
      </c>
      <c r="H720" s="12">
        <f>IF(AND(COVID,F720&lt;0),F720, IF(B720&lt;&gt;"",$G$13:$G$1000-$I$13:$I$1000,""))</f>
        <v>0</v>
      </c>
      <c r="I720" s="12">
        <f>IF(AND(COVID,F720&lt;0),0,IF(B720&lt;&gt;"",$D$13:$D$1000*($E$6/$E$8),""))</f>
        <v>0</v>
      </c>
      <c r="J720" s="12">
        <f t="shared" si="59"/>
        <v>0</v>
      </c>
      <c r="K720" s="12">
        <f>SUM($I$13:I720)</f>
        <v>854910.485335381</v>
      </c>
    </row>
    <row r="721" spans="2:11" s="2" customFormat="1" x14ac:dyDescent="0.2">
      <c r="B721" s="15">
        <f t="shared" si="60"/>
        <v>709</v>
      </c>
      <c r="C721" s="9">
        <f t="shared" si="57"/>
        <v>64330</v>
      </c>
      <c r="D721" s="55">
        <f t="shared" si="61"/>
        <v>0</v>
      </c>
      <c r="E721" s="12">
        <f t="shared" si="58"/>
        <v>4309.3934458562771</v>
      </c>
      <c r="F721" s="12">
        <v>0</v>
      </c>
      <c r="G721" s="12">
        <f>IF(AND(B721&lt;&gt;"",$E$13:$E$1000+$F$13:$F$1000*COVID&lt;$D$13:$D$1000),$E$13:$E$1000+$F$13:$F$1000*COVID,IF(B721&lt;&gt;"",$D$13:$D$1000,""))</f>
        <v>0</v>
      </c>
      <c r="H721" s="12">
        <f>IF(AND(COVID,F721&lt;0),F721, IF(B721&lt;&gt;"",$G$13:$G$1000-$I$13:$I$1000,""))</f>
        <v>0</v>
      </c>
      <c r="I721" s="12">
        <f>IF(AND(COVID,F721&lt;0),0,IF(B721&lt;&gt;"",$D$13:$D$1000*($E$6/$E$8),""))</f>
        <v>0</v>
      </c>
      <c r="J721" s="12">
        <f t="shared" si="59"/>
        <v>0</v>
      </c>
      <c r="K721" s="12">
        <f>SUM($I$13:I721)</f>
        <v>854910.485335381</v>
      </c>
    </row>
    <row r="722" spans="2:11" s="2" customFormat="1" x14ac:dyDescent="0.2">
      <c r="B722" s="15">
        <f t="shared" si="60"/>
        <v>710</v>
      </c>
      <c r="C722" s="9">
        <f t="shared" si="57"/>
        <v>64359</v>
      </c>
      <c r="D722" s="55">
        <f t="shared" si="61"/>
        <v>0</v>
      </c>
      <c r="E722" s="12">
        <f t="shared" si="58"/>
        <v>4309.3934458562771</v>
      </c>
      <c r="F722" s="12">
        <v>0</v>
      </c>
      <c r="G722" s="12">
        <f>IF(AND(B722&lt;&gt;"",$E$13:$E$1000+$F$13:$F$1000*COVID&lt;$D$13:$D$1000),$E$13:$E$1000+$F$13:$F$1000*COVID,IF(B722&lt;&gt;"",$D$13:$D$1000,""))</f>
        <v>0</v>
      </c>
      <c r="H722" s="12">
        <f>IF(AND(COVID,F722&lt;0),F722, IF(B722&lt;&gt;"",$G$13:$G$1000-$I$13:$I$1000,""))</f>
        <v>0</v>
      </c>
      <c r="I722" s="12">
        <f>IF(AND(COVID,F722&lt;0),0,IF(B722&lt;&gt;"",$D$13:$D$1000*($E$6/$E$8),""))</f>
        <v>0</v>
      </c>
      <c r="J722" s="12">
        <f t="shared" si="59"/>
        <v>0</v>
      </c>
      <c r="K722" s="12">
        <f>SUM($I$13:I722)</f>
        <v>854910.485335381</v>
      </c>
    </row>
    <row r="723" spans="2:11" s="2" customFormat="1" x14ac:dyDescent="0.2">
      <c r="B723" s="15">
        <f t="shared" si="60"/>
        <v>711</v>
      </c>
      <c r="C723" s="9">
        <f t="shared" si="57"/>
        <v>64390</v>
      </c>
      <c r="D723" s="55">
        <f t="shared" si="61"/>
        <v>0</v>
      </c>
      <c r="E723" s="12">
        <f t="shared" si="58"/>
        <v>4309.3934458562771</v>
      </c>
      <c r="F723" s="12">
        <v>0</v>
      </c>
      <c r="G723" s="12">
        <f>IF(AND(B723&lt;&gt;"",$E$13:$E$1000+$F$13:$F$1000*COVID&lt;$D$13:$D$1000),$E$13:$E$1000+$F$13:$F$1000*COVID,IF(B723&lt;&gt;"",$D$13:$D$1000,""))</f>
        <v>0</v>
      </c>
      <c r="H723" s="12">
        <f>IF(AND(COVID,F723&lt;0),F723, IF(B723&lt;&gt;"",$G$13:$G$1000-$I$13:$I$1000,""))</f>
        <v>0</v>
      </c>
      <c r="I723" s="12">
        <f>IF(AND(COVID,F723&lt;0),0,IF(B723&lt;&gt;"",$D$13:$D$1000*($E$6/$E$8),""))</f>
        <v>0</v>
      </c>
      <c r="J723" s="12">
        <f t="shared" si="59"/>
        <v>0</v>
      </c>
      <c r="K723" s="12">
        <f>SUM($I$13:I723)</f>
        <v>854910.485335381</v>
      </c>
    </row>
    <row r="724" spans="2:11" s="2" customFormat="1" x14ac:dyDescent="0.2">
      <c r="B724" s="15">
        <f t="shared" si="60"/>
        <v>712</v>
      </c>
      <c r="C724" s="9">
        <f t="shared" si="57"/>
        <v>64420</v>
      </c>
      <c r="D724" s="55">
        <f t="shared" si="61"/>
        <v>0</v>
      </c>
      <c r="E724" s="12">
        <f t="shared" si="58"/>
        <v>4309.3934458562771</v>
      </c>
      <c r="F724" s="12">
        <v>0</v>
      </c>
      <c r="G724" s="12">
        <f>IF(AND(B724&lt;&gt;"",$E$13:$E$1000+$F$13:$F$1000*COVID&lt;$D$13:$D$1000),$E$13:$E$1000+$F$13:$F$1000*COVID,IF(B724&lt;&gt;"",$D$13:$D$1000,""))</f>
        <v>0</v>
      </c>
      <c r="H724" s="12">
        <f>IF(AND(COVID,F724&lt;0),F724, IF(B724&lt;&gt;"",$G$13:$G$1000-$I$13:$I$1000,""))</f>
        <v>0</v>
      </c>
      <c r="I724" s="12">
        <f>IF(AND(COVID,F724&lt;0),0,IF(B724&lt;&gt;"",$D$13:$D$1000*($E$6/$E$8),""))</f>
        <v>0</v>
      </c>
      <c r="J724" s="12">
        <f t="shared" si="59"/>
        <v>0</v>
      </c>
      <c r="K724" s="12">
        <f>SUM($I$13:I724)</f>
        <v>854910.485335381</v>
      </c>
    </row>
    <row r="725" spans="2:11" s="2" customFormat="1" x14ac:dyDescent="0.2">
      <c r="B725" s="15">
        <f t="shared" si="60"/>
        <v>713</v>
      </c>
      <c r="C725" s="9">
        <f t="shared" si="57"/>
        <v>64451</v>
      </c>
      <c r="D725" s="55">
        <f t="shared" si="61"/>
        <v>0</v>
      </c>
      <c r="E725" s="12">
        <f t="shared" si="58"/>
        <v>4309.3934458562771</v>
      </c>
      <c r="F725" s="12">
        <v>0</v>
      </c>
      <c r="G725" s="12">
        <f>IF(AND(B725&lt;&gt;"",$E$13:$E$1000+$F$13:$F$1000*COVID&lt;$D$13:$D$1000),$E$13:$E$1000+$F$13:$F$1000*COVID,IF(B725&lt;&gt;"",$D$13:$D$1000,""))</f>
        <v>0</v>
      </c>
      <c r="H725" s="12">
        <f>IF(AND(COVID,F725&lt;0),F725, IF(B725&lt;&gt;"",$G$13:$G$1000-$I$13:$I$1000,""))</f>
        <v>0</v>
      </c>
      <c r="I725" s="12">
        <f>IF(AND(COVID,F725&lt;0),0,IF(B725&lt;&gt;"",$D$13:$D$1000*($E$6/$E$8),""))</f>
        <v>0</v>
      </c>
      <c r="J725" s="12">
        <f t="shared" si="59"/>
        <v>0</v>
      </c>
      <c r="K725" s="12">
        <f>SUM($I$13:I725)</f>
        <v>854910.485335381</v>
      </c>
    </row>
    <row r="726" spans="2:11" s="2" customFormat="1" x14ac:dyDescent="0.2">
      <c r="B726" s="15">
        <f t="shared" si="60"/>
        <v>714</v>
      </c>
      <c r="C726" s="9">
        <f t="shared" si="57"/>
        <v>64481</v>
      </c>
      <c r="D726" s="55">
        <f t="shared" si="61"/>
        <v>0</v>
      </c>
      <c r="E726" s="12">
        <f t="shared" si="58"/>
        <v>4309.3934458562771</v>
      </c>
      <c r="F726" s="12">
        <v>0</v>
      </c>
      <c r="G726" s="12">
        <f>IF(AND(B726&lt;&gt;"",$E$13:$E$1000+$F$13:$F$1000*COVID&lt;$D$13:$D$1000),$E$13:$E$1000+$F$13:$F$1000*COVID,IF(B726&lt;&gt;"",$D$13:$D$1000,""))</f>
        <v>0</v>
      </c>
      <c r="H726" s="12">
        <f>IF(AND(COVID,F726&lt;0),F726, IF(B726&lt;&gt;"",$G$13:$G$1000-$I$13:$I$1000,""))</f>
        <v>0</v>
      </c>
      <c r="I726" s="12">
        <f>IF(AND(COVID,F726&lt;0),0,IF(B726&lt;&gt;"",$D$13:$D$1000*($E$6/$E$8),""))</f>
        <v>0</v>
      </c>
      <c r="J726" s="12">
        <f t="shared" si="59"/>
        <v>0</v>
      </c>
      <c r="K726" s="12">
        <f>SUM($I$13:I726)</f>
        <v>854910.485335381</v>
      </c>
    </row>
    <row r="727" spans="2:11" s="2" customFormat="1" x14ac:dyDescent="0.2">
      <c r="B727" s="15">
        <f t="shared" si="60"/>
        <v>715</v>
      </c>
      <c r="C727" s="9">
        <f t="shared" si="57"/>
        <v>64512</v>
      </c>
      <c r="D727" s="55">
        <f t="shared" si="61"/>
        <v>0</v>
      </c>
      <c r="E727" s="12">
        <f t="shared" si="58"/>
        <v>4309.3934458562771</v>
      </c>
      <c r="F727" s="12">
        <v>0</v>
      </c>
      <c r="G727" s="12">
        <f>IF(AND(B727&lt;&gt;"",$E$13:$E$1000+$F$13:$F$1000*COVID&lt;$D$13:$D$1000),$E$13:$E$1000+$F$13:$F$1000*COVID,IF(B727&lt;&gt;"",$D$13:$D$1000,""))</f>
        <v>0</v>
      </c>
      <c r="H727" s="12">
        <f>IF(AND(COVID,F727&lt;0),F727, IF(B727&lt;&gt;"",$G$13:$G$1000-$I$13:$I$1000,""))</f>
        <v>0</v>
      </c>
      <c r="I727" s="12">
        <f>IF(AND(COVID,F727&lt;0),0,IF(B727&lt;&gt;"",$D$13:$D$1000*($E$6/$E$8),""))</f>
        <v>0</v>
      </c>
      <c r="J727" s="12">
        <f t="shared" si="59"/>
        <v>0</v>
      </c>
      <c r="K727" s="12">
        <f>SUM($I$13:I727)</f>
        <v>854910.485335381</v>
      </c>
    </row>
    <row r="728" spans="2:11" s="2" customFormat="1" x14ac:dyDescent="0.2">
      <c r="B728" s="15">
        <f t="shared" si="60"/>
        <v>716</v>
      </c>
      <c r="C728" s="9">
        <f t="shared" si="57"/>
        <v>64543</v>
      </c>
      <c r="D728" s="55">
        <f t="shared" si="61"/>
        <v>0</v>
      </c>
      <c r="E728" s="12">
        <f t="shared" si="58"/>
        <v>4309.3934458562771</v>
      </c>
      <c r="F728" s="12">
        <v>0</v>
      </c>
      <c r="G728" s="12">
        <f>IF(AND(B728&lt;&gt;"",$E$13:$E$1000+$F$13:$F$1000*COVID&lt;$D$13:$D$1000),$E$13:$E$1000+$F$13:$F$1000*COVID,IF(B728&lt;&gt;"",$D$13:$D$1000,""))</f>
        <v>0</v>
      </c>
      <c r="H728" s="12">
        <f>IF(AND(COVID,F728&lt;0),F728, IF(B728&lt;&gt;"",$G$13:$G$1000-$I$13:$I$1000,""))</f>
        <v>0</v>
      </c>
      <c r="I728" s="12">
        <f>IF(AND(COVID,F728&lt;0),0,IF(B728&lt;&gt;"",$D$13:$D$1000*($E$6/$E$8),""))</f>
        <v>0</v>
      </c>
      <c r="J728" s="12">
        <f t="shared" si="59"/>
        <v>0</v>
      </c>
      <c r="K728" s="12">
        <f>SUM($I$13:I728)</f>
        <v>854910.485335381</v>
      </c>
    </row>
    <row r="729" spans="2:11" s="2" customFormat="1" x14ac:dyDescent="0.2">
      <c r="B729" s="15">
        <f t="shared" si="60"/>
        <v>717</v>
      </c>
      <c r="C729" s="9">
        <f t="shared" si="57"/>
        <v>64573</v>
      </c>
      <c r="D729" s="55">
        <f t="shared" si="61"/>
        <v>0</v>
      </c>
      <c r="E729" s="12">
        <f t="shared" si="58"/>
        <v>4309.3934458562771</v>
      </c>
      <c r="F729" s="12">
        <v>0</v>
      </c>
      <c r="G729" s="12">
        <f>IF(AND(B729&lt;&gt;"",$E$13:$E$1000+$F$13:$F$1000*COVID&lt;$D$13:$D$1000),$E$13:$E$1000+$F$13:$F$1000*COVID,IF(B729&lt;&gt;"",$D$13:$D$1000,""))</f>
        <v>0</v>
      </c>
      <c r="H729" s="12">
        <f>IF(AND(COVID,F729&lt;0),F729, IF(B729&lt;&gt;"",$G$13:$G$1000-$I$13:$I$1000,""))</f>
        <v>0</v>
      </c>
      <c r="I729" s="12">
        <f>IF(AND(COVID,F729&lt;0),0,IF(B729&lt;&gt;"",$D$13:$D$1000*($E$6/$E$8),""))</f>
        <v>0</v>
      </c>
      <c r="J729" s="12">
        <f t="shared" si="59"/>
        <v>0</v>
      </c>
      <c r="K729" s="12">
        <f>SUM($I$13:I729)</f>
        <v>854910.485335381</v>
      </c>
    </row>
    <row r="730" spans="2:11" s="2" customFormat="1" x14ac:dyDescent="0.2">
      <c r="B730" s="15">
        <f t="shared" si="60"/>
        <v>718</v>
      </c>
      <c r="C730" s="9">
        <f t="shared" si="57"/>
        <v>64604</v>
      </c>
      <c r="D730" s="55">
        <f t="shared" si="61"/>
        <v>0</v>
      </c>
      <c r="E730" s="12">
        <f t="shared" si="58"/>
        <v>4309.3934458562771</v>
      </c>
      <c r="F730" s="12">
        <v>0</v>
      </c>
      <c r="G730" s="12">
        <f>IF(AND(B730&lt;&gt;"",$E$13:$E$1000+$F$13:$F$1000*COVID&lt;$D$13:$D$1000),$E$13:$E$1000+$F$13:$F$1000*COVID,IF(B730&lt;&gt;"",$D$13:$D$1000,""))</f>
        <v>0</v>
      </c>
      <c r="H730" s="12">
        <f>IF(AND(COVID,F730&lt;0),F730, IF(B730&lt;&gt;"",$G$13:$G$1000-$I$13:$I$1000,""))</f>
        <v>0</v>
      </c>
      <c r="I730" s="12">
        <f>IF(AND(COVID,F730&lt;0),0,IF(B730&lt;&gt;"",$D$13:$D$1000*($E$6/$E$8),""))</f>
        <v>0</v>
      </c>
      <c r="J730" s="12">
        <f t="shared" si="59"/>
        <v>0</v>
      </c>
      <c r="K730" s="12">
        <f>SUM($I$13:I730)</f>
        <v>854910.485335381</v>
      </c>
    </row>
    <row r="731" spans="2:11" s="2" customFormat="1" x14ac:dyDescent="0.2">
      <c r="B731" s="15">
        <f t="shared" si="60"/>
        <v>719</v>
      </c>
      <c r="C731" s="9">
        <f t="shared" si="57"/>
        <v>64634</v>
      </c>
      <c r="D731" s="55">
        <f t="shared" si="61"/>
        <v>0</v>
      </c>
      <c r="E731" s="12">
        <f t="shared" si="58"/>
        <v>4309.3934458562771</v>
      </c>
      <c r="F731" s="12">
        <v>0</v>
      </c>
      <c r="G731" s="12">
        <f>IF(AND(B731&lt;&gt;"",$E$13:$E$1000+$F$13:$F$1000*COVID&lt;$D$13:$D$1000),$E$13:$E$1000+$F$13:$F$1000*COVID,IF(B731&lt;&gt;"",$D$13:$D$1000,""))</f>
        <v>0</v>
      </c>
      <c r="H731" s="12">
        <f>IF(AND(COVID,F731&lt;0),F731, IF(B731&lt;&gt;"",$G$13:$G$1000-$I$13:$I$1000,""))</f>
        <v>0</v>
      </c>
      <c r="I731" s="12">
        <f>IF(AND(COVID,F731&lt;0),0,IF(B731&lt;&gt;"",$D$13:$D$1000*($E$6/$E$8),""))</f>
        <v>0</v>
      </c>
      <c r="J731" s="12">
        <f t="shared" si="59"/>
        <v>0</v>
      </c>
      <c r="K731" s="12">
        <f>SUM($I$13:I731)</f>
        <v>854910.485335381</v>
      </c>
    </row>
    <row r="732" spans="2:11" s="2" customFormat="1" x14ac:dyDescent="0.2">
      <c r="B732" s="15">
        <f t="shared" si="60"/>
        <v>720</v>
      </c>
      <c r="C732" s="9">
        <f t="shared" si="57"/>
        <v>64665</v>
      </c>
      <c r="D732" s="55">
        <f t="shared" si="61"/>
        <v>0</v>
      </c>
      <c r="E732" s="12">
        <f t="shared" si="58"/>
        <v>4309.3934458562771</v>
      </c>
      <c r="F732" s="12">
        <v>0</v>
      </c>
      <c r="G732" s="12">
        <f>IF(AND(B732&lt;&gt;"",$E$13:$E$1000+$F$13:$F$1000*COVID&lt;$D$13:$D$1000),$E$13:$E$1000+$F$13:$F$1000*COVID,IF(B732&lt;&gt;"",$D$13:$D$1000,""))</f>
        <v>0</v>
      </c>
      <c r="H732" s="12">
        <f>IF(AND(COVID,F732&lt;0),F732, IF(B732&lt;&gt;"",$G$13:$G$1000-$I$13:$I$1000,""))</f>
        <v>0</v>
      </c>
      <c r="I732" s="12">
        <f>IF(AND(COVID,F732&lt;0),0,IF(B732&lt;&gt;"",$D$13:$D$1000*($E$6/$E$8),""))</f>
        <v>0</v>
      </c>
      <c r="J732" s="12">
        <f t="shared" si="59"/>
        <v>0</v>
      </c>
      <c r="K732" s="12">
        <f>SUM($I$13:I732)</f>
        <v>854910.485335381</v>
      </c>
    </row>
    <row r="733" spans="2:11" s="2" customFormat="1" x14ac:dyDescent="0.2">
      <c r="B733" s="15">
        <f t="shared" si="60"/>
        <v>721</v>
      </c>
      <c r="C733" s="9">
        <f t="shared" si="57"/>
        <v>64696</v>
      </c>
      <c r="D733" s="55">
        <f t="shared" si="61"/>
        <v>0</v>
      </c>
      <c r="E733" s="12">
        <f t="shared" si="58"/>
        <v>4309.3934458562771</v>
      </c>
      <c r="F733" s="12">
        <v>0</v>
      </c>
      <c r="G733" s="12">
        <f>IF(AND(B733&lt;&gt;"",$E$13:$E$1000+$F$13:$F$1000*COVID&lt;$D$13:$D$1000),$E$13:$E$1000+$F$13:$F$1000*COVID,IF(B733&lt;&gt;"",$D$13:$D$1000,""))</f>
        <v>0</v>
      </c>
      <c r="H733" s="12">
        <f>IF(AND(COVID,F733&lt;0),F733, IF(B733&lt;&gt;"",$G$13:$G$1000-$I$13:$I$1000,""))</f>
        <v>0</v>
      </c>
      <c r="I733" s="12">
        <f>IF(AND(COVID,F733&lt;0),0,IF(B733&lt;&gt;"",$D$13:$D$1000*($E$6/$E$8),""))</f>
        <v>0</v>
      </c>
      <c r="J733" s="12">
        <f t="shared" si="59"/>
        <v>0</v>
      </c>
      <c r="K733" s="12">
        <f>SUM($I$13:I733)</f>
        <v>854910.485335381</v>
      </c>
    </row>
    <row r="734" spans="2:11" s="2" customFormat="1" x14ac:dyDescent="0.2">
      <c r="B734" s="15">
        <f t="shared" si="60"/>
        <v>722</v>
      </c>
      <c r="C734" s="9">
        <f t="shared" si="57"/>
        <v>64724</v>
      </c>
      <c r="D734" s="55">
        <f t="shared" si="61"/>
        <v>0</v>
      </c>
      <c r="E734" s="12">
        <f t="shared" si="58"/>
        <v>4309.3934458562771</v>
      </c>
      <c r="F734" s="12">
        <v>0</v>
      </c>
      <c r="G734" s="12">
        <f>IF(AND(B734&lt;&gt;"",$E$13:$E$1000+$F$13:$F$1000*COVID&lt;$D$13:$D$1000),$E$13:$E$1000+$F$13:$F$1000*COVID,IF(B734&lt;&gt;"",$D$13:$D$1000,""))</f>
        <v>0</v>
      </c>
      <c r="H734" s="12">
        <f>IF(AND(COVID,F734&lt;0),F734, IF(B734&lt;&gt;"",$G$13:$G$1000-$I$13:$I$1000,""))</f>
        <v>0</v>
      </c>
      <c r="I734" s="12">
        <f>IF(AND(COVID,F734&lt;0),0,IF(B734&lt;&gt;"",$D$13:$D$1000*($E$6/$E$8),""))</f>
        <v>0</v>
      </c>
      <c r="J734" s="12">
        <f t="shared" si="59"/>
        <v>0</v>
      </c>
      <c r="K734" s="12">
        <f>SUM($I$13:I734)</f>
        <v>854910.485335381</v>
      </c>
    </row>
    <row r="735" spans="2:11" s="2" customFormat="1" x14ac:dyDescent="0.2">
      <c r="B735" s="15">
        <f t="shared" si="60"/>
        <v>723</v>
      </c>
      <c r="C735" s="9">
        <f t="shared" si="57"/>
        <v>64755</v>
      </c>
      <c r="D735" s="55">
        <f t="shared" si="61"/>
        <v>0</v>
      </c>
      <c r="E735" s="12">
        <f t="shared" si="58"/>
        <v>4309.3934458562771</v>
      </c>
      <c r="F735" s="12">
        <v>0</v>
      </c>
      <c r="G735" s="12">
        <f>IF(AND(B735&lt;&gt;"",$E$13:$E$1000+$F$13:$F$1000*COVID&lt;$D$13:$D$1000),$E$13:$E$1000+$F$13:$F$1000*COVID,IF(B735&lt;&gt;"",$D$13:$D$1000,""))</f>
        <v>0</v>
      </c>
      <c r="H735" s="12">
        <f>IF(AND(COVID,F735&lt;0),F735, IF(B735&lt;&gt;"",$G$13:$G$1000-$I$13:$I$1000,""))</f>
        <v>0</v>
      </c>
      <c r="I735" s="12">
        <f>IF(AND(COVID,F735&lt;0),0,IF(B735&lt;&gt;"",$D$13:$D$1000*($E$6/$E$8),""))</f>
        <v>0</v>
      </c>
      <c r="J735" s="12">
        <f t="shared" si="59"/>
        <v>0</v>
      </c>
      <c r="K735" s="12">
        <f>SUM($I$13:I735)</f>
        <v>854910.485335381</v>
      </c>
    </row>
    <row r="736" spans="2:11" s="2" customFormat="1" x14ac:dyDescent="0.2">
      <c r="B736" s="15">
        <f t="shared" si="60"/>
        <v>724</v>
      </c>
      <c r="C736" s="9">
        <f t="shared" si="57"/>
        <v>64785</v>
      </c>
      <c r="D736" s="55">
        <f t="shared" si="61"/>
        <v>0</v>
      </c>
      <c r="E736" s="12">
        <f t="shared" si="58"/>
        <v>4309.3934458562771</v>
      </c>
      <c r="F736" s="12">
        <v>0</v>
      </c>
      <c r="G736" s="12">
        <f>IF(AND(B736&lt;&gt;"",$E$13:$E$1000+$F$13:$F$1000*COVID&lt;$D$13:$D$1000),$E$13:$E$1000+$F$13:$F$1000*COVID,IF(B736&lt;&gt;"",$D$13:$D$1000,""))</f>
        <v>0</v>
      </c>
      <c r="H736" s="12">
        <f>IF(AND(COVID,F736&lt;0),F736, IF(B736&lt;&gt;"",$G$13:$G$1000-$I$13:$I$1000,""))</f>
        <v>0</v>
      </c>
      <c r="I736" s="12">
        <f>IF(AND(COVID,F736&lt;0),0,IF(B736&lt;&gt;"",$D$13:$D$1000*($E$6/$E$8),""))</f>
        <v>0</v>
      </c>
      <c r="J736" s="12">
        <f t="shared" si="59"/>
        <v>0</v>
      </c>
      <c r="K736" s="12">
        <f>SUM($I$13:I736)</f>
        <v>854910.485335381</v>
      </c>
    </row>
    <row r="737" spans="2:11" s="2" customFormat="1" x14ac:dyDescent="0.2">
      <c r="B737" s="15">
        <f t="shared" si="60"/>
        <v>725</v>
      </c>
      <c r="C737" s="9">
        <f t="shared" si="57"/>
        <v>64816</v>
      </c>
      <c r="D737" s="55">
        <f t="shared" si="61"/>
        <v>0</v>
      </c>
      <c r="E737" s="12">
        <f t="shared" si="58"/>
        <v>4309.3934458562771</v>
      </c>
      <c r="F737" s="12">
        <v>0</v>
      </c>
      <c r="G737" s="12">
        <f>IF(AND(B737&lt;&gt;"",$E$13:$E$1000+$F$13:$F$1000*COVID&lt;$D$13:$D$1000),$E$13:$E$1000+$F$13:$F$1000*COVID,IF(B737&lt;&gt;"",$D$13:$D$1000,""))</f>
        <v>0</v>
      </c>
      <c r="H737" s="12">
        <f>IF(AND(COVID,F737&lt;0),F737, IF(B737&lt;&gt;"",$G$13:$G$1000-$I$13:$I$1000,""))</f>
        <v>0</v>
      </c>
      <c r="I737" s="12">
        <f>IF(AND(COVID,F737&lt;0),0,IF(B737&lt;&gt;"",$D$13:$D$1000*($E$6/$E$8),""))</f>
        <v>0</v>
      </c>
      <c r="J737" s="12">
        <f t="shared" si="59"/>
        <v>0</v>
      </c>
      <c r="K737" s="12">
        <f>SUM($I$13:I737)</f>
        <v>854910.485335381</v>
      </c>
    </row>
    <row r="738" spans="2:11" s="2" customFormat="1" x14ac:dyDescent="0.2">
      <c r="B738" s="15">
        <f t="shared" si="60"/>
        <v>726</v>
      </c>
      <c r="C738" s="9">
        <f t="shared" si="57"/>
        <v>64846</v>
      </c>
      <c r="D738" s="55">
        <f t="shared" si="61"/>
        <v>0</v>
      </c>
      <c r="E738" s="12">
        <f t="shared" si="58"/>
        <v>4309.3934458562771</v>
      </c>
      <c r="F738" s="12">
        <v>0</v>
      </c>
      <c r="G738" s="12">
        <f>IF(AND(B738&lt;&gt;"",$E$13:$E$1000+$F$13:$F$1000*COVID&lt;$D$13:$D$1000),$E$13:$E$1000+$F$13:$F$1000*COVID,IF(B738&lt;&gt;"",$D$13:$D$1000,""))</f>
        <v>0</v>
      </c>
      <c r="H738" s="12">
        <f>IF(AND(COVID,F738&lt;0),F738, IF(B738&lt;&gt;"",$G$13:$G$1000-$I$13:$I$1000,""))</f>
        <v>0</v>
      </c>
      <c r="I738" s="12">
        <f>IF(AND(COVID,F738&lt;0),0,IF(B738&lt;&gt;"",$D$13:$D$1000*($E$6/$E$8),""))</f>
        <v>0</v>
      </c>
      <c r="J738" s="12">
        <f t="shared" si="59"/>
        <v>0</v>
      </c>
      <c r="K738" s="12">
        <f>SUM($I$13:I738)</f>
        <v>854910.485335381</v>
      </c>
    </row>
    <row r="739" spans="2:11" s="2" customFormat="1" x14ac:dyDescent="0.2">
      <c r="B739" s="15">
        <f t="shared" si="60"/>
        <v>727</v>
      </c>
      <c r="C739" s="9">
        <f t="shared" si="57"/>
        <v>64877</v>
      </c>
      <c r="D739" s="55">
        <f t="shared" si="61"/>
        <v>0</v>
      </c>
      <c r="E739" s="12">
        <f t="shared" si="58"/>
        <v>4309.3934458562771</v>
      </c>
      <c r="F739" s="12">
        <v>0</v>
      </c>
      <c r="G739" s="12">
        <f>IF(AND(B739&lt;&gt;"",$E$13:$E$1000+$F$13:$F$1000*COVID&lt;$D$13:$D$1000),$E$13:$E$1000+$F$13:$F$1000*COVID,IF(B739&lt;&gt;"",$D$13:$D$1000,""))</f>
        <v>0</v>
      </c>
      <c r="H739" s="12">
        <f>IF(AND(COVID,F739&lt;0),F739, IF(B739&lt;&gt;"",$G$13:$G$1000-$I$13:$I$1000,""))</f>
        <v>0</v>
      </c>
      <c r="I739" s="12">
        <f>IF(AND(COVID,F739&lt;0),0,IF(B739&lt;&gt;"",$D$13:$D$1000*($E$6/$E$8),""))</f>
        <v>0</v>
      </c>
      <c r="J739" s="12">
        <f t="shared" si="59"/>
        <v>0</v>
      </c>
      <c r="K739" s="12">
        <f>SUM($I$13:I739)</f>
        <v>854910.485335381</v>
      </c>
    </row>
    <row r="740" spans="2:11" s="2" customFormat="1" x14ac:dyDescent="0.2">
      <c r="B740" s="15">
        <f t="shared" si="60"/>
        <v>728</v>
      </c>
      <c r="C740" s="9">
        <f t="shared" si="57"/>
        <v>64908</v>
      </c>
      <c r="D740" s="55">
        <f t="shared" si="61"/>
        <v>0</v>
      </c>
      <c r="E740" s="12">
        <f t="shared" si="58"/>
        <v>4309.3934458562771</v>
      </c>
      <c r="F740" s="12">
        <v>0</v>
      </c>
      <c r="G740" s="12">
        <f>IF(AND(B740&lt;&gt;"",$E$13:$E$1000+$F$13:$F$1000*COVID&lt;$D$13:$D$1000),$E$13:$E$1000+$F$13:$F$1000*COVID,IF(B740&lt;&gt;"",$D$13:$D$1000,""))</f>
        <v>0</v>
      </c>
      <c r="H740" s="12">
        <f>IF(AND(COVID,F740&lt;0),F740, IF(B740&lt;&gt;"",$G$13:$G$1000-$I$13:$I$1000,""))</f>
        <v>0</v>
      </c>
      <c r="I740" s="12">
        <f>IF(AND(COVID,F740&lt;0),0,IF(B740&lt;&gt;"",$D$13:$D$1000*($E$6/$E$8),""))</f>
        <v>0</v>
      </c>
      <c r="J740" s="12">
        <f t="shared" si="59"/>
        <v>0</v>
      </c>
      <c r="K740" s="12">
        <f>SUM($I$13:I740)</f>
        <v>854910.485335381</v>
      </c>
    </row>
    <row r="741" spans="2:11" s="2" customFormat="1" x14ac:dyDescent="0.2">
      <c r="B741" s="15">
        <f t="shared" si="60"/>
        <v>729</v>
      </c>
      <c r="C741" s="9">
        <f t="shared" si="57"/>
        <v>64938</v>
      </c>
      <c r="D741" s="55">
        <f t="shared" si="61"/>
        <v>0</v>
      </c>
      <c r="E741" s="12">
        <f t="shared" si="58"/>
        <v>4309.3934458562771</v>
      </c>
      <c r="F741" s="12">
        <v>0</v>
      </c>
      <c r="G741" s="12">
        <f>IF(AND(B741&lt;&gt;"",$E$13:$E$1000+$F$13:$F$1000*COVID&lt;$D$13:$D$1000),$E$13:$E$1000+$F$13:$F$1000*COVID,IF(B741&lt;&gt;"",$D$13:$D$1000,""))</f>
        <v>0</v>
      </c>
      <c r="H741" s="12">
        <f>IF(AND(COVID,F741&lt;0),F741, IF(B741&lt;&gt;"",$G$13:$G$1000-$I$13:$I$1000,""))</f>
        <v>0</v>
      </c>
      <c r="I741" s="12">
        <f>IF(AND(COVID,F741&lt;0),0,IF(B741&lt;&gt;"",$D$13:$D$1000*($E$6/$E$8),""))</f>
        <v>0</v>
      </c>
      <c r="J741" s="12">
        <f t="shared" si="59"/>
        <v>0</v>
      </c>
      <c r="K741" s="12">
        <f>SUM($I$13:I741)</f>
        <v>854910.485335381</v>
      </c>
    </row>
    <row r="742" spans="2:11" s="2" customFormat="1" x14ac:dyDescent="0.2">
      <c r="B742" s="15">
        <f t="shared" si="60"/>
        <v>730</v>
      </c>
      <c r="C742" s="9">
        <f t="shared" si="57"/>
        <v>64969</v>
      </c>
      <c r="D742" s="55">
        <f t="shared" si="61"/>
        <v>0</v>
      </c>
      <c r="E742" s="12">
        <f t="shared" si="58"/>
        <v>4309.3934458562771</v>
      </c>
      <c r="F742" s="12">
        <v>0</v>
      </c>
      <c r="G742" s="12">
        <f>IF(AND(B742&lt;&gt;"",$E$13:$E$1000+$F$13:$F$1000*COVID&lt;$D$13:$D$1000),$E$13:$E$1000+$F$13:$F$1000*COVID,IF(B742&lt;&gt;"",$D$13:$D$1000,""))</f>
        <v>0</v>
      </c>
      <c r="H742" s="12">
        <f>IF(AND(COVID,F742&lt;0),F742, IF(B742&lt;&gt;"",$G$13:$G$1000-$I$13:$I$1000,""))</f>
        <v>0</v>
      </c>
      <c r="I742" s="12">
        <f>IF(AND(COVID,F742&lt;0),0,IF(B742&lt;&gt;"",$D$13:$D$1000*($E$6/$E$8),""))</f>
        <v>0</v>
      </c>
      <c r="J742" s="12">
        <f t="shared" si="59"/>
        <v>0</v>
      </c>
      <c r="K742" s="12">
        <f>SUM($I$13:I742)</f>
        <v>854910.485335381</v>
      </c>
    </row>
    <row r="743" spans="2:11" s="2" customFormat="1" x14ac:dyDescent="0.2">
      <c r="B743" s="15">
        <f t="shared" si="60"/>
        <v>731</v>
      </c>
      <c r="C743" s="9">
        <f t="shared" si="57"/>
        <v>64999</v>
      </c>
      <c r="D743" s="55">
        <f t="shared" si="61"/>
        <v>0</v>
      </c>
      <c r="E743" s="12">
        <f t="shared" si="58"/>
        <v>4309.3934458562771</v>
      </c>
      <c r="F743" s="12">
        <v>0</v>
      </c>
      <c r="G743" s="12">
        <f>IF(AND(B743&lt;&gt;"",$E$13:$E$1000+$F$13:$F$1000*COVID&lt;$D$13:$D$1000),$E$13:$E$1000+$F$13:$F$1000*COVID,IF(B743&lt;&gt;"",$D$13:$D$1000,""))</f>
        <v>0</v>
      </c>
      <c r="H743" s="12">
        <f>IF(AND(COVID,F743&lt;0),F743, IF(B743&lt;&gt;"",$G$13:$G$1000-$I$13:$I$1000,""))</f>
        <v>0</v>
      </c>
      <c r="I743" s="12">
        <f>IF(AND(COVID,F743&lt;0),0,IF(B743&lt;&gt;"",$D$13:$D$1000*($E$6/$E$8),""))</f>
        <v>0</v>
      </c>
      <c r="J743" s="12">
        <f t="shared" si="59"/>
        <v>0</v>
      </c>
      <c r="K743" s="12">
        <f>SUM($I$13:I743)</f>
        <v>854910.485335381</v>
      </c>
    </row>
    <row r="744" spans="2:11" s="2" customFormat="1" x14ac:dyDescent="0.2">
      <c r="B744" s="15">
        <f t="shared" si="60"/>
        <v>732</v>
      </c>
      <c r="C744" s="9">
        <f t="shared" si="57"/>
        <v>65030</v>
      </c>
      <c r="D744" s="55">
        <f t="shared" si="61"/>
        <v>0</v>
      </c>
      <c r="E744" s="12">
        <f t="shared" si="58"/>
        <v>4309.3934458562771</v>
      </c>
      <c r="F744" s="12">
        <v>0</v>
      </c>
      <c r="G744" s="12">
        <f>IF(AND(B744&lt;&gt;"",$E$13:$E$1000+$F$13:$F$1000*COVID&lt;$D$13:$D$1000),$E$13:$E$1000+$F$13:$F$1000*COVID,IF(B744&lt;&gt;"",$D$13:$D$1000,""))</f>
        <v>0</v>
      </c>
      <c r="H744" s="12">
        <f>IF(AND(COVID,F744&lt;0),F744, IF(B744&lt;&gt;"",$G$13:$G$1000-$I$13:$I$1000,""))</f>
        <v>0</v>
      </c>
      <c r="I744" s="12">
        <f>IF(AND(COVID,F744&lt;0),0,IF(B744&lt;&gt;"",$D$13:$D$1000*($E$6/$E$8),""))</f>
        <v>0</v>
      </c>
      <c r="J744" s="12">
        <f t="shared" si="59"/>
        <v>0</v>
      </c>
      <c r="K744" s="12">
        <f>SUM($I$13:I744)</f>
        <v>854910.485335381</v>
      </c>
    </row>
    <row r="745" spans="2:11" s="2" customFormat="1" x14ac:dyDescent="0.2">
      <c r="B745" s="15">
        <f t="shared" si="60"/>
        <v>733</v>
      </c>
      <c r="C745" s="9">
        <f t="shared" si="57"/>
        <v>65061</v>
      </c>
      <c r="D745" s="55">
        <f t="shared" si="61"/>
        <v>0</v>
      </c>
      <c r="E745" s="12">
        <f t="shared" si="58"/>
        <v>4309.3934458562771</v>
      </c>
      <c r="F745" s="12">
        <v>0</v>
      </c>
      <c r="G745" s="12">
        <f>IF(AND(B745&lt;&gt;"",$E$13:$E$1000+$F$13:$F$1000*COVID&lt;$D$13:$D$1000),$E$13:$E$1000+$F$13:$F$1000*COVID,IF(B745&lt;&gt;"",$D$13:$D$1000,""))</f>
        <v>0</v>
      </c>
      <c r="H745" s="12">
        <f>IF(AND(COVID,F745&lt;0),F745, IF(B745&lt;&gt;"",$G$13:$G$1000-$I$13:$I$1000,""))</f>
        <v>0</v>
      </c>
      <c r="I745" s="12">
        <f>IF(AND(COVID,F745&lt;0),0,IF(B745&lt;&gt;"",$D$13:$D$1000*($E$6/$E$8),""))</f>
        <v>0</v>
      </c>
      <c r="J745" s="12">
        <f t="shared" si="59"/>
        <v>0</v>
      </c>
      <c r="K745" s="12">
        <f>SUM($I$13:I745)</f>
        <v>854910.485335381</v>
      </c>
    </row>
    <row r="746" spans="2:11" s="2" customFormat="1" x14ac:dyDescent="0.2">
      <c r="B746" s="15">
        <f t="shared" si="60"/>
        <v>734</v>
      </c>
      <c r="C746" s="9">
        <f t="shared" si="57"/>
        <v>65089</v>
      </c>
      <c r="D746" s="55">
        <f t="shared" si="61"/>
        <v>0</v>
      </c>
      <c r="E746" s="12">
        <f t="shared" si="58"/>
        <v>4309.3934458562771</v>
      </c>
      <c r="F746" s="12">
        <v>0</v>
      </c>
      <c r="G746" s="12">
        <f>IF(AND(B746&lt;&gt;"",$E$13:$E$1000+$F$13:$F$1000*COVID&lt;$D$13:$D$1000),$E$13:$E$1000+$F$13:$F$1000*COVID,IF(B746&lt;&gt;"",$D$13:$D$1000,""))</f>
        <v>0</v>
      </c>
      <c r="H746" s="12">
        <f>IF(AND(COVID,F746&lt;0),F746, IF(B746&lt;&gt;"",$G$13:$G$1000-$I$13:$I$1000,""))</f>
        <v>0</v>
      </c>
      <c r="I746" s="12">
        <f>IF(AND(COVID,F746&lt;0),0,IF(B746&lt;&gt;"",$D$13:$D$1000*($E$6/$E$8),""))</f>
        <v>0</v>
      </c>
      <c r="J746" s="12">
        <f t="shared" si="59"/>
        <v>0</v>
      </c>
      <c r="K746" s="12">
        <f>SUM($I$13:I746)</f>
        <v>854910.485335381</v>
      </c>
    </row>
    <row r="747" spans="2:11" s="2" customFormat="1" x14ac:dyDescent="0.2">
      <c r="B747" s="15">
        <f t="shared" si="60"/>
        <v>735</v>
      </c>
      <c r="C747" s="9">
        <f t="shared" si="57"/>
        <v>65120</v>
      </c>
      <c r="D747" s="55">
        <f t="shared" si="61"/>
        <v>0</v>
      </c>
      <c r="E747" s="12">
        <f t="shared" si="58"/>
        <v>4309.3934458562771</v>
      </c>
      <c r="F747" s="12">
        <v>0</v>
      </c>
      <c r="G747" s="12">
        <f>IF(AND(B747&lt;&gt;"",$E$13:$E$1000+$F$13:$F$1000*COVID&lt;$D$13:$D$1000),$E$13:$E$1000+$F$13:$F$1000*COVID,IF(B747&lt;&gt;"",$D$13:$D$1000,""))</f>
        <v>0</v>
      </c>
      <c r="H747" s="12">
        <f>IF(AND(COVID,F747&lt;0),F747, IF(B747&lt;&gt;"",$G$13:$G$1000-$I$13:$I$1000,""))</f>
        <v>0</v>
      </c>
      <c r="I747" s="12">
        <f>IF(AND(COVID,F747&lt;0),0,IF(B747&lt;&gt;"",$D$13:$D$1000*($E$6/$E$8),""))</f>
        <v>0</v>
      </c>
      <c r="J747" s="12">
        <f t="shared" si="59"/>
        <v>0</v>
      </c>
      <c r="K747" s="12">
        <f>SUM($I$13:I747)</f>
        <v>854910.485335381</v>
      </c>
    </row>
    <row r="748" spans="2:11" s="2" customFormat="1" x14ac:dyDescent="0.2">
      <c r="B748" s="15">
        <f t="shared" si="60"/>
        <v>736</v>
      </c>
      <c r="C748" s="9">
        <f t="shared" si="57"/>
        <v>65150</v>
      </c>
      <c r="D748" s="55">
        <f t="shared" si="61"/>
        <v>0</v>
      </c>
      <c r="E748" s="12">
        <f t="shared" si="58"/>
        <v>4309.3934458562771</v>
      </c>
      <c r="F748" s="12">
        <v>0</v>
      </c>
      <c r="G748" s="12">
        <f>IF(AND(B748&lt;&gt;"",$E$13:$E$1000+$F$13:$F$1000*COVID&lt;$D$13:$D$1000),$E$13:$E$1000+$F$13:$F$1000*COVID,IF(B748&lt;&gt;"",$D$13:$D$1000,""))</f>
        <v>0</v>
      </c>
      <c r="H748" s="12">
        <f>IF(AND(COVID,F748&lt;0),F748, IF(B748&lt;&gt;"",$G$13:$G$1000-$I$13:$I$1000,""))</f>
        <v>0</v>
      </c>
      <c r="I748" s="12">
        <f>IF(AND(COVID,F748&lt;0),0,IF(B748&lt;&gt;"",$D$13:$D$1000*($E$6/$E$8),""))</f>
        <v>0</v>
      </c>
      <c r="J748" s="12">
        <f t="shared" si="59"/>
        <v>0</v>
      </c>
      <c r="K748" s="12">
        <f>SUM($I$13:I748)</f>
        <v>854910.485335381</v>
      </c>
    </row>
    <row r="749" spans="2:11" s="2" customFormat="1" x14ac:dyDescent="0.2">
      <c r="B749" s="15">
        <f t="shared" si="60"/>
        <v>737</v>
      </c>
      <c r="C749" s="9">
        <f t="shared" si="57"/>
        <v>65181</v>
      </c>
      <c r="D749" s="55">
        <f t="shared" si="61"/>
        <v>0</v>
      </c>
      <c r="E749" s="12">
        <f t="shared" si="58"/>
        <v>4309.3934458562771</v>
      </c>
      <c r="F749" s="12">
        <v>0</v>
      </c>
      <c r="G749" s="12">
        <f>IF(AND(B749&lt;&gt;"",$E$13:$E$1000+$F$13:$F$1000*COVID&lt;$D$13:$D$1000),$E$13:$E$1000+$F$13:$F$1000*COVID,IF(B749&lt;&gt;"",$D$13:$D$1000,""))</f>
        <v>0</v>
      </c>
      <c r="H749" s="12">
        <f>IF(AND(COVID,F749&lt;0),F749, IF(B749&lt;&gt;"",$G$13:$G$1000-$I$13:$I$1000,""))</f>
        <v>0</v>
      </c>
      <c r="I749" s="12">
        <f>IF(AND(COVID,F749&lt;0),0,IF(B749&lt;&gt;"",$D$13:$D$1000*($E$6/$E$8),""))</f>
        <v>0</v>
      </c>
      <c r="J749" s="12">
        <f t="shared" si="59"/>
        <v>0</v>
      </c>
      <c r="K749" s="12">
        <f>SUM($I$13:I749)</f>
        <v>854910.485335381</v>
      </c>
    </row>
    <row r="750" spans="2:11" s="2" customFormat="1" x14ac:dyDescent="0.2">
      <c r="B750" s="15">
        <f t="shared" si="60"/>
        <v>738</v>
      </c>
      <c r="C750" s="9">
        <f t="shared" si="57"/>
        <v>65211</v>
      </c>
      <c r="D750" s="55">
        <f t="shared" si="61"/>
        <v>0</v>
      </c>
      <c r="E750" s="12">
        <f t="shared" si="58"/>
        <v>4309.3934458562771</v>
      </c>
      <c r="F750" s="12">
        <v>0</v>
      </c>
      <c r="G750" s="12">
        <f>IF(AND(B750&lt;&gt;"",$E$13:$E$1000+$F$13:$F$1000*COVID&lt;$D$13:$D$1000),$E$13:$E$1000+$F$13:$F$1000*COVID,IF(B750&lt;&gt;"",$D$13:$D$1000,""))</f>
        <v>0</v>
      </c>
      <c r="H750" s="12">
        <f>IF(AND(COVID,F750&lt;0),F750, IF(B750&lt;&gt;"",$G$13:$G$1000-$I$13:$I$1000,""))</f>
        <v>0</v>
      </c>
      <c r="I750" s="12">
        <f>IF(AND(COVID,F750&lt;0),0,IF(B750&lt;&gt;"",$D$13:$D$1000*($E$6/$E$8),""))</f>
        <v>0</v>
      </c>
      <c r="J750" s="12">
        <f t="shared" si="59"/>
        <v>0</v>
      </c>
      <c r="K750" s="12">
        <f>SUM($I$13:I750)</f>
        <v>854910.485335381</v>
      </c>
    </row>
    <row r="751" spans="2:11" s="2" customFormat="1" x14ac:dyDescent="0.2">
      <c r="B751" s="15">
        <f t="shared" si="60"/>
        <v>739</v>
      </c>
      <c r="C751" s="9">
        <f t="shared" si="57"/>
        <v>65242</v>
      </c>
      <c r="D751" s="55">
        <f t="shared" si="61"/>
        <v>0</v>
      </c>
      <c r="E751" s="12">
        <f t="shared" si="58"/>
        <v>4309.3934458562771</v>
      </c>
      <c r="F751" s="12">
        <v>0</v>
      </c>
      <c r="G751" s="12">
        <f>IF(AND(B751&lt;&gt;"",$E$13:$E$1000+$F$13:$F$1000*COVID&lt;$D$13:$D$1000),$E$13:$E$1000+$F$13:$F$1000*COVID,IF(B751&lt;&gt;"",$D$13:$D$1000,""))</f>
        <v>0</v>
      </c>
      <c r="H751" s="12">
        <f>IF(AND(COVID,F751&lt;0),F751, IF(B751&lt;&gt;"",$G$13:$G$1000-$I$13:$I$1000,""))</f>
        <v>0</v>
      </c>
      <c r="I751" s="12">
        <f>IF(AND(COVID,F751&lt;0),0,IF(B751&lt;&gt;"",$D$13:$D$1000*($E$6/$E$8),""))</f>
        <v>0</v>
      </c>
      <c r="J751" s="12">
        <f t="shared" si="59"/>
        <v>0</v>
      </c>
      <c r="K751" s="12">
        <f>SUM($I$13:I751)</f>
        <v>854910.485335381</v>
      </c>
    </row>
    <row r="752" spans="2:11" s="2" customFormat="1" x14ac:dyDescent="0.2">
      <c r="B752" s="15">
        <f t="shared" si="60"/>
        <v>740</v>
      </c>
      <c r="C752" s="9">
        <f t="shared" si="57"/>
        <v>65273</v>
      </c>
      <c r="D752" s="55">
        <f t="shared" si="61"/>
        <v>0</v>
      </c>
      <c r="E752" s="12">
        <f t="shared" si="58"/>
        <v>4309.3934458562771</v>
      </c>
      <c r="F752" s="12">
        <v>0</v>
      </c>
      <c r="G752" s="12">
        <f>IF(AND(B752&lt;&gt;"",$E$13:$E$1000+$F$13:$F$1000*COVID&lt;$D$13:$D$1000),$E$13:$E$1000+$F$13:$F$1000*COVID,IF(B752&lt;&gt;"",$D$13:$D$1000,""))</f>
        <v>0</v>
      </c>
      <c r="H752" s="12">
        <f>IF(AND(COVID,F752&lt;0),F752, IF(B752&lt;&gt;"",$G$13:$G$1000-$I$13:$I$1000,""))</f>
        <v>0</v>
      </c>
      <c r="I752" s="12">
        <f>IF(AND(COVID,F752&lt;0),0,IF(B752&lt;&gt;"",$D$13:$D$1000*($E$6/$E$8),""))</f>
        <v>0</v>
      </c>
      <c r="J752" s="12">
        <f t="shared" si="59"/>
        <v>0</v>
      </c>
      <c r="K752" s="12">
        <f>SUM($I$13:I752)</f>
        <v>854910.485335381</v>
      </c>
    </row>
    <row r="753" spans="2:11" s="2" customFormat="1" x14ac:dyDescent="0.2">
      <c r="B753" s="15">
        <f t="shared" si="60"/>
        <v>741</v>
      </c>
      <c r="C753" s="9">
        <f t="shared" si="57"/>
        <v>65303</v>
      </c>
      <c r="D753" s="55">
        <f t="shared" si="61"/>
        <v>0</v>
      </c>
      <c r="E753" s="12">
        <f t="shared" si="58"/>
        <v>4309.3934458562771</v>
      </c>
      <c r="F753" s="12">
        <v>0</v>
      </c>
      <c r="G753" s="12">
        <f>IF(AND(B753&lt;&gt;"",$E$13:$E$1000+$F$13:$F$1000*COVID&lt;$D$13:$D$1000),$E$13:$E$1000+$F$13:$F$1000*COVID,IF(B753&lt;&gt;"",$D$13:$D$1000,""))</f>
        <v>0</v>
      </c>
      <c r="H753" s="12">
        <f>IF(AND(COVID,F753&lt;0),F753, IF(B753&lt;&gt;"",$G$13:$G$1000-$I$13:$I$1000,""))</f>
        <v>0</v>
      </c>
      <c r="I753" s="12">
        <f>IF(AND(COVID,F753&lt;0),0,IF(B753&lt;&gt;"",$D$13:$D$1000*($E$6/$E$8),""))</f>
        <v>0</v>
      </c>
      <c r="J753" s="12">
        <f t="shared" si="59"/>
        <v>0</v>
      </c>
      <c r="K753" s="12">
        <f>SUM($I$13:I753)</f>
        <v>854910.485335381</v>
      </c>
    </row>
    <row r="754" spans="2:11" s="2" customFormat="1" x14ac:dyDescent="0.2">
      <c r="B754" s="15">
        <f t="shared" si="60"/>
        <v>742</v>
      </c>
      <c r="C754" s="9">
        <f t="shared" si="57"/>
        <v>65334</v>
      </c>
      <c r="D754" s="55">
        <f t="shared" si="61"/>
        <v>0</v>
      </c>
      <c r="E754" s="12">
        <f t="shared" si="58"/>
        <v>4309.3934458562771</v>
      </c>
      <c r="F754" s="12">
        <v>0</v>
      </c>
      <c r="G754" s="12">
        <f>IF(AND(B754&lt;&gt;"",$E$13:$E$1000+$F$13:$F$1000*COVID&lt;$D$13:$D$1000),$E$13:$E$1000+$F$13:$F$1000*COVID,IF(B754&lt;&gt;"",$D$13:$D$1000,""))</f>
        <v>0</v>
      </c>
      <c r="H754" s="12">
        <f>IF(AND(COVID,F754&lt;0),F754, IF(B754&lt;&gt;"",$G$13:$G$1000-$I$13:$I$1000,""))</f>
        <v>0</v>
      </c>
      <c r="I754" s="12">
        <f>IF(AND(COVID,F754&lt;0),0,IF(B754&lt;&gt;"",$D$13:$D$1000*($E$6/$E$8),""))</f>
        <v>0</v>
      </c>
      <c r="J754" s="12">
        <f t="shared" si="59"/>
        <v>0</v>
      </c>
      <c r="K754" s="12">
        <f>SUM($I$13:I754)</f>
        <v>854910.485335381</v>
      </c>
    </row>
    <row r="755" spans="2:11" s="2" customFormat="1" x14ac:dyDescent="0.2">
      <c r="B755" s="15">
        <f t="shared" si="60"/>
        <v>743</v>
      </c>
      <c r="C755" s="9">
        <f t="shared" si="57"/>
        <v>65364</v>
      </c>
      <c r="D755" s="55">
        <f t="shared" si="61"/>
        <v>0</v>
      </c>
      <c r="E755" s="12">
        <f t="shared" si="58"/>
        <v>4309.3934458562771</v>
      </c>
      <c r="F755" s="12">
        <v>0</v>
      </c>
      <c r="G755" s="12">
        <f>IF(AND(B755&lt;&gt;"",$E$13:$E$1000+$F$13:$F$1000*COVID&lt;$D$13:$D$1000),$E$13:$E$1000+$F$13:$F$1000*COVID,IF(B755&lt;&gt;"",$D$13:$D$1000,""))</f>
        <v>0</v>
      </c>
      <c r="H755" s="12">
        <f>IF(AND(COVID,F755&lt;0),F755, IF(B755&lt;&gt;"",$G$13:$G$1000-$I$13:$I$1000,""))</f>
        <v>0</v>
      </c>
      <c r="I755" s="12">
        <f>IF(AND(COVID,F755&lt;0),0,IF(B755&lt;&gt;"",$D$13:$D$1000*($E$6/$E$8),""))</f>
        <v>0</v>
      </c>
      <c r="J755" s="12">
        <f t="shared" si="59"/>
        <v>0</v>
      </c>
      <c r="K755" s="12">
        <f>SUM($I$13:I755)</f>
        <v>854910.485335381</v>
      </c>
    </row>
    <row r="756" spans="2:11" s="2" customFormat="1" x14ac:dyDescent="0.2">
      <c r="B756" s="15">
        <f t="shared" si="60"/>
        <v>744</v>
      </c>
      <c r="C756" s="9">
        <f t="shared" si="57"/>
        <v>65395</v>
      </c>
      <c r="D756" s="55">
        <f t="shared" si="61"/>
        <v>0</v>
      </c>
      <c r="E756" s="12">
        <f t="shared" si="58"/>
        <v>4309.3934458562771</v>
      </c>
      <c r="F756" s="12">
        <v>0</v>
      </c>
      <c r="G756" s="12">
        <f>IF(AND(B756&lt;&gt;"",$E$13:$E$1000+$F$13:$F$1000*COVID&lt;$D$13:$D$1000),$E$13:$E$1000+$F$13:$F$1000*COVID,IF(B756&lt;&gt;"",$D$13:$D$1000,""))</f>
        <v>0</v>
      </c>
      <c r="H756" s="12">
        <f>IF(AND(COVID,F756&lt;0),F756, IF(B756&lt;&gt;"",$G$13:$G$1000-$I$13:$I$1000,""))</f>
        <v>0</v>
      </c>
      <c r="I756" s="12">
        <f>IF(AND(COVID,F756&lt;0),0,IF(B756&lt;&gt;"",$D$13:$D$1000*($E$6/$E$8),""))</f>
        <v>0</v>
      </c>
      <c r="J756" s="12">
        <f t="shared" si="59"/>
        <v>0</v>
      </c>
      <c r="K756" s="12">
        <f>SUM($I$13:I756)</f>
        <v>854910.485335381</v>
      </c>
    </row>
    <row r="757" spans="2:11" s="2" customFormat="1" x14ac:dyDescent="0.2">
      <c r="B757" s="15">
        <f t="shared" si="60"/>
        <v>745</v>
      </c>
      <c r="C757" s="9">
        <f t="shared" si="57"/>
        <v>65426</v>
      </c>
      <c r="D757" s="55">
        <f t="shared" si="61"/>
        <v>0</v>
      </c>
      <c r="E757" s="12">
        <f t="shared" si="58"/>
        <v>4309.3934458562771</v>
      </c>
      <c r="F757" s="12">
        <v>0</v>
      </c>
      <c r="G757" s="12">
        <f>IF(AND(B757&lt;&gt;"",$E$13:$E$1000+$F$13:$F$1000*COVID&lt;$D$13:$D$1000),$E$13:$E$1000+$F$13:$F$1000*COVID,IF(B757&lt;&gt;"",$D$13:$D$1000,""))</f>
        <v>0</v>
      </c>
      <c r="H757" s="12">
        <f>IF(AND(COVID,F757&lt;0),F757, IF(B757&lt;&gt;"",$G$13:$G$1000-$I$13:$I$1000,""))</f>
        <v>0</v>
      </c>
      <c r="I757" s="12">
        <f>IF(AND(COVID,F757&lt;0),0,IF(B757&lt;&gt;"",$D$13:$D$1000*($E$6/$E$8),""))</f>
        <v>0</v>
      </c>
      <c r="J757" s="12">
        <f t="shared" si="59"/>
        <v>0</v>
      </c>
      <c r="K757" s="12">
        <f>SUM($I$13:I757)</f>
        <v>854910.485335381</v>
      </c>
    </row>
    <row r="758" spans="2:11" s="2" customFormat="1" x14ac:dyDescent="0.2">
      <c r="B758" s="15">
        <f t="shared" si="60"/>
        <v>746</v>
      </c>
      <c r="C758" s="9">
        <f t="shared" si="57"/>
        <v>65454</v>
      </c>
      <c r="D758" s="55">
        <f t="shared" si="61"/>
        <v>0</v>
      </c>
      <c r="E758" s="12">
        <f t="shared" si="58"/>
        <v>4309.3934458562771</v>
      </c>
      <c r="F758" s="12">
        <v>0</v>
      </c>
      <c r="G758" s="12">
        <f>IF(AND(B758&lt;&gt;"",$E$13:$E$1000+$F$13:$F$1000*COVID&lt;$D$13:$D$1000),$E$13:$E$1000+$F$13:$F$1000*COVID,IF(B758&lt;&gt;"",$D$13:$D$1000,""))</f>
        <v>0</v>
      </c>
      <c r="H758" s="12">
        <f>IF(AND(COVID,F758&lt;0),F758, IF(B758&lt;&gt;"",$G$13:$G$1000-$I$13:$I$1000,""))</f>
        <v>0</v>
      </c>
      <c r="I758" s="12">
        <f>IF(AND(COVID,F758&lt;0),0,IF(B758&lt;&gt;"",$D$13:$D$1000*($E$6/$E$8),""))</f>
        <v>0</v>
      </c>
      <c r="J758" s="12">
        <f t="shared" si="59"/>
        <v>0</v>
      </c>
      <c r="K758" s="12">
        <f>SUM($I$13:I758)</f>
        <v>854910.485335381</v>
      </c>
    </row>
    <row r="759" spans="2:11" s="2" customFormat="1" x14ac:dyDescent="0.2">
      <c r="B759" s="15">
        <f t="shared" si="60"/>
        <v>747</v>
      </c>
      <c r="C759" s="9">
        <f t="shared" si="57"/>
        <v>65485</v>
      </c>
      <c r="D759" s="55">
        <f t="shared" si="61"/>
        <v>0</v>
      </c>
      <c r="E759" s="12">
        <f t="shared" si="58"/>
        <v>4309.3934458562771</v>
      </c>
      <c r="F759" s="12">
        <v>0</v>
      </c>
      <c r="G759" s="12">
        <f>IF(AND(B759&lt;&gt;"",$E$13:$E$1000+$F$13:$F$1000*COVID&lt;$D$13:$D$1000),$E$13:$E$1000+$F$13:$F$1000*COVID,IF(B759&lt;&gt;"",$D$13:$D$1000,""))</f>
        <v>0</v>
      </c>
      <c r="H759" s="12">
        <f>IF(AND(COVID,F759&lt;0),F759, IF(B759&lt;&gt;"",$G$13:$G$1000-$I$13:$I$1000,""))</f>
        <v>0</v>
      </c>
      <c r="I759" s="12">
        <f>IF(AND(COVID,F759&lt;0),0,IF(B759&lt;&gt;"",$D$13:$D$1000*($E$6/$E$8),""))</f>
        <v>0</v>
      </c>
      <c r="J759" s="12">
        <f t="shared" si="59"/>
        <v>0</v>
      </c>
      <c r="K759" s="12">
        <f>SUM($I$13:I759)</f>
        <v>854910.485335381</v>
      </c>
    </row>
    <row r="760" spans="2:11" s="2" customFormat="1" x14ac:dyDescent="0.2">
      <c r="B760" s="15">
        <f t="shared" si="60"/>
        <v>748</v>
      </c>
      <c r="C760" s="9">
        <f t="shared" si="57"/>
        <v>65515</v>
      </c>
      <c r="D760" s="55">
        <f t="shared" si="61"/>
        <v>0</v>
      </c>
      <c r="E760" s="12">
        <f t="shared" si="58"/>
        <v>4309.3934458562771</v>
      </c>
      <c r="F760" s="12">
        <v>0</v>
      </c>
      <c r="G760" s="12">
        <f>IF(AND(B760&lt;&gt;"",$E$13:$E$1000+$F$13:$F$1000*COVID&lt;$D$13:$D$1000),$E$13:$E$1000+$F$13:$F$1000*COVID,IF(B760&lt;&gt;"",$D$13:$D$1000,""))</f>
        <v>0</v>
      </c>
      <c r="H760" s="12">
        <f>IF(AND(COVID,F760&lt;0),F760, IF(B760&lt;&gt;"",$G$13:$G$1000-$I$13:$I$1000,""))</f>
        <v>0</v>
      </c>
      <c r="I760" s="12">
        <f>IF(AND(COVID,F760&lt;0),0,IF(B760&lt;&gt;"",$D$13:$D$1000*($E$6/$E$8),""))</f>
        <v>0</v>
      </c>
      <c r="J760" s="12">
        <f t="shared" si="59"/>
        <v>0</v>
      </c>
      <c r="K760" s="12">
        <f>SUM($I$13:I760)</f>
        <v>854910.485335381</v>
      </c>
    </row>
    <row r="761" spans="2:11" s="2" customFormat="1" x14ac:dyDescent="0.2">
      <c r="B761" s="15">
        <f t="shared" si="60"/>
        <v>749</v>
      </c>
      <c r="C761" s="9">
        <f t="shared" si="57"/>
        <v>65546</v>
      </c>
      <c r="D761" s="55">
        <f t="shared" si="61"/>
        <v>0</v>
      </c>
      <c r="E761" s="12">
        <f t="shared" si="58"/>
        <v>4309.3934458562771</v>
      </c>
      <c r="F761" s="12">
        <v>0</v>
      </c>
      <c r="G761" s="12">
        <f>IF(AND(B761&lt;&gt;"",$E$13:$E$1000+$F$13:$F$1000*COVID&lt;$D$13:$D$1000),$E$13:$E$1000+$F$13:$F$1000*COVID,IF(B761&lt;&gt;"",$D$13:$D$1000,""))</f>
        <v>0</v>
      </c>
      <c r="H761" s="12">
        <f>IF(AND(COVID,F761&lt;0),F761, IF(B761&lt;&gt;"",$G$13:$G$1000-$I$13:$I$1000,""))</f>
        <v>0</v>
      </c>
      <c r="I761" s="12">
        <f>IF(AND(COVID,F761&lt;0),0,IF(B761&lt;&gt;"",$D$13:$D$1000*($E$6/$E$8),""))</f>
        <v>0</v>
      </c>
      <c r="J761" s="12">
        <f t="shared" si="59"/>
        <v>0</v>
      </c>
      <c r="K761" s="12">
        <f>SUM($I$13:I761)</f>
        <v>854910.485335381</v>
      </c>
    </row>
    <row r="762" spans="2:11" s="2" customFormat="1" x14ac:dyDescent="0.2">
      <c r="B762" s="15">
        <f t="shared" si="60"/>
        <v>750</v>
      </c>
      <c r="C762" s="9">
        <f t="shared" si="57"/>
        <v>65576</v>
      </c>
      <c r="D762" s="55">
        <f t="shared" si="61"/>
        <v>0</v>
      </c>
      <c r="E762" s="12">
        <f t="shared" si="58"/>
        <v>4309.3934458562771</v>
      </c>
      <c r="F762" s="12">
        <v>0</v>
      </c>
      <c r="G762" s="12">
        <f>IF(AND(B762&lt;&gt;"",$E$13:$E$1000+$F$13:$F$1000*COVID&lt;$D$13:$D$1000),$E$13:$E$1000+$F$13:$F$1000*COVID,IF(B762&lt;&gt;"",$D$13:$D$1000,""))</f>
        <v>0</v>
      </c>
      <c r="H762" s="12">
        <f>IF(AND(COVID,F762&lt;0),F762, IF(B762&lt;&gt;"",$G$13:$G$1000-$I$13:$I$1000,""))</f>
        <v>0</v>
      </c>
      <c r="I762" s="12">
        <f>IF(AND(COVID,F762&lt;0),0,IF(B762&lt;&gt;"",$D$13:$D$1000*($E$6/$E$8),""))</f>
        <v>0</v>
      </c>
      <c r="J762" s="12">
        <f t="shared" si="59"/>
        <v>0</v>
      </c>
      <c r="K762" s="12">
        <f>SUM($I$13:I762)</f>
        <v>854910.485335381</v>
      </c>
    </row>
    <row r="763" spans="2:11" s="2" customFormat="1" x14ac:dyDescent="0.2">
      <c r="B763" s="15">
        <f t="shared" si="60"/>
        <v>751</v>
      </c>
      <c r="C763" s="9">
        <f t="shared" si="57"/>
        <v>65607</v>
      </c>
      <c r="D763" s="55">
        <f t="shared" si="61"/>
        <v>0</v>
      </c>
      <c r="E763" s="12">
        <f t="shared" si="58"/>
        <v>4309.3934458562771</v>
      </c>
      <c r="F763" s="12">
        <v>0</v>
      </c>
      <c r="G763" s="12">
        <f>IF(AND(B763&lt;&gt;"",$E$13:$E$1000+$F$13:$F$1000*COVID&lt;$D$13:$D$1000),$E$13:$E$1000+$F$13:$F$1000*COVID,IF(B763&lt;&gt;"",$D$13:$D$1000,""))</f>
        <v>0</v>
      </c>
      <c r="H763" s="12">
        <f>IF(AND(COVID,F763&lt;0),F763, IF(B763&lt;&gt;"",$G$13:$G$1000-$I$13:$I$1000,""))</f>
        <v>0</v>
      </c>
      <c r="I763" s="12">
        <f>IF(AND(COVID,F763&lt;0),0,IF(B763&lt;&gt;"",$D$13:$D$1000*($E$6/$E$8),""))</f>
        <v>0</v>
      </c>
      <c r="J763" s="12">
        <f t="shared" si="59"/>
        <v>0</v>
      </c>
      <c r="K763" s="12">
        <f>SUM($I$13:I763)</f>
        <v>854910.485335381</v>
      </c>
    </row>
    <row r="764" spans="2:11" s="2" customFormat="1" x14ac:dyDescent="0.2">
      <c r="B764" s="15">
        <f t="shared" si="60"/>
        <v>752</v>
      </c>
      <c r="C764" s="9">
        <f t="shared" si="57"/>
        <v>65638</v>
      </c>
      <c r="D764" s="55">
        <f t="shared" si="61"/>
        <v>0</v>
      </c>
      <c r="E764" s="12">
        <f t="shared" si="58"/>
        <v>4309.3934458562771</v>
      </c>
      <c r="F764" s="12">
        <v>0</v>
      </c>
      <c r="G764" s="12">
        <f>IF(AND(B764&lt;&gt;"",$E$13:$E$1000+$F$13:$F$1000*COVID&lt;$D$13:$D$1000),$E$13:$E$1000+$F$13:$F$1000*COVID,IF(B764&lt;&gt;"",$D$13:$D$1000,""))</f>
        <v>0</v>
      </c>
      <c r="H764" s="12">
        <f>IF(AND(COVID,F764&lt;0),F764, IF(B764&lt;&gt;"",$G$13:$G$1000-$I$13:$I$1000,""))</f>
        <v>0</v>
      </c>
      <c r="I764" s="12">
        <f>IF(AND(COVID,F764&lt;0),0,IF(B764&lt;&gt;"",$D$13:$D$1000*($E$6/$E$8),""))</f>
        <v>0</v>
      </c>
      <c r="J764" s="12">
        <f t="shared" si="59"/>
        <v>0</v>
      </c>
      <c r="K764" s="12">
        <f>SUM($I$13:I764)</f>
        <v>854910.485335381</v>
      </c>
    </row>
    <row r="765" spans="2:11" s="2" customFormat="1" x14ac:dyDescent="0.2">
      <c r="B765" s="15">
        <f t="shared" si="60"/>
        <v>753</v>
      </c>
      <c r="C765" s="9">
        <f t="shared" si="57"/>
        <v>65668</v>
      </c>
      <c r="D765" s="55">
        <f t="shared" si="61"/>
        <v>0</v>
      </c>
      <c r="E765" s="12">
        <f t="shared" si="58"/>
        <v>4309.3934458562771</v>
      </c>
      <c r="F765" s="12">
        <v>0</v>
      </c>
      <c r="G765" s="12">
        <f>IF(AND(B765&lt;&gt;"",$E$13:$E$1000+$F$13:$F$1000*COVID&lt;$D$13:$D$1000),$E$13:$E$1000+$F$13:$F$1000*COVID,IF(B765&lt;&gt;"",$D$13:$D$1000,""))</f>
        <v>0</v>
      </c>
      <c r="H765" s="12">
        <f>IF(AND(COVID,F765&lt;0),F765, IF(B765&lt;&gt;"",$G$13:$G$1000-$I$13:$I$1000,""))</f>
        <v>0</v>
      </c>
      <c r="I765" s="12">
        <f>IF(AND(COVID,F765&lt;0),0,IF(B765&lt;&gt;"",$D$13:$D$1000*($E$6/$E$8),""))</f>
        <v>0</v>
      </c>
      <c r="J765" s="12">
        <f t="shared" si="59"/>
        <v>0</v>
      </c>
      <c r="K765" s="12">
        <f>SUM($I$13:I765)</f>
        <v>854910.485335381</v>
      </c>
    </row>
    <row r="766" spans="2:11" s="2" customFormat="1" x14ac:dyDescent="0.2">
      <c r="B766" s="15">
        <f t="shared" si="60"/>
        <v>754</v>
      </c>
      <c r="C766" s="9">
        <f t="shared" si="57"/>
        <v>65699</v>
      </c>
      <c r="D766" s="55">
        <f t="shared" si="61"/>
        <v>0</v>
      </c>
      <c r="E766" s="12">
        <f t="shared" si="58"/>
        <v>4309.3934458562771</v>
      </c>
      <c r="F766" s="12">
        <v>0</v>
      </c>
      <c r="G766" s="12">
        <f>IF(AND(B766&lt;&gt;"",$E$13:$E$1000+$F$13:$F$1000*COVID&lt;$D$13:$D$1000),$E$13:$E$1000+$F$13:$F$1000*COVID,IF(B766&lt;&gt;"",$D$13:$D$1000,""))</f>
        <v>0</v>
      </c>
      <c r="H766" s="12">
        <f>IF(AND(COVID,F766&lt;0),F766, IF(B766&lt;&gt;"",$G$13:$G$1000-$I$13:$I$1000,""))</f>
        <v>0</v>
      </c>
      <c r="I766" s="12">
        <f>IF(AND(COVID,F766&lt;0),0,IF(B766&lt;&gt;"",$D$13:$D$1000*($E$6/$E$8),""))</f>
        <v>0</v>
      </c>
      <c r="J766" s="12">
        <f t="shared" si="59"/>
        <v>0</v>
      </c>
      <c r="K766" s="12">
        <f>SUM($I$13:I766)</f>
        <v>854910.485335381</v>
      </c>
    </row>
    <row r="767" spans="2:11" s="2" customFormat="1" x14ac:dyDescent="0.2">
      <c r="B767" s="15">
        <f t="shared" si="60"/>
        <v>755</v>
      </c>
      <c r="C767" s="9">
        <f t="shared" si="57"/>
        <v>65729</v>
      </c>
      <c r="D767" s="55">
        <f t="shared" si="61"/>
        <v>0</v>
      </c>
      <c r="E767" s="12">
        <f t="shared" si="58"/>
        <v>4309.3934458562771</v>
      </c>
      <c r="F767" s="12">
        <v>0</v>
      </c>
      <c r="G767" s="12">
        <f>IF(AND(B767&lt;&gt;"",$E$13:$E$1000+$F$13:$F$1000*COVID&lt;$D$13:$D$1000),$E$13:$E$1000+$F$13:$F$1000*COVID,IF(B767&lt;&gt;"",$D$13:$D$1000,""))</f>
        <v>0</v>
      </c>
      <c r="H767" s="12">
        <f>IF(AND(COVID,F767&lt;0),F767, IF(B767&lt;&gt;"",$G$13:$G$1000-$I$13:$I$1000,""))</f>
        <v>0</v>
      </c>
      <c r="I767" s="12">
        <f>IF(AND(COVID,F767&lt;0),0,IF(B767&lt;&gt;"",$D$13:$D$1000*($E$6/$E$8),""))</f>
        <v>0</v>
      </c>
      <c r="J767" s="12">
        <f t="shared" si="59"/>
        <v>0</v>
      </c>
      <c r="K767" s="12">
        <f>SUM($I$13:I767)</f>
        <v>854910.485335381</v>
      </c>
    </row>
    <row r="768" spans="2:11" s="2" customFormat="1" x14ac:dyDescent="0.2">
      <c r="B768" s="15">
        <f t="shared" si="60"/>
        <v>756</v>
      </c>
      <c r="C768" s="9">
        <f t="shared" si="57"/>
        <v>65760</v>
      </c>
      <c r="D768" s="55">
        <f t="shared" si="61"/>
        <v>0</v>
      </c>
      <c r="E768" s="12">
        <f t="shared" si="58"/>
        <v>4309.3934458562771</v>
      </c>
      <c r="F768" s="12">
        <v>0</v>
      </c>
      <c r="G768" s="12">
        <f>IF(AND(B768&lt;&gt;"",$E$13:$E$1000+$F$13:$F$1000*COVID&lt;$D$13:$D$1000),$E$13:$E$1000+$F$13:$F$1000*COVID,IF(B768&lt;&gt;"",$D$13:$D$1000,""))</f>
        <v>0</v>
      </c>
      <c r="H768" s="12">
        <f>IF(AND(COVID,F768&lt;0),F768, IF(B768&lt;&gt;"",$G$13:$G$1000-$I$13:$I$1000,""))</f>
        <v>0</v>
      </c>
      <c r="I768" s="12">
        <f>IF(AND(COVID,F768&lt;0),0,IF(B768&lt;&gt;"",$D$13:$D$1000*($E$6/$E$8),""))</f>
        <v>0</v>
      </c>
      <c r="J768" s="12">
        <f t="shared" si="59"/>
        <v>0</v>
      </c>
      <c r="K768" s="12">
        <f>SUM($I$13:I768)</f>
        <v>854910.485335381</v>
      </c>
    </row>
    <row r="769" spans="2:11" s="2" customFormat="1" x14ac:dyDescent="0.2">
      <c r="B769" s="15">
        <f t="shared" si="60"/>
        <v>757</v>
      </c>
      <c r="C769" s="9">
        <f t="shared" si="57"/>
        <v>65791</v>
      </c>
      <c r="D769" s="55">
        <f t="shared" si="61"/>
        <v>0</v>
      </c>
      <c r="E769" s="12">
        <f t="shared" si="58"/>
        <v>4309.3934458562771</v>
      </c>
      <c r="F769" s="12">
        <v>0</v>
      </c>
      <c r="G769" s="12">
        <f>IF(AND(B769&lt;&gt;"",$E$13:$E$1000+$F$13:$F$1000*COVID&lt;$D$13:$D$1000),$E$13:$E$1000+$F$13:$F$1000*COVID,IF(B769&lt;&gt;"",$D$13:$D$1000,""))</f>
        <v>0</v>
      </c>
      <c r="H769" s="12">
        <f>IF(AND(COVID,F769&lt;0),F769, IF(B769&lt;&gt;"",$G$13:$G$1000-$I$13:$I$1000,""))</f>
        <v>0</v>
      </c>
      <c r="I769" s="12">
        <f>IF(AND(COVID,F769&lt;0),0,IF(B769&lt;&gt;"",$D$13:$D$1000*($E$6/$E$8),""))</f>
        <v>0</v>
      </c>
      <c r="J769" s="12">
        <f t="shared" si="59"/>
        <v>0</v>
      </c>
      <c r="K769" s="12">
        <f>SUM($I$13:I769)</f>
        <v>854910.485335381</v>
      </c>
    </row>
    <row r="770" spans="2:11" s="2" customFormat="1" x14ac:dyDescent="0.2">
      <c r="B770" s="15">
        <f t="shared" si="60"/>
        <v>758</v>
      </c>
      <c r="C770" s="9">
        <f t="shared" si="57"/>
        <v>65820</v>
      </c>
      <c r="D770" s="55">
        <f t="shared" si="61"/>
        <v>0</v>
      </c>
      <c r="E770" s="12">
        <f t="shared" si="58"/>
        <v>4309.3934458562771</v>
      </c>
      <c r="F770" s="12">
        <v>0</v>
      </c>
      <c r="G770" s="12">
        <f>IF(AND(B770&lt;&gt;"",$E$13:$E$1000+$F$13:$F$1000*COVID&lt;$D$13:$D$1000),$E$13:$E$1000+$F$13:$F$1000*COVID,IF(B770&lt;&gt;"",$D$13:$D$1000,""))</f>
        <v>0</v>
      </c>
      <c r="H770" s="12">
        <f>IF(AND(COVID,F770&lt;0),F770, IF(B770&lt;&gt;"",$G$13:$G$1000-$I$13:$I$1000,""))</f>
        <v>0</v>
      </c>
      <c r="I770" s="12">
        <f>IF(AND(COVID,F770&lt;0),0,IF(B770&lt;&gt;"",$D$13:$D$1000*($E$6/$E$8),""))</f>
        <v>0</v>
      </c>
      <c r="J770" s="12">
        <f t="shared" si="59"/>
        <v>0</v>
      </c>
      <c r="K770" s="12">
        <f>SUM($I$13:I770)</f>
        <v>854910.485335381</v>
      </c>
    </row>
    <row r="771" spans="2:11" s="2" customFormat="1" x14ac:dyDescent="0.2">
      <c r="B771" s="15">
        <f t="shared" si="60"/>
        <v>759</v>
      </c>
      <c r="C771" s="9">
        <f t="shared" si="57"/>
        <v>65851</v>
      </c>
      <c r="D771" s="55">
        <f t="shared" si="61"/>
        <v>0</v>
      </c>
      <c r="E771" s="12">
        <f t="shared" si="58"/>
        <v>4309.3934458562771</v>
      </c>
      <c r="F771" s="12">
        <v>0</v>
      </c>
      <c r="G771" s="12">
        <f>IF(AND(B771&lt;&gt;"",$E$13:$E$1000+$F$13:$F$1000*COVID&lt;$D$13:$D$1000),$E$13:$E$1000+$F$13:$F$1000*COVID,IF(B771&lt;&gt;"",$D$13:$D$1000,""))</f>
        <v>0</v>
      </c>
      <c r="H771" s="12">
        <f>IF(AND(COVID,F771&lt;0),F771, IF(B771&lt;&gt;"",$G$13:$G$1000-$I$13:$I$1000,""))</f>
        <v>0</v>
      </c>
      <c r="I771" s="12">
        <f>IF(AND(COVID,F771&lt;0),0,IF(B771&lt;&gt;"",$D$13:$D$1000*($E$6/$E$8),""))</f>
        <v>0</v>
      </c>
      <c r="J771" s="12">
        <f t="shared" si="59"/>
        <v>0</v>
      </c>
      <c r="K771" s="12">
        <f>SUM($I$13:I771)</f>
        <v>854910.485335381</v>
      </c>
    </row>
    <row r="772" spans="2:11" s="2" customFormat="1" x14ac:dyDescent="0.2">
      <c r="B772" s="15">
        <f t="shared" si="60"/>
        <v>760</v>
      </c>
      <c r="C772" s="9">
        <f t="shared" si="57"/>
        <v>65881</v>
      </c>
      <c r="D772" s="55">
        <f t="shared" si="61"/>
        <v>0</v>
      </c>
      <c r="E772" s="12">
        <f t="shared" si="58"/>
        <v>4309.3934458562771</v>
      </c>
      <c r="F772" s="12">
        <v>0</v>
      </c>
      <c r="G772" s="12">
        <f>IF(AND(B772&lt;&gt;"",$E$13:$E$1000+$F$13:$F$1000*COVID&lt;$D$13:$D$1000),$E$13:$E$1000+$F$13:$F$1000*COVID,IF(B772&lt;&gt;"",$D$13:$D$1000,""))</f>
        <v>0</v>
      </c>
      <c r="H772" s="12">
        <f>IF(AND(COVID,F772&lt;0),F772, IF(B772&lt;&gt;"",$G$13:$G$1000-$I$13:$I$1000,""))</f>
        <v>0</v>
      </c>
      <c r="I772" s="12">
        <f>IF(AND(COVID,F772&lt;0),0,IF(B772&lt;&gt;"",$D$13:$D$1000*($E$6/$E$8),""))</f>
        <v>0</v>
      </c>
      <c r="J772" s="12">
        <f t="shared" si="59"/>
        <v>0</v>
      </c>
      <c r="K772" s="12">
        <f>SUM($I$13:I772)</f>
        <v>854910.485335381</v>
      </c>
    </row>
    <row r="773" spans="2:11" s="2" customFormat="1" x14ac:dyDescent="0.2">
      <c r="B773" s="15">
        <f t="shared" si="60"/>
        <v>761</v>
      </c>
      <c r="C773" s="9">
        <f t="shared" si="57"/>
        <v>65912</v>
      </c>
      <c r="D773" s="55">
        <f t="shared" si="61"/>
        <v>0</v>
      </c>
      <c r="E773" s="12">
        <f t="shared" si="58"/>
        <v>4309.3934458562771</v>
      </c>
      <c r="F773" s="12">
        <v>0</v>
      </c>
      <c r="G773" s="12">
        <f>IF(AND(B773&lt;&gt;"",$E$13:$E$1000+$F$13:$F$1000*COVID&lt;$D$13:$D$1000),$E$13:$E$1000+$F$13:$F$1000*COVID,IF(B773&lt;&gt;"",$D$13:$D$1000,""))</f>
        <v>0</v>
      </c>
      <c r="H773" s="12">
        <f>IF(AND(COVID,F773&lt;0),F773, IF(B773&lt;&gt;"",$G$13:$G$1000-$I$13:$I$1000,""))</f>
        <v>0</v>
      </c>
      <c r="I773" s="12">
        <f>IF(AND(COVID,F773&lt;0),0,IF(B773&lt;&gt;"",$D$13:$D$1000*($E$6/$E$8),""))</f>
        <v>0</v>
      </c>
      <c r="J773" s="12">
        <f t="shared" si="59"/>
        <v>0</v>
      </c>
      <c r="K773" s="12">
        <f>SUM($I$13:I773)</f>
        <v>854910.485335381</v>
      </c>
    </row>
    <row r="774" spans="2:11" s="2" customFormat="1" x14ac:dyDescent="0.2">
      <c r="B774" s="15">
        <f t="shared" si="60"/>
        <v>762</v>
      </c>
      <c r="C774" s="9">
        <f t="shared" si="57"/>
        <v>65942</v>
      </c>
      <c r="D774" s="55">
        <f t="shared" si="61"/>
        <v>0</v>
      </c>
      <c r="E774" s="12">
        <f t="shared" si="58"/>
        <v>4309.3934458562771</v>
      </c>
      <c r="F774" s="12">
        <v>0</v>
      </c>
      <c r="G774" s="12">
        <f>IF(AND(B774&lt;&gt;"",$E$13:$E$1000+$F$13:$F$1000*COVID&lt;$D$13:$D$1000),$E$13:$E$1000+$F$13:$F$1000*COVID,IF(B774&lt;&gt;"",$D$13:$D$1000,""))</f>
        <v>0</v>
      </c>
      <c r="H774" s="12">
        <f>IF(AND(COVID,F774&lt;0),F774, IF(B774&lt;&gt;"",$G$13:$G$1000-$I$13:$I$1000,""))</f>
        <v>0</v>
      </c>
      <c r="I774" s="12">
        <f>IF(AND(COVID,F774&lt;0),0,IF(B774&lt;&gt;"",$D$13:$D$1000*($E$6/$E$8),""))</f>
        <v>0</v>
      </c>
      <c r="J774" s="12">
        <f t="shared" si="59"/>
        <v>0</v>
      </c>
      <c r="K774" s="12">
        <f>SUM($I$13:I774)</f>
        <v>854910.485335381</v>
      </c>
    </row>
    <row r="775" spans="2:11" s="2" customFormat="1" x14ac:dyDescent="0.2">
      <c r="B775" s="15">
        <f t="shared" si="60"/>
        <v>763</v>
      </c>
      <c r="C775" s="9">
        <f t="shared" si="57"/>
        <v>65973</v>
      </c>
      <c r="D775" s="55">
        <f t="shared" si="61"/>
        <v>0</v>
      </c>
      <c r="E775" s="12">
        <f t="shared" si="58"/>
        <v>4309.3934458562771</v>
      </c>
      <c r="F775" s="12">
        <v>0</v>
      </c>
      <c r="G775" s="12">
        <f>IF(AND(B775&lt;&gt;"",$E$13:$E$1000+$F$13:$F$1000*COVID&lt;$D$13:$D$1000),$E$13:$E$1000+$F$13:$F$1000*COVID,IF(B775&lt;&gt;"",$D$13:$D$1000,""))</f>
        <v>0</v>
      </c>
      <c r="H775" s="12">
        <f>IF(AND(COVID,F775&lt;0),F775, IF(B775&lt;&gt;"",$G$13:$G$1000-$I$13:$I$1000,""))</f>
        <v>0</v>
      </c>
      <c r="I775" s="12">
        <f>IF(AND(COVID,F775&lt;0),0,IF(B775&lt;&gt;"",$D$13:$D$1000*($E$6/$E$8),""))</f>
        <v>0</v>
      </c>
      <c r="J775" s="12">
        <f t="shared" si="59"/>
        <v>0</v>
      </c>
      <c r="K775" s="12">
        <f>SUM($I$13:I775)</f>
        <v>854910.485335381</v>
      </c>
    </row>
    <row r="776" spans="2:11" s="2" customFormat="1" x14ac:dyDescent="0.2">
      <c r="B776" s="15">
        <f t="shared" si="60"/>
        <v>764</v>
      </c>
      <c r="C776" s="9">
        <f t="shared" si="57"/>
        <v>66004</v>
      </c>
      <c r="D776" s="55">
        <f t="shared" si="61"/>
        <v>0</v>
      </c>
      <c r="E776" s="12">
        <f t="shared" si="58"/>
        <v>4309.3934458562771</v>
      </c>
      <c r="F776" s="12">
        <v>0</v>
      </c>
      <c r="G776" s="12">
        <f>IF(AND(B776&lt;&gt;"",$E$13:$E$1000+$F$13:$F$1000*COVID&lt;$D$13:$D$1000),$E$13:$E$1000+$F$13:$F$1000*COVID,IF(B776&lt;&gt;"",$D$13:$D$1000,""))</f>
        <v>0</v>
      </c>
      <c r="H776" s="12">
        <f>IF(AND(COVID,F776&lt;0),F776, IF(B776&lt;&gt;"",$G$13:$G$1000-$I$13:$I$1000,""))</f>
        <v>0</v>
      </c>
      <c r="I776" s="12">
        <f>IF(AND(COVID,F776&lt;0),0,IF(B776&lt;&gt;"",$D$13:$D$1000*($E$6/$E$8),""))</f>
        <v>0</v>
      </c>
      <c r="J776" s="12">
        <f t="shared" si="59"/>
        <v>0</v>
      </c>
      <c r="K776" s="12">
        <f>SUM($I$13:I776)</f>
        <v>854910.485335381</v>
      </c>
    </row>
    <row r="777" spans="2:11" s="2" customFormat="1" x14ac:dyDescent="0.2">
      <c r="B777" s="15">
        <f t="shared" si="60"/>
        <v>765</v>
      </c>
      <c r="C777" s="9">
        <f t="shared" si="57"/>
        <v>66034</v>
      </c>
      <c r="D777" s="55">
        <f t="shared" si="61"/>
        <v>0</v>
      </c>
      <c r="E777" s="12">
        <f t="shared" si="58"/>
        <v>4309.3934458562771</v>
      </c>
      <c r="F777" s="12">
        <v>0</v>
      </c>
      <c r="G777" s="12">
        <f>IF(AND(B777&lt;&gt;"",$E$13:$E$1000+$F$13:$F$1000*COVID&lt;$D$13:$D$1000),$E$13:$E$1000+$F$13:$F$1000*COVID,IF(B777&lt;&gt;"",$D$13:$D$1000,""))</f>
        <v>0</v>
      </c>
      <c r="H777" s="12">
        <f>IF(AND(COVID,F777&lt;0),F777, IF(B777&lt;&gt;"",$G$13:$G$1000-$I$13:$I$1000,""))</f>
        <v>0</v>
      </c>
      <c r="I777" s="12">
        <f>IF(AND(COVID,F777&lt;0),0,IF(B777&lt;&gt;"",$D$13:$D$1000*($E$6/$E$8),""))</f>
        <v>0</v>
      </c>
      <c r="J777" s="12">
        <f t="shared" si="59"/>
        <v>0</v>
      </c>
      <c r="K777" s="12">
        <f>SUM($I$13:I777)</f>
        <v>854910.485335381</v>
      </c>
    </row>
    <row r="778" spans="2:11" s="2" customFormat="1" x14ac:dyDescent="0.2">
      <c r="B778" s="15">
        <f t="shared" si="60"/>
        <v>766</v>
      </c>
      <c r="C778" s="9">
        <f t="shared" si="57"/>
        <v>66065</v>
      </c>
      <c r="D778" s="55">
        <f t="shared" si="61"/>
        <v>0</v>
      </c>
      <c r="E778" s="12">
        <f t="shared" si="58"/>
        <v>4309.3934458562771</v>
      </c>
      <c r="F778" s="12">
        <v>0</v>
      </c>
      <c r="G778" s="12">
        <f>IF(AND(B778&lt;&gt;"",$E$13:$E$1000+$F$13:$F$1000*COVID&lt;$D$13:$D$1000),$E$13:$E$1000+$F$13:$F$1000*COVID,IF(B778&lt;&gt;"",$D$13:$D$1000,""))</f>
        <v>0</v>
      </c>
      <c r="H778" s="12">
        <f>IF(AND(COVID,F778&lt;0),F778, IF(B778&lt;&gt;"",$G$13:$G$1000-$I$13:$I$1000,""))</f>
        <v>0</v>
      </c>
      <c r="I778" s="12">
        <f>IF(AND(COVID,F778&lt;0),0,IF(B778&lt;&gt;"",$D$13:$D$1000*($E$6/$E$8),""))</f>
        <v>0</v>
      </c>
      <c r="J778" s="12">
        <f t="shared" si="59"/>
        <v>0</v>
      </c>
      <c r="K778" s="12">
        <f>SUM($I$13:I778)</f>
        <v>854910.485335381</v>
      </c>
    </row>
    <row r="779" spans="2:11" s="2" customFormat="1" x14ac:dyDescent="0.2">
      <c r="B779" s="15">
        <f t="shared" si="60"/>
        <v>767</v>
      </c>
      <c r="C779" s="9">
        <f t="shared" si="57"/>
        <v>66095</v>
      </c>
      <c r="D779" s="55">
        <f t="shared" si="61"/>
        <v>0</v>
      </c>
      <c r="E779" s="12">
        <f t="shared" si="58"/>
        <v>4309.3934458562771</v>
      </c>
      <c r="F779" s="12">
        <v>0</v>
      </c>
      <c r="G779" s="12">
        <f>IF(AND(B779&lt;&gt;"",$E$13:$E$1000+$F$13:$F$1000*COVID&lt;$D$13:$D$1000),$E$13:$E$1000+$F$13:$F$1000*COVID,IF(B779&lt;&gt;"",$D$13:$D$1000,""))</f>
        <v>0</v>
      </c>
      <c r="H779" s="12">
        <f>IF(AND(COVID,F779&lt;0),F779, IF(B779&lt;&gt;"",$G$13:$G$1000-$I$13:$I$1000,""))</f>
        <v>0</v>
      </c>
      <c r="I779" s="12">
        <f>IF(AND(COVID,F779&lt;0),0,IF(B779&lt;&gt;"",$D$13:$D$1000*($E$6/$E$8),""))</f>
        <v>0</v>
      </c>
      <c r="J779" s="12">
        <f t="shared" si="59"/>
        <v>0</v>
      </c>
      <c r="K779" s="12">
        <f>SUM($I$13:I779)</f>
        <v>854910.485335381</v>
      </c>
    </row>
    <row r="780" spans="2:11" s="2" customFormat="1" x14ac:dyDescent="0.2">
      <c r="B780" s="15">
        <f t="shared" si="60"/>
        <v>768</v>
      </c>
      <c r="C780" s="9">
        <f t="shared" si="57"/>
        <v>66126</v>
      </c>
      <c r="D780" s="55">
        <f t="shared" si="61"/>
        <v>0</v>
      </c>
      <c r="E780" s="12">
        <f t="shared" si="58"/>
        <v>4309.3934458562771</v>
      </c>
      <c r="F780" s="12">
        <v>0</v>
      </c>
      <c r="G780" s="12">
        <f>IF(AND(B780&lt;&gt;"",$E$13:$E$1000+$F$13:$F$1000*COVID&lt;$D$13:$D$1000),$E$13:$E$1000+$F$13:$F$1000*COVID,IF(B780&lt;&gt;"",$D$13:$D$1000,""))</f>
        <v>0</v>
      </c>
      <c r="H780" s="12">
        <f>IF(AND(COVID,F780&lt;0),F780, IF(B780&lt;&gt;"",$G$13:$G$1000-$I$13:$I$1000,""))</f>
        <v>0</v>
      </c>
      <c r="I780" s="12">
        <f>IF(AND(COVID,F780&lt;0),0,IF(B780&lt;&gt;"",$D$13:$D$1000*($E$6/$E$8),""))</f>
        <v>0</v>
      </c>
      <c r="J780" s="12">
        <f t="shared" si="59"/>
        <v>0</v>
      </c>
      <c r="K780" s="12">
        <f>SUM($I$13:I780)</f>
        <v>854910.485335381</v>
      </c>
    </row>
    <row r="781" spans="2:11" s="2" customFormat="1" x14ac:dyDescent="0.2">
      <c r="B781" s="15">
        <f t="shared" si="60"/>
        <v>769</v>
      </c>
      <c r="C781" s="9">
        <f t="shared" si="57"/>
        <v>66157</v>
      </c>
      <c r="D781" s="55">
        <f t="shared" si="61"/>
        <v>0</v>
      </c>
      <c r="E781" s="12">
        <f t="shared" si="58"/>
        <v>4309.3934458562771</v>
      </c>
      <c r="F781" s="12">
        <v>0</v>
      </c>
      <c r="G781" s="12">
        <f>IF(AND(B781&lt;&gt;"",$E$13:$E$1000+$F$13:$F$1000*COVID&lt;$D$13:$D$1000),$E$13:$E$1000+$F$13:$F$1000*COVID,IF(B781&lt;&gt;"",$D$13:$D$1000,""))</f>
        <v>0</v>
      </c>
      <c r="H781" s="12">
        <f>IF(AND(COVID,F781&lt;0),F781, IF(B781&lt;&gt;"",$G$13:$G$1000-$I$13:$I$1000,""))</f>
        <v>0</v>
      </c>
      <c r="I781" s="12">
        <f>IF(AND(COVID,F781&lt;0),0,IF(B781&lt;&gt;"",$D$13:$D$1000*($E$6/$E$8),""))</f>
        <v>0</v>
      </c>
      <c r="J781" s="12">
        <f t="shared" si="59"/>
        <v>0</v>
      </c>
      <c r="K781" s="12">
        <f>SUM($I$13:I781)</f>
        <v>854910.485335381</v>
      </c>
    </row>
    <row r="782" spans="2:11" s="2" customFormat="1" x14ac:dyDescent="0.2">
      <c r="B782" s="15">
        <f t="shared" si="60"/>
        <v>770</v>
      </c>
      <c r="C782" s="9">
        <f t="shared" ref="C782:C845" si="62">IF(B782&lt;&gt;"",DATE(YEAR($E$9),MONTH($E$9)+B782*12/$E$8,DAY($E$9)),"")</f>
        <v>66185</v>
      </c>
      <c r="D782" s="55">
        <f t="shared" si="61"/>
        <v>0</v>
      </c>
      <c r="E782" s="12">
        <f t="shared" ref="E782:E845" si="63">IF(B782&lt;&gt;"",$J$5,"")</f>
        <v>4309.3934458562771</v>
      </c>
      <c r="F782" s="12">
        <v>0</v>
      </c>
      <c r="G782" s="12">
        <f>IF(AND(B782&lt;&gt;"",$E$13:$E$1000+$F$13:$F$1000*COVID&lt;$D$13:$D$1000),$E$13:$E$1000+$F$13:$F$1000*COVID,IF(B782&lt;&gt;"",$D$13:$D$1000,""))</f>
        <v>0</v>
      </c>
      <c r="H782" s="12">
        <f>IF(AND(COVID,F782&lt;0),F782, IF(B782&lt;&gt;"",$G$13:$G$1000-$I$13:$I$1000,""))</f>
        <v>0</v>
      </c>
      <c r="I782" s="12">
        <f>IF(AND(COVID,F782&lt;0),0,IF(B782&lt;&gt;"",$D$13:$D$1000*($E$6/$E$8),""))</f>
        <v>0</v>
      </c>
      <c r="J782" s="12">
        <f t="shared" ref="J782:J845" si="64">IF(AND(B782&lt;&gt;"",$E$13:$E$1000+$F$13:$F$1000&lt;$D$13:$D$1000),$D$13:$D$1000-$H$13:$H$1000,IF(B782&lt;&gt;"",0,""))</f>
        <v>0</v>
      </c>
      <c r="K782" s="12">
        <f>SUM($I$13:I782)</f>
        <v>854910.485335381</v>
      </c>
    </row>
    <row r="783" spans="2:11" s="2" customFormat="1" x14ac:dyDescent="0.2">
      <c r="B783" s="15">
        <f t="shared" ref="B783:B846" si="65">IF((IF($E$5*$E$6*$E$7*$E$9&gt;0,1,0)),B782+1,"")</f>
        <v>771</v>
      </c>
      <c r="C783" s="9">
        <f t="shared" si="62"/>
        <v>66216</v>
      </c>
      <c r="D783" s="55">
        <f t="shared" ref="D783:D846" si="66">IF(B783&lt;&gt;"",J782,"")</f>
        <v>0</v>
      </c>
      <c r="E783" s="12">
        <f t="shared" si="63"/>
        <v>4309.3934458562771</v>
      </c>
      <c r="F783" s="12">
        <v>0</v>
      </c>
      <c r="G783" s="12">
        <f>IF(AND(B783&lt;&gt;"",$E$13:$E$1000+$F$13:$F$1000*COVID&lt;$D$13:$D$1000),$E$13:$E$1000+$F$13:$F$1000*COVID,IF(B783&lt;&gt;"",$D$13:$D$1000,""))</f>
        <v>0</v>
      </c>
      <c r="H783" s="12">
        <f>IF(AND(COVID,F783&lt;0),F783, IF(B783&lt;&gt;"",$G$13:$G$1000-$I$13:$I$1000,""))</f>
        <v>0</v>
      </c>
      <c r="I783" s="12">
        <f>IF(AND(COVID,F783&lt;0),0,IF(B783&lt;&gt;"",$D$13:$D$1000*($E$6/$E$8),""))</f>
        <v>0</v>
      </c>
      <c r="J783" s="12">
        <f t="shared" si="64"/>
        <v>0</v>
      </c>
      <c r="K783" s="12">
        <f>SUM($I$13:I783)</f>
        <v>854910.485335381</v>
      </c>
    </row>
    <row r="784" spans="2:11" s="2" customFormat="1" x14ac:dyDescent="0.2">
      <c r="B784" s="15">
        <f t="shared" si="65"/>
        <v>772</v>
      </c>
      <c r="C784" s="9">
        <f t="shared" si="62"/>
        <v>66246</v>
      </c>
      <c r="D784" s="55">
        <f t="shared" si="66"/>
        <v>0</v>
      </c>
      <c r="E784" s="12">
        <f t="shared" si="63"/>
        <v>4309.3934458562771</v>
      </c>
      <c r="F784" s="12">
        <v>0</v>
      </c>
      <c r="G784" s="12">
        <f>IF(AND(B784&lt;&gt;"",$E$13:$E$1000+$F$13:$F$1000*COVID&lt;$D$13:$D$1000),$E$13:$E$1000+$F$13:$F$1000*COVID,IF(B784&lt;&gt;"",$D$13:$D$1000,""))</f>
        <v>0</v>
      </c>
      <c r="H784" s="12">
        <f>IF(AND(COVID,F784&lt;0),F784, IF(B784&lt;&gt;"",$G$13:$G$1000-$I$13:$I$1000,""))</f>
        <v>0</v>
      </c>
      <c r="I784" s="12">
        <f>IF(AND(COVID,F784&lt;0),0,IF(B784&lt;&gt;"",$D$13:$D$1000*($E$6/$E$8),""))</f>
        <v>0</v>
      </c>
      <c r="J784" s="12">
        <f t="shared" si="64"/>
        <v>0</v>
      </c>
      <c r="K784" s="12">
        <f>SUM($I$13:I784)</f>
        <v>854910.485335381</v>
      </c>
    </row>
    <row r="785" spans="2:11" s="2" customFormat="1" x14ac:dyDescent="0.2">
      <c r="B785" s="15">
        <f t="shared" si="65"/>
        <v>773</v>
      </c>
      <c r="C785" s="9">
        <f t="shared" si="62"/>
        <v>66277</v>
      </c>
      <c r="D785" s="55">
        <f t="shared" si="66"/>
        <v>0</v>
      </c>
      <c r="E785" s="12">
        <f t="shared" si="63"/>
        <v>4309.3934458562771</v>
      </c>
      <c r="F785" s="12">
        <v>0</v>
      </c>
      <c r="G785" s="12">
        <f>IF(AND(B785&lt;&gt;"",$E$13:$E$1000+$F$13:$F$1000*COVID&lt;$D$13:$D$1000),$E$13:$E$1000+$F$13:$F$1000*COVID,IF(B785&lt;&gt;"",$D$13:$D$1000,""))</f>
        <v>0</v>
      </c>
      <c r="H785" s="12">
        <f>IF(AND(COVID,F785&lt;0),F785, IF(B785&lt;&gt;"",$G$13:$G$1000-$I$13:$I$1000,""))</f>
        <v>0</v>
      </c>
      <c r="I785" s="12">
        <f>IF(AND(COVID,F785&lt;0),0,IF(B785&lt;&gt;"",$D$13:$D$1000*($E$6/$E$8),""))</f>
        <v>0</v>
      </c>
      <c r="J785" s="12">
        <f t="shared" si="64"/>
        <v>0</v>
      </c>
      <c r="K785" s="12">
        <f>SUM($I$13:I785)</f>
        <v>854910.485335381</v>
      </c>
    </row>
    <row r="786" spans="2:11" s="2" customFormat="1" x14ac:dyDescent="0.2">
      <c r="B786" s="15">
        <f t="shared" si="65"/>
        <v>774</v>
      </c>
      <c r="C786" s="9">
        <f t="shared" si="62"/>
        <v>66307</v>
      </c>
      <c r="D786" s="55">
        <f t="shared" si="66"/>
        <v>0</v>
      </c>
      <c r="E786" s="12">
        <f t="shared" si="63"/>
        <v>4309.3934458562771</v>
      </c>
      <c r="F786" s="12">
        <v>0</v>
      </c>
      <c r="G786" s="12">
        <f>IF(AND(B786&lt;&gt;"",$E$13:$E$1000+$F$13:$F$1000*COVID&lt;$D$13:$D$1000),$E$13:$E$1000+$F$13:$F$1000*COVID,IF(B786&lt;&gt;"",$D$13:$D$1000,""))</f>
        <v>0</v>
      </c>
      <c r="H786" s="12">
        <f>IF(AND(COVID,F786&lt;0),F786, IF(B786&lt;&gt;"",$G$13:$G$1000-$I$13:$I$1000,""))</f>
        <v>0</v>
      </c>
      <c r="I786" s="12">
        <f>IF(AND(COVID,F786&lt;0),0,IF(B786&lt;&gt;"",$D$13:$D$1000*($E$6/$E$8),""))</f>
        <v>0</v>
      </c>
      <c r="J786" s="12">
        <f t="shared" si="64"/>
        <v>0</v>
      </c>
      <c r="K786" s="12">
        <f>SUM($I$13:I786)</f>
        <v>854910.485335381</v>
      </c>
    </row>
    <row r="787" spans="2:11" s="2" customFormat="1" x14ac:dyDescent="0.2">
      <c r="B787" s="15">
        <f t="shared" si="65"/>
        <v>775</v>
      </c>
      <c r="C787" s="9">
        <f t="shared" si="62"/>
        <v>66338</v>
      </c>
      <c r="D787" s="55">
        <f t="shared" si="66"/>
        <v>0</v>
      </c>
      <c r="E787" s="12">
        <f t="shared" si="63"/>
        <v>4309.3934458562771</v>
      </c>
      <c r="F787" s="12">
        <v>0</v>
      </c>
      <c r="G787" s="12">
        <f>IF(AND(B787&lt;&gt;"",$E$13:$E$1000+$F$13:$F$1000*COVID&lt;$D$13:$D$1000),$E$13:$E$1000+$F$13:$F$1000*COVID,IF(B787&lt;&gt;"",$D$13:$D$1000,""))</f>
        <v>0</v>
      </c>
      <c r="H787" s="12">
        <f>IF(AND(COVID,F787&lt;0),F787, IF(B787&lt;&gt;"",$G$13:$G$1000-$I$13:$I$1000,""))</f>
        <v>0</v>
      </c>
      <c r="I787" s="12">
        <f>IF(AND(COVID,F787&lt;0),0,IF(B787&lt;&gt;"",$D$13:$D$1000*($E$6/$E$8),""))</f>
        <v>0</v>
      </c>
      <c r="J787" s="12">
        <f t="shared" si="64"/>
        <v>0</v>
      </c>
      <c r="K787" s="12">
        <f>SUM($I$13:I787)</f>
        <v>854910.485335381</v>
      </c>
    </row>
    <row r="788" spans="2:11" s="2" customFormat="1" x14ac:dyDescent="0.2">
      <c r="B788" s="15">
        <f t="shared" si="65"/>
        <v>776</v>
      </c>
      <c r="C788" s="9">
        <f t="shared" si="62"/>
        <v>66369</v>
      </c>
      <c r="D788" s="55">
        <f t="shared" si="66"/>
        <v>0</v>
      </c>
      <c r="E788" s="12">
        <f t="shared" si="63"/>
        <v>4309.3934458562771</v>
      </c>
      <c r="F788" s="12">
        <v>0</v>
      </c>
      <c r="G788" s="12">
        <f>IF(AND(B788&lt;&gt;"",$E$13:$E$1000+$F$13:$F$1000*COVID&lt;$D$13:$D$1000),$E$13:$E$1000+$F$13:$F$1000*COVID,IF(B788&lt;&gt;"",$D$13:$D$1000,""))</f>
        <v>0</v>
      </c>
      <c r="H788" s="12">
        <f>IF(AND(COVID,F788&lt;0),F788, IF(B788&lt;&gt;"",$G$13:$G$1000-$I$13:$I$1000,""))</f>
        <v>0</v>
      </c>
      <c r="I788" s="12">
        <f>IF(AND(COVID,F788&lt;0),0,IF(B788&lt;&gt;"",$D$13:$D$1000*($E$6/$E$8),""))</f>
        <v>0</v>
      </c>
      <c r="J788" s="12">
        <f t="shared" si="64"/>
        <v>0</v>
      </c>
      <c r="K788" s="12">
        <f>SUM($I$13:I788)</f>
        <v>854910.485335381</v>
      </c>
    </row>
    <row r="789" spans="2:11" s="2" customFormat="1" x14ac:dyDescent="0.2">
      <c r="B789" s="15">
        <f t="shared" si="65"/>
        <v>777</v>
      </c>
      <c r="C789" s="9">
        <f t="shared" si="62"/>
        <v>66399</v>
      </c>
      <c r="D789" s="55">
        <f t="shared" si="66"/>
        <v>0</v>
      </c>
      <c r="E789" s="12">
        <f t="shared" si="63"/>
        <v>4309.3934458562771</v>
      </c>
      <c r="F789" s="12">
        <v>0</v>
      </c>
      <c r="G789" s="12">
        <f>IF(AND(B789&lt;&gt;"",$E$13:$E$1000+$F$13:$F$1000*COVID&lt;$D$13:$D$1000),$E$13:$E$1000+$F$13:$F$1000*COVID,IF(B789&lt;&gt;"",$D$13:$D$1000,""))</f>
        <v>0</v>
      </c>
      <c r="H789" s="12">
        <f>IF(AND(COVID,F789&lt;0),F789, IF(B789&lt;&gt;"",$G$13:$G$1000-$I$13:$I$1000,""))</f>
        <v>0</v>
      </c>
      <c r="I789" s="12">
        <f>IF(AND(COVID,F789&lt;0),0,IF(B789&lt;&gt;"",$D$13:$D$1000*($E$6/$E$8),""))</f>
        <v>0</v>
      </c>
      <c r="J789" s="12">
        <f t="shared" si="64"/>
        <v>0</v>
      </c>
      <c r="K789" s="12">
        <f>SUM($I$13:I789)</f>
        <v>854910.485335381</v>
      </c>
    </row>
    <row r="790" spans="2:11" s="2" customFormat="1" x14ac:dyDescent="0.2">
      <c r="B790" s="15">
        <f t="shared" si="65"/>
        <v>778</v>
      </c>
      <c r="C790" s="9">
        <f t="shared" si="62"/>
        <v>66430</v>
      </c>
      <c r="D790" s="55">
        <f t="shared" si="66"/>
        <v>0</v>
      </c>
      <c r="E790" s="12">
        <f t="shared" si="63"/>
        <v>4309.3934458562771</v>
      </c>
      <c r="F790" s="12">
        <v>0</v>
      </c>
      <c r="G790" s="12">
        <f>IF(AND(B790&lt;&gt;"",$E$13:$E$1000+$F$13:$F$1000*COVID&lt;$D$13:$D$1000),$E$13:$E$1000+$F$13:$F$1000*COVID,IF(B790&lt;&gt;"",$D$13:$D$1000,""))</f>
        <v>0</v>
      </c>
      <c r="H790" s="12">
        <f>IF(AND(COVID,F790&lt;0),F790, IF(B790&lt;&gt;"",$G$13:$G$1000-$I$13:$I$1000,""))</f>
        <v>0</v>
      </c>
      <c r="I790" s="12">
        <f>IF(AND(COVID,F790&lt;0),0,IF(B790&lt;&gt;"",$D$13:$D$1000*($E$6/$E$8),""))</f>
        <v>0</v>
      </c>
      <c r="J790" s="12">
        <f t="shared" si="64"/>
        <v>0</v>
      </c>
      <c r="K790" s="12">
        <f>SUM($I$13:I790)</f>
        <v>854910.485335381</v>
      </c>
    </row>
    <row r="791" spans="2:11" s="2" customFormat="1" x14ac:dyDescent="0.2">
      <c r="B791" s="15">
        <f t="shared" si="65"/>
        <v>779</v>
      </c>
      <c r="C791" s="9">
        <f t="shared" si="62"/>
        <v>66460</v>
      </c>
      <c r="D791" s="55">
        <f t="shared" si="66"/>
        <v>0</v>
      </c>
      <c r="E791" s="12">
        <f t="shared" si="63"/>
        <v>4309.3934458562771</v>
      </c>
      <c r="F791" s="12">
        <v>0</v>
      </c>
      <c r="G791" s="12">
        <f>IF(AND(B791&lt;&gt;"",$E$13:$E$1000+$F$13:$F$1000*COVID&lt;$D$13:$D$1000),$E$13:$E$1000+$F$13:$F$1000*COVID,IF(B791&lt;&gt;"",$D$13:$D$1000,""))</f>
        <v>0</v>
      </c>
      <c r="H791" s="12">
        <f>IF(AND(COVID,F791&lt;0),F791, IF(B791&lt;&gt;"",$G$13:$G$1000-$I$13:$I$1000,""))</f>
        <v>0</v>
      </c>
      <c r="I791" s="12">
        <f>IF(AND(COVID,F791&lt;0),0,IF(B791&lt;&gt;"",$D$13:$D$1000*($E$6/$E$8),""))</f>
        <v>0</v>
      </c>
      <c r="J791" s="12">
        <f t="shared" si="64"/>
        <v>0</v>
      </c>
      <c r="K791" s="12">
        <f>SUM($I$13:I791)</f>
        <v>854910.485335381</v>
      </c>
    </row>
    <row r="792" spans="2:11" s="2" customFormat="1" x14ac:dyDescent="0.2">
      <c r="B792" s="15">
        <f t="shared" si="65"/>
        <v>780</v>
      </c>
      <c r="C792" s="9">
        <f t="shared" si="62"/>
        <v>66491</v>
      </c>
      <c r="D792" s="55">
        <f t="shared" si="66"/>
        <v>0</v>
      </c>
      <c r="E792" s="12">
        <f t="shared" si="63"/>
        <v>4309.3934458562771</v>
      </c>
      <c r="F792" s="12">
        <v>0</v>
      </c>
      <c r="G792" s="12">
        <f>IF(AND(B792&lt;&gt;"",$E$13:$E$1000+$F$13:$F$1000*COVID&lt;$D$13:$D$1000),$E$13:$E$1000+$F$13:$F$1000*COVID,IF(B792&lt;&gt;"",$D$13:$D$1000,""))</f>
        <v>0</v>
      </c>
      <c r="H792" s="12">
        <f>IF(AND(COVID,F792&lt;0),F792, IF(B792&lt;&gt;"",$G$13:$G$1000-$I$13:$I$1000,""))</f>
        <v>0</v>
      </c>
      <c r="I792" s="12">
        <f>IF(AND(COVID,F792&lt;0),0,IF(B792&lt;&gt;"",$D$13:$D$1000*($E$6/$E$8),""))</f>
        <v>0</v>
      </c>
      <c r="J792" s="12">
        <f t="shared" si="64"/>
        <v>0</v>
      </c>
      <c r="K792" s="12">
        <f>SUM($I$13:I792)</f>
        <v>854910.485335381</v>
      </c>
    </row>
    <row r="793" spans="2:11" s="2" customFormat="1" x14ac:dyDescent="0.2">
      <c r="B793" s="15">
        <f t="shared" si="65"/>
        <v>781</v>
      </c>
      <c r="C793" s="9">
        <f t="shared" si="62"/>
        <v>66522</v>
      </c>
      <c r="D793" s="55">
        <f t="shared" si="66"/>
        <v>0</v>
      </c>
      <c r="E793" s="12">
        <f t="shared" si="63"/>
        <v>4309.3934458562771</v>
      </c>
      <c r="F793" s="12">
        <v>0</v>
      </c>
      <c r="G793" s="12">
        <f>IF(AND(B793&lt;&gt;"",$E$13:$E$1000+$F$13:$F$1000*COVID&lt;$D$13:$D$1000),$E$13:$E$1000+$F$13:$F$1000*COVID,IF(B793&lt;&gt;"",$D$13:$D$1000,""))</f>
        <v>0</v>
      </c>
      <c r="H793" s="12">
        <f>IF(AND(COVID,F793&lt;0),F793, IF(B793&lt;&gt;"",$G$13:$G$1000-$I$13:$I$1000,""))</f>
        <v>0</v>
      </c>
      <c r="I793" s="12">
        <f>IF(AND(COVID,F793&lt;0),0,IF(B793&lt;&gt;"",$D$13:$D$1000*($E$6/$E$8),""))</f>
        <v>0</v>
      </c>
      <c r="J793" s="12">
        <f t="shared" si="64"/>
        <v>0</v>
      </c>
      <c r="K793" s="12">
        <f>SUM($I$13:I793)</f>
        <v>854910.485335381</v>
      </c>
    </row>
    <row r="794" spans="2:11" s="2" customFormat="1" x14ac:dyDescent="0.2">
      <c r="B794" s="15">
        <f t="shared" si="65"/>
        <v>782</v>
      </c>
      <c r="C794" s="9">
        <f t="shared" si="62"/>
        <v>66550</v>
      </c>
      <c r="D794" s="55">
        <f t="shared" si="66"/>
        <v>0</v>
      </c>
      <c r="E794" s="12">
        <f t="shared" si="63"/>
        <v>4309.3934458562771</v>
      </c>
      <c r="F794" s="12">
        <v>0</v>
      </c>
      <c r="G794" s="12">
        <f>IF(AND(B794&lt;&gt;"",$E$13:$E$1000+$F$13:$F$1000*COVID&lt;$D$13:$D$1000),$E$13:$E$1000+$F$13:$F$1000*COVID,IF(B794&lt;&gt;"",$D$13:$D$1000,""))</f>
        <v>0</v>
      </c>
      <c r="H794" s="12">
        <f>IF(AND(COVID,F794&lt;0),F794, IF(B794&lt;&gt;"",$G$13:$G$1000-$I$13:$I$1000,""))</f>
        <v>0</v>
      </c>
      <c r="I794" s="12">
        <f>IF(AND(COVID,F794&lt;0),0,IF(B794&lt;&gt;"",$D$13:$D$1000*($E$6/$E$8),""))</f>
        <v>0</v>
      </c>
      <c r="J794" s="12">
        <f t="shared" si="64"/>
        <v>0</v>
      </c>
      <c r="K794" s="12">
        <f>SUM($I$13:I794)</f>
        <v>854910.485335381</v>
      </c>
    </row>
    <row r="795" spans="2:11" s="2" customFormat="1" x14ac:dyDescent="0.2">
      <c r="B795" s="15">
        <f t="shared" si="65"/>
        <v>783</v>
      </c>
      <c r="C795" s="9">
        <f t="shared" si="62"/>
        <v>66581</v>
      </c>
      <c r="D795" s="55">
        <f t="shared" si="66"/>
        <v>0</v>
      </c>
      <c r="E795" s="12">
        <f t="shared" si="63"/>
        <v>4309.3934458562771</v>
      </c>
      <c r="F795" s="12">
        <v>0</v>
      </c>
      <c r="G795" s="12">
        <f>IF(AND(B795&lt;&gt;"",$E$13:$E$1000+$F$13:$F$1000*COVID&lt;$D$13:$D$1000),$E$13:$E$1000+$F$13:$F$1000*COVID,IF(B795&lt;&gt;"",$D$13:$D$1000,""))</f>
        <v>0</v>
      </c>
      <c r="H795" s="12">
        <f>IF(AND(COVID,F795&lt;0),F795, IF(B795&lt;&gt;"",$G$13:$G$1000-$I$13:$I$1000,""))</f>
        <v>0</v>
      </c>
      <c r="I795" s="12">
        <f>IF(AND(COVID,F795&lt;0),0,IF(B795&lt;&gt;"",$D$13:$D$1000*($E$6/$E$8),""))</f>
        <v>0</v>
      </c>
      <c r="J795" s="12">
        <f t="shared" si="64"/>
        <v>0</v>
      </c>
      <c r="K795" s="12">
        <f>SUM($I$13:I795)</f>
        <v>854910.485335381</v>
      </c>
    </row>
    <row r="796" spans="2:11" s="2" customFormat="1" x14ac:dyDescent="0.2">
      <c r="B796" s="15">
        <f t="shared" si="65"/>
        <v>784</v>
      </c>
      <c r="C796" s="9">
        <f t="shared" si="62"/>
        <v>66611</v>
      </c>
      <c r="D796" s="55">
        <f t="shared" si="66"/>
        <v>0</v>
      </c>
      <c r="E796" s="12">
        <f t="shared" si="63"/>
        <v>4309.3934458562771</v>
      </c>
      <c r="F796" s="12">
        <v>0</v>
      </c>
      <c r="G796" s="12">
        <f>IF(AND(B796&lt;&gt;"",$E$13:$E$1000+$F$13:$F$1000*COVID&lt;$D$13:$D$1000),$E$13:$E$1000+$F$13:$F$1000*COVID,IF(B796&lt;&gt;"",$D$13:$D$1000,""))</f>
        <v>0</v>
      </c>
      <c r="H796" s="12">
        <f>IF(AND(COVID,F796&lt;0),F796, IF(B796&lt;&gt;"",$G$13:$G$1000-$I$13:$I$1000,""))</f>
        <v>0</v>
      </c>
      <c r="I796" s="12">
        <f>IF(AND(COVID,F796&lt;0),0,IF(B796&lt;&gt;"",$D$13:$D$1000*($E$6/$E$8),""))</f>
        <v>0</v>
      </c>
      <c r="J796" s="12">
        <f t="shared" si="64"/>
        <v>0</v>
      </c>
      <c r="K796" s="12">
        <f>SUM($I$13:I796)</f>
        <v>854910.485335381</v>
      </c>
    </row>
    <row r="797" spans="2:11" s="2" customFormat="1" x14ac:dyDescent="0.2">
      <c r="B797" s="15">
        <f t="shared" si="65"/>
        <v>785</v>
      </c>
      <c r="C797" s="9">
        <f t="shared" si="62"/>
        <v>66642</v>
      </c>
      <c r="D797" s="55">
        <f t="shared" si="66"/>
        <v>0</v>
      </c>
      <c r="E797" s="12">
        <f t="shared" si="63"/>
        <v>4309.3934458562771</v>
      </c>
      <c r="F797" s="12">
        <v>0</v>
      </c>
      <c r="G797" s="12">
        <f>IF(AND(B797&lt;&gt;"",$E$13:$E$1000+$F$13:$F$1000*COVID&lt;$D$13:$D$1000),$E$13:$E$1000+$F$13:$F$1000*COVID,IF(B797&lt;&gt;"",$D$13:$D$1000,""))</f>
        <v>0</v>
      </c>
      <c r="H797" s="12">
        <f>IF(AND(COVID,F797&lt;0),F797, IF(B797&lt;&gt;"",$G$13:$G$1000-$I$13:$I$1000,""))</f>
        <v>0</v>
      </c>
      <c r="I797" s="12">
        <f>IF(AND(COVID,F797&lt;0),0,IF(B797&lt;&gt;"",$D$13:$D$1000*($E$6/$E$8),""))</f>
        <v>0</v>
      </c>
      <c r="J797" s="12">
        <f t="shared" si="64"/>
        <v>0</v>
      </c>
      <c r="K797" s="12">
        <f>SUM($I$13:I797)</f>
        <v>854910.485335381</v>
      </c>
    </row>
    <row r="798" spans="2:11" s="2" customFormat="1" x14ac:dyDescent="0.2">
      <c r="B798" s="15">
        <f t="shared" si="65"/>
        <v>786</v>
      </c>
      <c r="C798" s="9">
        <f t="shared" si="62"/>
        <v>66672</v>
      </c>
      <c r="D798" s="55">
        <f t="shared" si="66"/>
        <v>0</v>
      </c>
      <c r="E798" s="12">
        <f t="shared" si="63"/>
        <v>4309.3934458562771</v>
      </c>
      <c r="F798" s="12">
        <v>0</v>
      </c>
      <c r="G798" s="12">
        <f>IF(AND(B798&lt;&gt;"",$E$13:$E$1000+$F$13:$F$1000*COVID&lt;$D$13:$D$1000),$E$13:$E$1000+$F$13:$F$1000*COVID,IF(B798&lt;&gt;"",$D$13:$D$1000,""))</f>
        <v>0</v>
      </c>
      <c r="H798" s="12">
        <f>IF(AND(COVID,F798&lt;0),F798, IF(B798&lt;&gt;"",$G$13:$G$1000-$I$13:$I$1000,""))</f>
        <v>0</v>
      </c>
      <c r="I798" s="12">
        <f>IF(AND(COVID,F798&lt;0),0,IF(B798&lt;&gt;"",$D$13:$D$1000*($E$6/$E$8),""))</f>
        <v>0</v>
      </c>
      <c r="J798" s="12">
        <f t="shared" si="64"/>
        <v>0</v>
      </c>
      <c r="K798" s="12">
        <f>SUM($I$13:I798)</f>
        <v>854910.485335381</v>
      </c>
    </row>
    <row r="799" spans="2:11" s="2" customFormat="1" x14ac:dyDescent="0.2">
      <c r="B799" s="15">
        <f t="shared" si="65"/>
        <v>787</v>
      </c>
      <c r="C799" s="9">
        <f t="shared" si="62"/>
        <v>66703</v>
      </c>
      <c r="D799" s="55">
        <f t="shared" si="66"/>
        <v>0</v>
      </c>
      <c r="E799" s="12">
        <f t="shared" si="63"/>
        <v>4309.3934458562771</v>
      </c>
      <c r="F799" s="12">
        <v>0</v>
      </c>
      <c r="G799" s="12">
        <f>IF(AND(B799&lt;&gt;"",$E$13:$E$1000+$F$13:$F$1000*COVID&lt;$D$13:$D$1000),$E$13:$E$1000+$F$13:$F$1000*COVID,IF(B799&lt;&gt;"",$D$13:$D$1000,""))</f>
        <v>0</v>
      </c>
      <c r="H799" s="12">
        <f>IF(AND(COVID,F799&lt;0),F799, IF(B799&lt;&gt;"",$G$13:$G$1000-$I$13:$I$1000,""))</f>
        <v>0</v>
      </c>
      <c r="I799" s="12">
        <f>IF(AND(COVID,F799&lt;0),0,IF(B799&lt;&gt;"",$D$13:$D$1000*($E$6/$E$8),""))</f>
        <v>0</v>
      </c>
      <c r="J799" s="12">
        <f t="shared" si="64"/>
        <v>0</v>
      </c>
      <c r="K799" s="12">
        <f>SUM($I$13:I799)</f>
        <v>854910.485335381</v>
      </c>
    </row>
    <row r="800" spans="2:11" s="2" customFormat="1" x14ac:dyDescent="0.2">
      <c r="B800" s="15">
        <f t="shared" si="65"/>
        <v>788</v>
      </c>
      <c r="C800" s="9">
        <f t="shared" si="62"/>
        <v>66734</v>
      </c>
      <c r="D800" s="55">
        <f t="shared" si="66"/>
        <v>0</v>
      </c>
      <c r="E800" s="12">
        <f t="shared" si="63"/>
        <v>4309.3934458562771</v>
      </c>
      <c r="F800" s="12">
        <v>0</v>
      </c>
      <c r="G800" s="12">
        <f>IF(AND(B800&lt;&gt;"",$E$13:$E$1000+$F$13:$F$1000*COVID&lt;$D$13:$D$1000),$E$13:$E$1000+$F$13:$F$1000*COVID,IF(B800&lt;&gt;"",$D$13:$D$1000,""))</f>
        <v>0</v>
      </c>
      <c r="H800" s="12">
        <f>IF(AND(COVID,F800&lt;0),F800, IF(B800&lt;&gt;"",$G$13:$G$1000-$I$13:$I$1000,""))</f>
        <v>0</v>
      </c>
      <c r="I800" s="12">
        <f>IF(AND(COVID,F800&lt;0),0,IF(B800&lt;&gt;"",$D$13:$D$1000*($E$6/$E$8),""))</f>
        <v>0</v>
      </c>
      <c r="J800" s="12">
        <f t="shared" si="64"/>
        <v>0</v>
      </c>
      <c r="K800" s="12">
        <f>SUM($I$13:I800)</f>
        <v>854910.485335381</v>
      </c>
    </row>
    <row r="801" spans="2:11" s="2" customFormat="1" x14ac:dyDescent="0.2">
      <c r="B801" s="15">
        <f t="shared" si="65"/>
        <v>789</v>
      </c>
      <c r="C801" s="9">
        <f t="shared" si="62"/>
        <v>66764</v>
      </c>
      <c r="D801" s="55">
        <f t="shared" si="66"/>
        <v>0</v>
      </c>
      <c r="E801" s="12">
        <f t="shared" si="63"/>
        <v>4309.3934458562771</v>
      </c>
      <c r="F801" s="12">
        <v>0</v>
      </c>
      <c r="G801" s="12">
        <f>IF(AND(B801&lt;&gt;"",$E$13:$E$1000+$F$13:$F$1000*COVID&lt;$D$13:$D$1000),$E$13:$E$1000+$F$13:$F$1000*COVID,IF(B801&lt;&gt;"",$D$13:$D$1000,""))</f>
        <v>0</v>
      </c>
      <c r="H801" s="12">
        <f>IF(AND(COVID,F801&lt;0),F801, IF(B801&lt;&gt;"",$G$13:$G$1000-$I$13:$I$1000,""))</f>
        <v>0</v>
      </c>
      <c r="I801" s="12">
        <f>IF(AND(COVID,F801&lt;0),0,IF(B801&lt;&gt;"",$D$13:$D$1000*($E$6/$E$8),""))</f>
        <v>0</v>
      </c>
      <c r="J801" s="12">
        <f t="shared" si="64"/>
        <v>0</v>
      </c>
      <c r="K801" s="12">
        <f>SUM($I$13:I801)</f>
        <v>854910.485335381</v>
      </c>
    </row>
    <row r="802" spans="2:11" s="2" customFormat="1" x14ac:dyDescent="0.2">
      <c r="B802" s="15">
        <f t="shared" si="65"/>
        <v>790</v>
      </c>
      <c r="C802" s="9">
        <f t="shared" si="62"/>
        <v>66795</v>
      </c>
      <c r="D802" s="55">
        <f t="shared" si="66"/>
        <v>0</v>
      </c>
      <c r="E802" s="12">
        <f t="shared" si="63"/>
        <v>4309.3934458562771</v>
      </c>
      <c r="F802" s="12">
        <v>0</v>
      </c>
      <c r="G802" s="12">
        <f>IF(AND(B802&lt;&gt;"",$E$13:$E$1000+$F$13:$F$1000*COVID&lt;$D$13:$D$1000),$E$13:$E$1000+$F$13:$F$1000*COVID,IF(B802&lt;&gt;"",$D$13:$D$1000,""))</f>
        <v>0</v>
      </c>
      <c r="H802" s="12">
        <f>IF(AND(COVID,F802&lt;0),F802, IF(B802&lt;&gt;"",$G$13:$G$1000-$I$13:$I$1000,""))</f>
        <v>0</v>
      </c>
      <c r="I802" s="12">
        <f>IF(AND(COVID,F802&lt;0),0,IF(B802&lt;&gt;"",$D$13:$D$1000*($E$6/$E$8),""))</f>
        <v>0</v>
      </c>
      <c r="J802" s="12">
        <f t="shared" si="64"/>
        <v>0</v>
      </c>
      <c r="K802" s="12">
        <f>SUM($I$13:I802)</f>
        <v>854910.485335381</v>
      </c>
    </row>
    <row r="803" spans="2:11" s="2" customFormat="1" x14ac:dyDescent="0.2">
      <c r="B803" s="15">
        <f t="shared" si="65"/>
        <v>791</v>
      </c>
      <c r="C803" s="9">
        <f t="shared" si="62"/>
        <v>66825</v>
      </c>
      <c r="D803" s="55">
        <f t="shared" si="66"/>
        <v>0</v>
      </c>
      <c r="E803" s="12">
        <f t="shared" si="63"/>
        <v>4309.3934458562771</v>
      </c>
      <c r="F803" s="12">
        <v>0</v>
      </c>
      <c r="G803" s="12">
        <f>IF(AND(B803&lt;&gt;"",$E$13:$E$1000+$F$13:$F$1000*COVID&lt;$D$13:$D$1000),$E$13:$E$1000+$F$13:$F$1000*COVID,IF(B803&lt;&gt;"",$D$13:$D$1000,""))</f>
        <v>0</v>
      </c>
      <c r="H803" s="12">
        <f>IF(AND(COVID,F803&lt;0),F803, IF(B803&lt;&gt;"",$G$13:$G$1000-$I$13:$I$1000,""))</f>
        <v>0</v>
      </c>
      <c r="I803" s="12">
        <f>IF(AND(COVID,F803&lt;0),0,IF(B803&lt;&gt;"",$D$13:$D$1000*($E$6/$E$8),""))</f>
        <v>0</v>
      </c>
      <c r="J803" s="12">
        <f t="shared" si="64"/>
        <v>0</v>
      </c>
      <c r="K803" s="12">
        <f>SUM($I$13:I803)</f>
        <v>854910.485335381</v>
      </c>
    </row>
    <row r="804" spans="2:11" s="2" customFormat="1" x14ac:dyDescent="0.2">
      <c r="B804" s="15">
        <f t="shared" si="65"/>
        <v>792</v>
      </c>
      <c r="C804" s="9">
        <f t="shared" si="62"/>
        <v>66856</v>
      </c>
      <c r="D804" s="55">
        <f t="shared" si="66"/>
        <v>0</v>
      </c>
      <c r="E804" s="12">
        <f t="shared" si="63"/>
        <v>4309.3934458562771</v>
      </c>
      <c r="F804" s="12">
        <v>0</v>
      </c>
      <c r="G804" s="12">
        <f>IF(AND(B804&lt;&gt;"",$E$13:$E$1000+$F$13:$F$1000*COVID&lt;$D$13:$D$1000),$E$13:$E$1000+$F$13:$F$1000*COVID,IF(B804&lt;&gt;"",$D$13:$D$1000,""))</f>
        <v>0</v>
      </c>
      <c r="H804" s="12">
        <f>IF(AND(COVID,F804&lt;0),F804, IF(B804&lt;&gt;"",$G$13:$G$1000-$I$13:$I$1000,""))</f>
        <v>0</v>
      </c>
      <c r="I804" s="12">
        <f>IF(AND(COVID,F804&lt;0),0,IF(B804&lt;&gt;"",$D$13:$D$1000*($E$6/$E$8),""))</f>
        <v>0</v>
      </c>
      <c r="J804" s="12">
        <f t="shared" si="64"/>
        <v>0</v>
      </c>
      <c r="K804" s="12">
        <f>SUM($I$13:I804)</f>
        <v>854910.485335381</v>
      </c>
    </row>
    <row r="805" spans="2:11" s="2" customFormat="1" x14ac:dyDescent="0.2">
      <c r="B805" s="15">
        <f t="shared" si="65"/>
        <v>793</v>
      </c>
      <c r="C805" s="9">
        <f t="shared" si="62"/>
        <v>66887</v>
      </c>
      <c r="D805" s="55">
        <f t="shared" si="66"/>
        <v>0</v>
      </c>
      <c r="E805" s="12">
        <f t="shared" si="63"/>
        <v>4309.3934458562771</v>
      </c>
      <c r="F805" s="12">
        <v>0</v>
      </c>
      <c r="G805" s="12">
        <f>IF(AND(B805&lt;&gt;"",$E$13:$E$1000+$F$13:$F$1000*COVID&lt;$D$13:$D$1000),$E$13:$E$1000+$F$13:$F$1000*COVID,IF(B805&lt;&gt;"",$D$13:$D$1000,""))</f>
        <v>0</v>
      </c>
      <c r="H805" s="12">
        <f>IF(AND(COVID,F805&lt;0),F805, IF(B805&lt;&gt;"",$G$13:$G$1000-$I$13:$I$1000,""))</f>
        <v>0</v>
      </c>
      <c r="I805" s="12">
        <f>IF(AND(COVID,F805&lt;0),0,IF(B805&lt;&gt;"",$D$13:$D$1000*($E$6/$E$8),""))</f>
        <v>0</v>
      </c>
      <c r="J805" s="12">
        <f t="shared" si="64"/>
        <v>0</v>
      </c>
      <c r="K805" s="12">
        <f>SUM($I$13:I805)</f>
        <v>854910.485335381</v>
      </c>
    </row>
    <row r="806" spans="2:11" s="2" customFormat="1" x14ac:dyDescent="0.2">
      <c r="B806" s="15">
        <f t="shared" si="65"/>
        <v>794</v>
      </c>
      <c r="C806" s="9">
        <f t="shared" si="62"/>
        <v>66915</v>
      </c>
      <c r="D806" s="55">
        <f t="shared" si="66"/>
        <v>0</v>
      </c>
      <c r="E806" s="12">
        <f t="shared" si="63"/>
        <v>4309.3934458562771</v>
      </c>
      <c r="F806" s="12">
        <v>0</v>
      </c>
      <c r="G806" s="12">
        <f>IF(AND(B806&lt;&gt;"",$E$13:$E$1000+$F$13:$F$1000*COVID&lt;$D$13:$D$1000),$E$13:$E$1000+$F$13:$F$1000*COVID,IF(B806&lt;&gt;"",$D$13:$D$1000,""))</f>
        <v>0</v>
      </c>
      <c r="H806" s="12">
        <f>IF(AND(COVID,F806&lt;0),F806, IF(B806&lt;&gt;"",$G$13:$G$1000-$I$13:$I$1000,""))</f>
        <v>0</v>
      </c>
      <c r="I806" s="12">
        <f>IF(AND(COVID,F806&lt;0),0,IF(B806&lt;&gt;"",$D$13:$D$1000*($E$6/$E$8),""))</f>
        <v>0</v>
      </c>
      <c r="J806" s="12">
        <f t="shared" si="64"/>
        <v>0</v>
      </c>
      <c r="K806" s="12">
        <f>SUM($I$13:I806)</f>
        <v>854910.485335381</v>
      </c>
    </row>
    <row r="807" spans="2:11" s="2" customFormat="1" x14ac:dyDescent="0.2">
      <c r="B807" s="15">
        <f t="shared" si="65"/>
        <v>795</v>
      </c>
      <c r="C807" s="9">
        <f t="shared" si="62"/>
        <v>66946</v>
      </c>
      <c r="D807" s="55">
        <f t="shared" si="66"/>
        <v>0</v>
      </c>
      <c r="E807" s="12">
        <f t="shared" si="63"/>
        <v>4309.3934458562771</v>
      </c>
      <c r="F807" s="12">
        <v>0</v>
      </c>
      <c r="G807" s="12">
        <f>IF(AND(B807&lt;&gt;"",$E$13:$E$1000+$F$13:$F$1000*COVID&lt;$D$13:$D$1000),$E$13:$E$1000+$F$13:$F$1000*COVID,IF(B807&lt;&gt;"",$D$13:$D$1000,""))</f>
        <v>0</v>
      </c>
      <c r="H807" s="12">
        <f>IF(AND(COVID,F807&lt;0),F807, IF(B807&lt;&gt;"",$G$13:$G$1000-$I$13:$I$1000,""))</f>
        <v>0</v>
      </c>
      <c r="I807" s="12">
        <f>IF(AND(COVID,F807&lt;0),0,IF(B807&lt;&gt;"",$D$13:$D$1000*($E$6/$E$8),""))</f>
        <v>0</v>
      </c>
      <c r="J807" s="12">
        <f t="shared" si="64"/>
        <v>0</v>
      </c>
      <c r="K807" s="12">
        <f>SUM($I$13:I807)</f>
        <v>854910.485335381</v>
      </c>
    </row>
    <row r="808" spans="2:11" s="2" customFormat="1" x14ac:dyDescent="0.2">
      <c r="B808" s="15">
        <f t="shared" si="65"/>
        <v>796</v>
      </c>
      <c r="C808" s="9">
        <f t="shared" si="62"/>
        <v>66976</v>
      </c>
      <c r="D808" s="55">
        <f t="shared" si="66"/>
        <v>0</v>
      </c>
      <c r="E808" s="12">
        <f t="shared" si="63"/>
        <v>4309.3934458562771</v>
      </c>
      <c r="F808" s="12">
        <v>0</v>
      </c>
      <c r="G808" s="12">
        <f>IF(AND(B808&lt;&gt;"",$E$13:$E$1000+$F$13:$F$1000*COVID&lt;$D$13:$D$1000),$E$13:$E$1000+$F$13:$F$1000*COVID,IF(B808&lt;&gt;"",$D$13:$D$1000,""))</f>
        <v>0</v>
      </c>
      <c r="H808" s="12">
        <f>IF(AND(COVID,F808&lt;0),F808, IF(B808&lt;&gt;"",$G$13:$G$1000-$I$13:$I$1000,""))</f>
        <v>0</v>
      </c>
      <c r="I808" s="12">
        <f>IF(AND(COVID,F808&lt;0),0,IF(B808&lt;&gt;"",$D$13:$D$1000*($E$6/$E$8),""))</f>
        <v>0</v>
      </c>
      <c r="J808" s="12">
        <f t="shared" si="64"/>
        <v>0</v>
      </c>
      <c r="K808" s="12">
        <f>SUM($I$13:I808)</f>
        <v>854910.485335381</v>
      </c>
    </row>
    <row r="809" spans="2:11" s="2" customFormat="1" x14ac:dyDescent="0.2">
      <c r="B809" s="15">
        <f t="shared" si="65"/>
        <v>797</v>
      </c>
      <c r="C809" s="9">
        <f t="shared" si="62"/>
        <v>67007</v>
      </c>
      <c r="D809" s="55">
        <f t="shared" si="66"/>
        <v>0</v>
      </c>
      <c r="E809" s="12">
        <f t="shared" si="63"/>
        <v>4309.3934458562771</v>
      </c>
      <c r="F809" s="12">
        <v>0</v>
      </c>
      <c r="G809" s="12">
        <f>IF(AND(B809&lt;&gt;"",$E$13:$E$1000+$F$13:$F$1000*COVID&lt;$D$13:$D$1000),$E$13:$E$1000+$F$13:$F$1000*COVID,IF(B809&lt;&gt;"",$D$13:$D$1000,""))</f>
        <v>0</v>
      </c>
      <c r="H809" s="12">
        <f>IF(AND(COVID,F809&lt;0),F809, IF(B809&lt;&gt;"",$G$13:$G$1000-$I$13:$I$1000,""))</f>
        <v>0</v>
      </c>
      <c r="I809" s="12">
        <f>IF(AND(COVID,F809&lt;0),0,IF(B809&lt;&gt;"",$D$13:$D$1000*($E$6/$E$8),""))</f>
        <v>0</v>
      </c>
      <c r="J809" s="12">
        <f t="shared" si="64"/>
        <v>0</v>
      </c>
      <c r="K809" s="12">
        <f>SUM($I$13:I809)</f>
        <v>854910.485335381</v>
      </c>
    </row>
    <row r="810" spans="2:11" s="2" customFormat="1" x14ac:dyDescent="0.2">
      <c r="B810" s="15">
        <f t="shared" si="65"/>
        <v>798</v>
      </c>
      <c r="C810" s="9">
        <f t="shared" si="62"/>
        <v>67037</v>
      </c>
      <c r="D810" s="55">
        <f t="shared" si="66"/>
        <v>0</v>
      </c>
      <c r="E810" s="12">
        <f t="shared" si="63"/>
        <v>4309.3934458562771</v>
      </c>
      <c r="F810" s="12">
        <v>0</v>
      </c>
      <c r="G810" s="12">
        <f>IF(AND(B810&lt;&gt;"",$E$13:$E$1000+$F$13:$F$1000*COVID&lt;$D$13:$D$1000),$E$13:$E$1000+$F$13:$F$1000*COVID,IF(B810&lt;&gt;"",$D$13:$D$1000,""))</f>
        <v>0</v>
      </c>
      <c r="H810" s="12">
        <f>IF(AND(COVID,F810&lt;0),F810, IF(B810&lt;&gt;"",$G$13:$G$1000-$I$13:$I$1000,""))</f>
        <v>0</v>
      </c>
      <c r="I810" s="12">
        <f>IF(AND(COVID,F810&lt;0),0,IF(B810&lt;&gt;"",$D$13:$D$1000*($E$6/$E$8),""))</f>
        <v>0</v>
      </c>
      <c r="J810" s="12">
        <f t="shared" si="64"/>
        <v>0</v>
      </c>
      <c r="K810" s="12">
        <f>SUM($I$13:I810)</f>
        <v>854910.485335381</v>
      </c>
    </row>
    <row r="811" spans="2:11" s="2" customFormat="1" x14ac:dyDescent="0.2">
      <c r="B811" s="15">
        <f t="shared" si="65"/>
        <v>799</v>
      </c>
      <c r="C811" s="9">
        <f t="shared" si="62"/>
        <v>67068</v>
      </c>
      <c r="D811" s="55">
        <f t="shared" si="66"/>
        <v>0</v>
      </c>
      <c r="E811" s="12">
        <f t="shared" si="63"/>
        <v>4309.3934458562771</v>
      </c>
      <c r="F811" s="12">
        <v>0</v>
      </c>
      <c r="G811" s="12">
        <f>IF(AND(B811&lt;&gt;"",$E$13:$E$1000+$F$13:$F$1000*COVID&lt;$D$13:$D$1000),$E$13:$E$1000+$F$13:$F$1000*COVID,IF(B811&lt;&gt;"",$D$13:$D$1000,""))</f>
        <v>0</v>
      </c>
      <c r="H811" s="12">
        <f>IF(AND(COVID,F811&lt;0),F811, IF(B811&lt;&gt;"",$G$13:$G$1000-$I$13:$I$1000,""))</f>
        <v>0</v>
      </c>
      <c r="I811" s="12">
        <f>IF(AND(COVID,F811&lt;0),0,IF(B811&lt;&gt;"",$D$13:$D$1000*($E$6/$E$8),""))</f>
        <v>0</v>
      </c>
      <c r="J811" s="12">
        <f t="shared" si="64"/>
        <v>0</v>
      </c>
      <c r="K811" s="12">
        <f>SUM($I$13:I811)</f>
        <v>854910.485335381</v>
      </c>
    </row>
    <row r="812" spans="2:11" s="2" customFormat="1" x14ac:dyDescent="0.2">
      <c r="B812" s="15">
        <f t="shared" si="65"/>
        <v>800</v>
      </c>
      <c r="C812" s="9">
        <f t="shared" si="62"/>
        <v>67099</v>
      </c>
      <c r="D812" s="55">
        <f t="shared" si="66"/>
        <v>0</v>
      </c>
      <c r="E812" s="12">
        <f t="shared" si="63"/>
        <v>4309.3934458562771</v>
      </c>
      <c r="F812" s="12">
        <v>0</v>
      </c>
      <c r="G812" s="12">
        <f>IF(AND(B812&lt;&gt;"",$E$13:$E$1000+$F$13:$F$1000*COVID&lt;$D$13:$D$1000),$E$13:$E$1000+$F$13:$F$1000*COVID,IF(B812&lt;&gt;"",$D$13:$D$1000,""))</f>
        <v>0</v>
      </c>
      <c r="H812" s="12">
        <f>IF(AND(COVID,F812&lt;0),F812, IF(B812&lt;&gt;"",$G$13:$G$1000-$I$13:$I$1000,""))</f>
        <v>0</v>
      </c>
      <c r="I812" s="12">
        <f>IF(AND(COVID,F812&lt;0),0,IF(B812&lt;&gt;"",$D$13:$D$1000*($E$6/$E$8),""))</f>
        <v>0</v>
      </c>
      <c r="J812" s="12">
        <f t="shared" si="64"/>
        <v>0</v>
      </c>
      <c r="K812" s="12">
        <f>SUM($I$13:I812)</f>
        <v>854910.485335381</v>
      </c>
    </row>
    <row r="813" spans="2:11" s="2" customFormat="1" x14ac:dyDescent="0.2">
      <c r="B813" s="15">
        <f t="shared" si="65"/>
        <v>801</v>
      </c>
      <c r="C813" s="9">
        <f t="shared" si="62"/>
        <v>67129</v>
      </c>
      <c r="D813" s="55">
        <f t="shared" si="66"/>
        <v>0</v>
      </c>
      <c r="E813" s="12">
        <f t="shared" si="63"/>
        <v>4309.3934458562771</v>
      </c>
      <c r="F813" s="12">
        <v>0</v>
      </c>
      <c r="G813" s="12">
        <f>IF(AND(B813&lt;&gt;"",$E$13:$E$1000+$F$13:$F$1000*COVID&lt;$D$13:$D$1000),$E$13:$E$1000+$F$13:$F$1000*COVID,IF(B813&lt;&gt;"",$D$13:$D$1000,""))</f>
        <v>0</v>
      </c>
      <c r="H813" s="12">
        <f>IF(AND(COVID,F813&lt;0),F813, IF(B813&lt;&gt;"",$G$13:$G$1000-$I$13:$I$1000,""))</f>
        <v>0</v>
      </c>
      <c r="I813" s="12">
        <f>IF(AND(COVID,F813&lt;0),0,IF(B813&lt;&gt;"",$D$13:$D$1000*($E$6/$E$8),""))</f>
        <v>0</v>
      </c>
      <c r="J813" s="12">
        <f t="shared" si="64"/>
        <v>0</v>
      </c>
      <c r="K813" s="12">
        <f>SUM($I$13:I813)</f>
        <v>854910.485335381</v>
      </c>
    </row>
    <row r="814" spans="2:11" s="2" customFormat="1" x14ac:dyDescent="0.2">
      <c r="B814" s="15">
        <f t="shared" si="65"/>
        <v>802</v>
      </c>
      <c r="C814" s="9">
        <f t="shared" si="62"/>
        <v>67160</v>
      </c>
      <c r="D814" s="55">
        <f t="shared" si="66"/>
        <v>0</v>
      </c>
      <c r="E814" s="12">
        <f t="shared" si="63"/>
        <v>4309.3934458562771</v>
      </c>
      <c r="F814" s="12">
        <v>0</v>
      </c>
      <c r="G814" s="12">
        <f>IF(AND(B814&lt;&gt;"",$E$13:$E$1000+$F$13:$F$1000*COVID&lt;$D$13:$D$1000),$E$13:$E$1000+$F$13:$F$1000*COVID,IF(B814&lt;&gt;"",$D$13:$D$1000,""))</f>
        <v>0</v>
      </c>
      <c r="H814" s="12">
        <f>IF(AND(COVID,F814&lt;0),F814, IF(B814&lt;&gt;"",$G$13:$G$1000-$I$13:$I$1000,""))</f>
        <v>0</v>
      </c>
      <c r="I814" s="12">
        <f>IF(AND(COVID,F814&lt;0),0,IF(B814&lt;&gt;"",$D$13:$D$1000*($E$6/$E$8),""))</f>
        <v>0</v>
      </c>
      <c r="J814" s="12">
        <f t="shared" si="64"/>
        <v>0</v>
      </c>
      <c r="K814" s="12">
        <f>SUM($I$13:I814)</f>
        <v>854910.485335381</v>
      </c>
    </row>
    <row r="815" spans="2:11" s="2" customFormat="1" x14ac:dyDescent="0.2">
      <c r="B815" s="15">
        <f t="shared" si="65"/>
        <v>803</v>
      </c>
      <c r="C815" s="9">
        <f t="shared" si="62"/>
        <v>67190</v>
      </c>
      <c r="D815" s="55">
        <f t="shared" si="66"/>
        <v>0</v>
      </c>
      <c r="E815" s="12">
        <f t="shared" si="63"/>
        <v>4309.3934458562771</v>
      </c>
      <c r="F815" s="12">
        <v>0</v>
      </c>
      <c r="G815" s="12">
        <f>IF(AND(B815&lt;&gt;"",$E$13:$E$1000+$F$13:$F$1000*COVID&lt;$D$13:$D$1000),$E$13:$E$1000+$F$13:$F$1000*COVID,IF(B815&lt;&gt;"",$D$13:$D$1000,""))</f>
        <v>0</v>
      </c>
      <c r="H815" s="12">
        <f>IF(AND(COVID,F815&lt;0),F815, IF(B815&lt;&gt;"",$G$13:$G$1000-$I$13:$I$1000,""))</f>
        <v>0</v>
      </c>
      <c r="I815" s="12">
        <f>IF(AND(COVID,F815&lt;0),0,IF(B815&lt;&gt;"",$D$13:$D$1000*($E$6/$E$8),""))</f>
        <v>0</v>
      </c>
      <c r="J815" s="12">
        <f t="shared" si="64"/>
        <v>0</v>
      </c>
      <c r="K815" s="12">
        <f>SUM($I$13:I815)</f>
        <v>854910.485335381</v>
      </c>
    </row>
    <row r="816" spans="2:11" s="2" customFormat="1" x14ac:dyDescent="0.2">
      <c r="B816" s="15">
        <f t="shared" si="65"/>
        <v>804</v>
      </c>
      <c r="C816" s="9">
        <f t="shared" si="62"/>
        <v>67221</v>
      </c>
      <c r="D816" s="55">
        <f t="shared" si="66"/>
        <v>0</v>
      </c>
      <c r="E816" s="12">
        <f t="shared" si="63"/>
        <v>4309.3934458562771</v>
      </c>
      <c r="F816" s="12">
        <v>0</v>
      </c>
      <c r="G816" s="12">
        <f>IF(AND(B816&lt;&gt;"",$E$13:$E$1000+$F$13:$F$1000*COVID&lt;$D$13:$D$1000),$E$13:$E$1000+$F$13:$F$1000*COVID,IF(B816&lt;&gt;"",$D$13:$D$1000,""))</f>
        <v>0</v>
      </c>
      <c r="H816" s="12">
        <f>IF(AND(COVID,F816&lt;0),F816, IF(B816&lt;&gt;"",$G$13:$G$1000-$I$13:$I$1000,""))</f>
        <v>0</v>
      </c>
      <c r="I816" s="12">
        <f>IF(AND(COVID,F816&lt;0),0,IF(B816&lt;&gt;"",$D$13:$D$1000*($E$6/$E$8),""))</f>
        <v>0</v>
      </c>
      <c r="J816" s="12">
        <f t="shared" si="64"/>
        <v>0</v>
      </c>
      <c r="K816" s="12">
        <f>SUM($I$13:I816)</f>
        <v>854910.485335381</v>
      </c>
    </row>
    <row r="817" spans="2:11" s="2" customFormat="1" x14ac:dyDescent="0.2">
      <c r="B817" s="15">
        <f t="shared" si="65"/>
        <v>805</v>
      </c>
      <c r="C817" s="9">
        <f t="shared" si="62"/>
        <v>67252</v>
      </c>
      <c r="D817" s="55">
        <f t="shared" si="66"/>
        <v>0</v>
      </c>
      <c r="E817" s="12">
        <f t="shared" si="63"/>
        <v>4309.3934458562771</v>
      </c>
      <c r="F817" s="12">
        <v>0</v>
      </c>
      <c r="G817" s="12">
        <f>IF(AND(B817&lt;&gt;"",$E$13:$E$1000+$F$13:$F$1000*COVID&lt;$D$13:$D$1000),$E$13:$E$1000+$F$13:$F$1000*COVID,IF(B817&lt;&gt;"",$D$13:$D$1000,""))</f>
        <v>0</v>
      </c>
      <c r="H817" s="12">
        <f>IF(AND(COVID,F817&lt;0),F817, IF(B817&lt;&gt;"",$G$13:$G$1000-$I$13:$I$1000,""))</f>
        <v>0</v>
      </c>
      <c r="I817" s="12">
        <f>IF(AND(COVID,F817&lt;0),0,IF(B817&lt;&gt;"",$D$13:$D$1000*($E$6/$E$8),""))</f>
        <v>0</v>
      </c>
      <c r="J817" s="12">
        <f t="shared" si="64"/>
        <v>0</v>
      </c>
      <c r="K817" s="12">
        <f>SUM($I$13:I817)</f>
        <v>854910.485335381</v>
      </c>
    </row>
    <row r="818" spans="2:11" s="2" customFormat="1" x14ac:dyDescent="0.2">
      <c r="B818" s="15">
        <f t="shared" si="65"/>
        <v>806</v>
      </c>
      <c r="C818" s="9">
        <f t="shared" si="62"/>
        <v>67281</v>
      </c>
      <c r="D818" s="55">
        <f t="shared" si="66"/>
        <v>0</v>
      </c>
      <c r="E818" s="12">
        <f t="shared" si="63"/>
        <v>4309.3934458562771</v>
      </c>
      <c r="F818" s="12">
        <v>0</v>
      </c>
      <c r="G818" s="12">
        <f>IF(AND(B818&lt;&gt;"",$E$13:$E$1000+$F$13:$F$1000*COVID&lt;$D$13:$D$1000),$E$13:$E$1000+$F$13:$F$1000*COVID,IF(B818&lt;&gt;"",$D$13:$D$1000,""))</f>
        <v>0</v>
      </c>
      <c r="H818" s="12">
        <f>IF(AND(COVID,F818&lt;0),F818, IF(B818&lt;&gt;"",$G$13:$G$1000-$I$13:$I$1000,""))</f>
        <v>0</v>
      </c>
      <c r="I818" s="12">
        <f>IF(AND(COVID,F818&lt;0),0,IF(B818&lt;&gt;"",$D$13:$D$1000*($E$6/$E$8),""))</f>
        <v>0</v>
      </c>
      <c r="J818" s="12">
        <f t="shared" si="64"/>
        <v>0</v>
      </c>
      <c r="K818" s="12">
        <f>SUM($I$13:I818)</f>
        <v>854910.485335381</v>
      </c>
    </row>
    <row r="819" spans="2:11" s="2" customFormat="1" x14ac:dyDescent="0.2">
      <c r="B819" s="15">
        <f t="shared" si="65"/>
        <v>807</v>
      </c>
      <c r="C819" s="9">
        <f t="shared" si="62"/>
        <v>67312</v>
      </c>
      <c r="D819" s="55">
        <f t="shared" si="66"/>
        <v>0</v>
      </c>
      <c r="E819" s="12">
        <f t="shared" si="63"/>
        <v>4309.3934458562771</v>
      </c>
      <c r="F819" s="12">
        <v>0</v>
      </c>
      <c r="G819" s="12">
        <f>IF(AND(B819&lt;&gt;"",$E$13:$E$1000+$F$13:$F$1000*COVID&lt;$D$13:$D$1000),$E$13:$E$1000+$F$13:$F$1000*COVID,IF(B819&lt;&gt;"",$D$13:$D$1000,""))</f>
        <v>0</v>
      </c>
      <c r="H819" s="12">
        <f>IF(AND(COVID,F819&lt;0),F819, IF(B819&lt;&gt;"",$G$13:$G$1000-$I$13:$I$1000,""))</f>
        <v>0</v>
      </c>
      <c r="I819" s="12">
        <f>IF(AND(COVID,F819&lt;0),0,IF(B819&lt;&gt;"",$D$13:$D$1000*($E$6/$E$8),""))</f>
        <v>0</v>
      </c>
      <c r="J819" s="12">
        <f t="shared" si="64"/>
        <v>0</v>
      </c>
      <c r="K819" s="12">
        <f>SUM($I$13:I819)</f>
        <v>854910.485335381</v>
      </c>
    </row>
    <row r="820" spans="2:11" s="2" customFormat="1" x14ac:dyDescent="0.2">
      <c r="B820" s="15">
        <f t="shared" si="65"/>
        <v>808</v>
      </c>
      <c r="C820" s="9">
        <f t="shared" si="62"/>
        <v>67342</v>
      </c>
      <c r="D820" s="55">
        <f t="shared" si="66"/>
        <v>0</v>
      </c>
      <c r="E820" s="12">
        <f t="shared" si="63"/>
        <v>4309.3934458562771</v>
      </c>
      <c r="F820" s="12">
        <v>0</v>
      </c>
      <c r="G820" s="12">
        <f>IF(AND(B820&lt;&gt;"",$E$13:$E$1000+$F$13:$F$1000*COVID&lt;$D$13:$D$1000),$E$13:$E$1000+$F$13:$F$1000*COVID,IF(B820&lt;&gt;"",$D$13:$D$1000,""))</f>
        <v>0</v>
      </c>
      <c r="H820" s="12">
        <f>IF(AND(COVID,F820&lt;0),F820, IF(B820&lt;&gt;"",$G$13:$G$1000-$I$13:$I$1000,""))</f>
        <v>0</v>
      </c>
      <c r="I820" s="12">
        <f>IF(AND(COVID,F820&lt;0),0,IF(B820&lt;&gt;"",$D$13:$D$1000*($E$6/$E$8),""))</f>
        <v>0</v>
      </c>
      <c r="J820" s="12">
        <f t="shared" si="64"/>
        <v>0</v>
      </c>
      <c r="K820" s="12">
        <f>SUM($I$13:I820)</f>
        <v>854910.485335381</v>
      </c>
    </row>
    <row r="821" spans="2:11" s="2" customFormat="1" x14ac:dyDescent="0.2">
      <c r="B821" s="15">
        <f t="shared" si="65"/>
        <v>809</v>
      </c>
      <c r="C821" s="9">
        <f t="shared" si="62"/>
        <v>67373</v>
      </c>
      <c r="D821" s="55">
        <f t="shared" si="66"/>
        <v>0</v>
      </c>
      <c r="E821" s="12">
        <f t="shared" si="63"/>
        <v>4309.3934458562771</v>
      </c>
      <c r="F821" s="12">
        <v>0</v>
      </c>
      <c r="G821" s="12">
        <f>IF(AND(B821&lt;&gt;"",$E$13:$E$1000+$F$13:$F$1000*COVID&lt;$D$13:$D$1000),$E$13:$E$1000+$F$13:$F$1000*COVID,IF(B821&lt;&gt;"",$D$13:$D$1000,""))</f>
        <v>0</v>
      </c>
      <c r="H821" s="12">
        <f>IF(AND(COVID,F821&lt;0),F821, IF(B821&lt;&gt;"",$G$13:$G$1000-$I$13:$I$1000,""))</f>
        <v>0</v>
      </c>
      <c r="I821" s="12">
        <f>IF(AND(COVID,F821&lt;0),0,IF(B821&lt;&gt;"",$D$13:$D$1000*($E$6/$E$8),""))</f>
        <v>0</v>
      </c>
      <c r="J821" s="12">
        <f t="shared" si="64"/>
        <v>0</v>
      </c>
      <c r="K821" s="12">
        <f>SUM($I$13:I821)</f>
        <v>854910.485335381</v>
      </c>
    </row>
    <row r="822" spans="2:11" s="2" customFormat="1" x14ac:dyDescent="0.2">
      <c r="B822" s="15">
        <f t="shared" si="65"/>
        <v>810</v>
      </c>
      <c r="C822" s="9">
        <f t="shared" si="62"/>
        <v>67403</v>
      </c>
      <c r="D822" s="55">
        <f t="shared" si="66"/>
        <v>0</v>
      </c>
      <c r="E822" s="12">
        <f t="shared" si="63"/>
        <v>4309.3934458562771</v>
      </c>
      <c r="F822" s="12">
        <v>0</v>
      </c>
      <c r="G822" s="12">
        <f>IF(AND(B822&lt;&gt;"",$E$13:$E$1000+$F$13:$F$1000*COVID&lt;$D$13:$D$1000),$E$13:$E$1000+$F$13:$F$1000*COVID,IF(B822&lt;&gt;"",$D$13:$D$1000,""))</f>
        <v>0</v>
      </c>
      <c r="H822" s="12">
        <f>IF(AND(COVID,F822&lt;0),F822, IF(B822&lt;&gt;"",$G$13:$G$1000-$I$13:$I$1000,""))</f>
        <v>0</v>
      </c>
      <c r="I822" s="12">
        <f>IF(AND(COVID,F822&lt;0),0,IF(B822&lt;&gt;"",$D$13:$D$1000*($E$6/$E$8),""))</f>
        <v>0</v>
      </c>
      <c r="J822" s="12">
        <f t="shared" si="64"/>
        <v>0</v>
      </c>
      <c r="K822" s="12">
        <f>SUM($I$13:I822)</f>
        <v>854910.485335381</v>
      </c>
    </row>
    <row r="823" spans="2:11" s="2" customFormat="1" x14ac:dyDescent="0.2">
      <c r="B823" s="15">
        <f t="shared" si="65"/>
        <v>811</v>
      </c>
      <c r="C823" s="9">
        <f t="shared" si="62"/>
        <v>67434</v>
      </c>
      <c r="D823" s="55">
        <f t="shared" si="66"/>
        <v>0</v>
      </c>
      <c r="E823" s="12">
        <f t="shared" si="63"/>
        <v>4309.3934458562771</v>
      </c>
      <c r="F823" s="12">
        <v>0</v>
      </c>
      <c r="G823" s="12">
        <f>IF(AND(B823&lt;&gt;"",$E$13:$E$1000+$F$13:$F$1000*COVID&lt;$D$13:$D$1000),$E$13:$E$1000+$F$13:$F$1000*COVID,IF(B823&lt;&gt;"",$D$13:$D$1000,""))</f>
        <v>0</v>
      </c>
      <c r="H823" s="12">
        <f>IF(AND(COVID,F823&lt;0),F823, IF(B823&lt;&gt;"",$G$13:$G$1000-$I$13:$I$1000,""))</f>
        <v>0</v>
      </c>
      <c r="I823" s="12">
        <f>IF(AND(COVID,F823&lt;0),0,IF(B823&lt;&gt;"",$D$13:$D$1000*($E$6/$E$8),""))</f>
        <v>0</v>
      </c>
      <c r="J823" s="12">
        <f t="shared" si="64"/>
        <v>0</v>
      </c>
      <c r="K823" s="12">
        <f>SUM($I$13:I823)</f>
        <v>854910.485335381</v>
      </c>
    </row>
    <row r="824" spans="2:11" s="2" customFormat="1" x14ac:dyDescent="0.2">
      <c r="B824" s="15">
        <f t="shared" si="65"/>
        <v>812</v>
      </c>
      <c r="C824" s="9">
        <f t="shared" si="62"/>
        <v>67465</v>
      </c>
      <c r="D824" s="55">
        <f t="shared" si="66"/>
        <v>0</v>
      </c>
      <c r="E824" s="12">
        <f t="shared" si="63"/>
        <v>4309.3934458562771</v>
      </c>
      <c r="F824" s="12">
        <v>0</v>
      </c>
      <c r="G824" s="12">
        <f>IF(AND(B824&lt;&gt;"",$E$13:$E$1000+$F$13:$F$1000*COVID&lt;$D$13:$D$1000),$E$13:$E$1000+$F$13:$F$1000*COVID,IF(B824&lt;&gt;"",$D$13:$D$1000,""))</f>
        <v>0</v>
      </c>
      <c r="H824" s="12">
        <f>IF(AND(COVID,F824&lt;0),F824, IF(B824&lt;&gt;"",$G$13:$G$1000-$I$13:$I$1000,""))</f>
        <v>0</v>
      </c>
      <c r="I824" s="12">
        <f>IF(AND(COVID,F824&lt;0),0,IF(B824&lt;&gt;"",$D$13:$D$1000*($E$6/$E$8),""))</f>
        <v>0</v>
      </c>
      <c r="J824" s="12">
        <f t="shared" si="64"/>
        <v>0</v>
      </c>
      <c r="K824" s="12">
        <f>SUM($I$13:I824)</f>
        <v>854910.485335381</v>
      </c>
    </row>
    <row r="825" spans="2:11" s="2" customFormat="1" x14ac:dyDescent="0.2">
      <c r="B825" s="15">
        <f t="shared" si="65"/>
        <v>813</v>
      </c>
      <c r="C825" s="9">
        <f t="shared" si="62"/>
        <v>67495</v>
      </c>
      <c r="D825" s="55">
        <f t="shared" si="66"/>
        <v>0</v>
      </c>
      <c r="E825" s="12">
        <f t="shared" si="63"/>
        <v>4309.3934458562771</v>
      </c>
      <c r="F825" s="12">
        <v>0</v>
      </c>
      <c r="G825" s="12">
        <f>IF(AND(B825&lt;&gt;"",$E$13:$E$1000+$F$13:$F$1000*COVID&lt;$D$13:$D$1000),$E$13:$E$1000+$F$13:$F$1000*COVID,IF(B825&lt;&gt;"",$D$13:$D$1000,""))</f>
        <v>0</v>
      </c>
      <c r="H825" s="12">
        <f>IF(AND(COVID,F825&lt;0),F825, IF(B825&lt;&gt;"",$G$13:$G$1000-$I$13:$I$1000,""))</f>
        <v>0</v>
      </c>
      <c r="I825" s="12">
        <f>IF(AND(COVID,F825&lt;0),0,IF(B825&lt;&gt;"",$D$13:$D$1000*($E$6/$E$8),""))</f>
        <v>0</v>
      </c>
      <c r="J825" s="12">
        <f t="shared" si="64"/>
        <v>0</v>
      </c>
      <c r="K825" s="12">
        <f>SUM($I$13:I825)</f>
        <v>854910.485335381</v>
      </c>
    </row>
    <row r="826" spans="2:11" s="2" customFormat="1" x14ac:dyDescent="0.2">
      <c r="B826" s="15">
        <f t="shared" si="65"/>
        <v>814</v>
      </c>
      <c r="C826" s="9">
        <f t="shared" si="62"/>
        <v>67526</v>
      </c>
      <c r="D826" s="55">
        <f t="shared" si="66"/>
        <v>0</v>
      </c>
      <c r="E826" s="12">
        <f t="shared" si="63"/>
        <v>4309.3934458562771</v>
      </c>
      <c r="F826" s="12">
        <v>0</v>
      </c>
      <c r="G826" s="12">
        <f>IF(AND(B826&lt;&gt;"",$E$13:$E$1000+$F$13:$F$1000*COVID&lt;$D$13:$D$1000),$E$13:$E$1000+$F$13:$F$1000*COVID,IF(B826&lt;&gt;"",$D$13:$D$1000,""))</f>
        <v>0</v>
      </c>
      <c r="H826" s="12">
        <f>IF(AND(COVID,F826&lt;0),F826, IF(B826&lt;&gt;"",$G$13:$G$1000-$I$13:$I$1000,""))</f>
        <v>0</v>
      </c>
      <c r="I826" s="12">
        <f>IF(AND(COVID,F826&lt;0),0,IF(B826&lt;&gt;"",$D$13:$D$1000*($E$6/$E$8),""))</f>
        <v>0</v>
      </c>
      <c r="J826" s="12">
        <f t="shared" si="64"/>
        <v>0</v>
      </c>
      <c r="K826" s="12">
        <f>SUM($I$13:I826)</f>
        <v>854910.485335381</v>
      </c>
    </row>
    <row r="827" spans="2:11" s="2" customFormat="1" x14ac:dyDescent="0.2">
      <c r="B827" s="15">
        <f t="shared" si="65"/>
        <v>815</v>
      </c>
      <c r="C827" s="9">
        <f t="shared" si="62"/>
        <v>67556</v>
      </c>
      <c r="D827" s="55">
        <f t="shared" si="66"/>
        <v>0</v>
      </c>
      <c r="E827" s="12">
        <f t="shared" si="63"/>
        <v>4309.3934458562771</v>
      </c>
      <c r="F827" s="12">
        <v>0</v>
      </c>
      <c r="G827" s="12">
        <f>IF(AND(B827&lt;&gt;"",$E$13:$E$1000+$F$13:$F$1000*COVID&lt;$D$13:$D$1000),$E$13:$E$1000+$F$13:$F$1000*COVID,IF(B827&lt;&gt;"",$D$13:$D$1000,""))</f>
        <v>0</v>
      </c>
      <c r="H827" s="12">
        <f>IF(AND(COVID,F827&lt;0),F827, IF(B827&lt;&gt;"",$G$13:$G$1000-$I$13:$I$1000,""))</f>
        <v>0</v>
      </c>
      <c r="I827" s="12">
        <f>IF(AND(COVID,F827&lt;0),0,IF(B827&lt;&gt;"",$D$13:$D$1000*($E$6/$E$8),""))</f>
        <v>0</v>
      </c>
      <c r="J827" s="12">
        <f t="shared" si="64"/>
        <v>0</v>
      </c>
      <c r="K827" s="12">
        <f>SUM($I$13:I827)</f>
        <v>854910.485335381</v>
      </c>
    </row>
    <row r="828" spans="2:11" s="2" customFormat="1" x14ac:dyDescent="0.2">
      <c r="B828" s="15">
        <f t="shared" si="65"/>
        <v>816</v>
      </c>
      <c r="C828" s="9">
        <f t="shared" si="62"/>
        <v>67587</v>
      </c>
      <c r="D828" s="55">
        <f t="shared" si="66"/>
        <v>0</v>
      </c>
      <c r="E828" s="12">
        <f t="shared" si="63"/>
        <v>4309.3934458562771</v>
      </c>
      <c r="F828" s="12">
        <v>0</v>
      </c>
      <c r="G828" s="12">
        <f>IF(AND(B828&lt;&gt;"",$E$13:$E$1000+$F$13:$F$1000*COVID&lt;$D$13:$D$1000),$E$13:$E$1000+$F$13:$F$1000*COVID,IF(B828&lt;&gt;"",$D$13:$D$1000,""))</f>
        <v>0</v>
      </c>
      <c r="H828" s="12">
        <f>IF(AND(COVID,F828&lt;0),F828, IF(B828&lt;&gt;"",$G$13:$G$1000-$I$13:$I$1000,""))</f>
        <v>0</v>
      </c>
      <c r="I828" s="12">
        <f>IF(AND(COVID,F828&lt;0),0,IF(B828&lt;&gt;"",$D$13:$D$1000*($E$6/$E$8),""))</f>
        <v>0</v>
      </c>
      <c r="J828" s="12">
        <f t="shared" si="64"/>
        <v>0</v>
      </c>
      <c r="K828" s="12">
        <f>SUM($I$13:I828)</f>
        <v>854910.485335381</v>
      </c>
    </row>
    <row r="829" spans="2:11" s="2" customFormat="1" x14ac:dyDescent="0.2">
      <c r="B829" s="15">
        <f t="shared" si="65"/>
        <v>817</v>
      </c>
      <c r="C829" s="9">
        <f t="shared" si="62"/>
        <v>67618</v>
      </c>
      <c r="D829" s="55">
        <f t="shared" si="66"/>
        <v>0</v>
      </c>
      <c r="E829" s="12">
        <f t="shared" si="63"/>
        <v>4309.3934458562771</v>
      </c>
      <c r="F829" s="12">
        <v>0</v>
      </c>
      <c r="G829" s="12">
        <f>IF(AND(B829&lt;&gt;"",$E$13:$E$1000+$F$13:$F$1000*COVID&lt;$D$13:$D$1000),$E$13:$E$1000+$F$13:$F$1000*COVID,IF(B829&lt;&gt;"",$D$13:$D$1000,""))</f>
        <v>0</v>
      </c>
      <c r="H829" s="12">
        <f>IF(AND(COVID,F829&lt;0),F829, IF(B829&lt;&gt;"",$G$13:$G$1000-$I$13:$I$1000,""))</f>
        <v>0</v>
      </c>
      <c r="I829" s="12">
        <f>IF(AND(COVID,F829&lt;0),0,IF(B829&lt;&gt;"",$D$13:$D$1000*($E$6/$E$8),""))</f>
        <v>0</v>
      </c>
      <c r="J829" s="12">
        <f t="shared" si="64"/>
        <v>0</v>
      </c>
      <c r="K829" s="12">
        <f>SUM($I$13:I829)</f>
        <v>854910.485335381</v>
      </c>
    </row>
    <row r="830" spans="2:11" s="2" customFormat="1" x14ac:dyDescent="0.2">
      <c r="B830" s="15">
        <f t="shared" si="65"/>
        <v>818</v>
      </c>
      <c r="C830" s="9">
        <f t="shared" si="62"/>
        <v>67646</v>
      </c>
      <c r="D830" s="55">
        <f t="shared" si="66"/>
        <v>0</v>
      </c>
      <c r="E830" s="12">
        <f t="shared" si="63"/>
        <v>4309.3934458562771</v>
      </c>
      <c r="F830" s="12">
        <v>0</v>
      </c>
      <c r="G830" s="12">
        <f>IF(AND(B830&lt;&gt;"",$E$13:$E$1000+$F$13:$F$1000*COVID&lt;$D$13:$D$1000),$E$13:$E$1000+$F$13:$F$1000*COVID,IF(B830&lt;&gt;"",$D$13:$D$1000,""))</f>
        <v>0</v>
      </c>
      <c r="H830" s="12">
        <f>IF(AND(COVID,F830&lt;0),F830, IF(B830&lt;&gt;"",$G$13:$G$1000-$I$13:$I$1000,""))</f>
        <v>0</v>
      </c>
      <c r="I830" s="12">
        <f>IF(AND(COVID,F830&lt;0),0,IF(B830&lt;&gt;"",$D$13:$D$1000*($E$6/$E$8),""))</f>
        <v>0</v>
      </c>
      <c r="J830" s="12">
        <f t="shared" si="64"/>
        <v>0</v>
      </c>
      <c r="K830" s="12">
        <f>SUM($I$13:I830)</f>
        <v>854910.485335381</v>
      </c>
    </row>
    <row r="831" spans="2:11" s="2" customFormat="1" x14ac:dyDescent="0.2">
      <c r="B831" s="15">
        <f t="shared" si="65"/>
        <v>819</v>
      </c>
      <c r="C831" s="9">
        <f t="shared" si="62"/>
        <v>67677</v>
      </c>
      <c r="D831" s="55">
        <f t="shared" si="66"/>
        <v>0</v>
      </c>
      <c r="E831" s="12">
        <f t="shared" si="63"/>
        <v>4309.3934458562771</v>
      </c>
      <c r="F831" s="12">
        <v>0</v>
      </c>
      <c r="G831" s="12">
        <f>IF(AND(B831&lt;&gt;"",$E$13:$E$1000+$F$13:$F$1000*COVID&lt;$D$13:$D$1000),$E$13:$E$1000+$F$13:$F$1000*COVID,IF(B831&lt;&gt;"",$D$13:$D$1000,""))</f>
        <v>0</v>
      </c>
      <c r="H831" s="12">
        <f>IF(AND(COVID,F831&lt;0),F831, IF(B831&lt;&gt;"",$G$13:$G$1000-$I$13:$I$1000,""))</f>
        <v>0</v>
      </c>
      <c r="I831" s="12">
        <f>IF(AND(COVID,F831&lt;0),0,IF(B831&lt;&gt;"",$D$13:$D$1000*($E$6/$E$8),""))</f>
        <v>0</v>
      </c>
      <c r="J831" s="12">
        <f t="shared" si="64"/>
        <v>0</v>
      </c>
      <c r="K831" s="12">
        <f>SUM($I$13:I831)</f>
        <v>854910.485335381</v>
      </c>
    </row>
    <row r="832" spans="2:11" s="2" customFormat="1" x14ac:dyDescent="0.2">
      <c r="B832" s="15">
        <f t="shared" si="65"/>
        <v>820</v>
      </c>
      <c r="C832" s="9">
        <f t="shared" si="62"/>
        <v>67707</v>
      </c>
      <c r="D832" s="55">
        <f t="shared" si="66"/>
        <v>0</v>
      </c>
      <c r="E832" s="12">
        <f t="shared" si="63"/>
        <v>4309.3934458562771</v>
      </c>
      <c r="F832" s="12">
        <v>0</v>
      </c>
      <c r="G832" s="12">
        <f>IF(AND(B832&lt;&gt;"",$E$13:$E$1000+$F$13:$F$1000*COVID&lt;$D$13:$D$1000),$E$13:$E$1000+$F$13:$F$1000*COVID,IF(B832&lt;&gt;"",$D$13:$D$1000,""))</f>
        <v>0</v>
      </c>
      <c r="H832" s="12">
        <f>IF(AND(COVID,F832&lt;0),F832, IF(B832&lt;&gt;"",$G$13:$G$1000-$I$13:$I$1000,""))</f>
        <v>0</v>
      </c>
      <c r="I832" s="12">
        <f>IF(AND(COVID,F832&lt;0),0,IF(B832&lt;&gt;"",$D$13:$D$1000*($E$6/$E$8),""))</f>
        <v>0</v>
      </c>
      <c r="J832" s="12">
        <f t="shared" si="64"/>
        <v>0</v>
      </c>
      <c r="K832" s="12">
        <f>SUM($I$13:I832)</f>
        <v>854910.485335381</v>
      </c>
    </row>
    <row r="833" spans="2:11" s="2" customFormat="1" x14ac:dyDescent="0.2">
      <c r="B833" s="15">
        <f t="shared" si="65"/>
        <v>821</v>
      </c>
      <c r="C833" s="9">
        <f t="shared" si="62"/>
        <v>67738</v>
      </c>
      <c r="D833" s="55">
        <f t="shared" si="66"/>
        <v>0</v>
      </c>
      <c r="E833" s="12">
        <f t="shared" si="63"/>
        <v>4309.3934458562771</v>
      </c>
      <c r="F833" s="12">
        <v>0</v>
      </c>
      <c r="G833" s="12">
        <f>IF(AND(B833&lt;&gt;"",$E$13:$E$1000+$F$13:$F$1000*COVID&lt;$D$13:$D$1000),$E$13:$E$1000+$F$13:$F$1000*COVID,IF(B833&lt;&gt;"",$D$13:$D$1000,""))</f>
        <v>0</v>
      </c>
      <c r="H833" s="12">
        <f>IF(AND(COVID,F833&lt;0),F833, IF(B833&lt;&gt;"",$G$13:$G$1000-$I$13:$I$1000,""))</f>
        <v>0</v>
      </c>
      <c r="I833" s="12">
        <f>IF(AND(COVID,F833&lt;0),0,IF(B833&lt;&gt;"",$D$13:$D$1000*($E$6/$E$8),""))</f>
        <v>0</v>
      </c>
      <c r="J833" s="12">
        <f t="shared" si="64"/>
        <v>0</v>
      </c>
      <c r="K833" s="12">
        <f>SUM($I$13:I833)</f>
        <v>854910.485335381</v>
      </c>
    </row>
    <row r="834" spans="2:11" s="2" customFormat="1" x14ac:dyDescent="0.2">
      <c r="B834" s="15">
        <f t="shared" si="65"/>
        <v>822</v>
      </c>
      <c r="C834" s="9">
        <f t="shared" si="62"/>
        <v>67768</v>
      </c>
      <c r="D834" s="55">
        <f t="shared" si="66"/>
        <v>0</v>
      </c>
      <c r="E834" s="12">
        <f t="shared" si="63"/>
        <v>4309.3934458562771</v>
      </c>
      <c r="F834" s="12">
        <v>0</v>
      </c>
      <c r="G834" s="12">
        <f>IF(AND(B834&lt;&gt;"",$E$13:$E$1000+$F$13:$F$1000*COVID&lt;$D$13:$D$1000),$E$13:$E$1000+$F$13:$F$1000*COVID,IF(B834&lt;&gt;"",$D$13:$D$1000,""))</f>
        <v>0</v>
      </c>
      <c r="H834" s="12">
        <f>IF(AND(COVID,F834&lt;0),F834, IF(B834&lt;&gt;"",$G$13:$G$1000-$I$13:$I$1000,""))</f>
        <v>0</v>
      </c>
      <c r="I834" s="12">
        <f>IF(AND(COVID,F834&lt;0),0,IF(B834&lt;&gt;"",$D$13:$D$1000*($E$6/$E$8),""))</f>
        <v>0</v>
      </c>
      <c r="J834" s="12">
        <f t="shared" si="64"/>
        <v>0</v>
      </c>
      <c r="K834" s="12">
        <f>SUM($I$13:I834)</f>
        <v>854910.485335381</v>
      </c>
    </row>
    <row r="835" spans="2:11" s="2" customFormat="1" x14ac:dyDescent="0.2">
      <c r="B835" s="15">
        <f t="shared" si="65"/>
        <v>823</v>
      </c>
      <c r="C835" s="9">
        <f t="shared" si="62"/>
        <v>67799</v>
      </c>
      <c r="D835" s="55">
        <f t="shared" si="66"/>
        <v>0</v>
      </c>
      <c r="E835" s="12">
        <f t="shared" si="63"/>
        <v>4309.3934458562771</v>
      </c>
      <c r="F835" s="12">
        <v>0</v>
      </c>
      <c r="G835" s="12">
        <f>IF(AND(B835&lt;&gt;"",$E$13:$E$1000+$F$13:$F$1000*COVID&lt;$D$13:$D$1000),$E$13:$E$1000+$F$13:$F$1000*COVID,IF(B835&lt;&gt;"",$D$13:$D$1000,""))</f>
        <v>0</v>
      </c>
      <c r="H835" s="12">
        <f>IF(AND(COVID,F835&lt;0),F835, IF(B835&lt;&gt;"",$G$13:$G$1000-$I$13:$I$1000,""))</f>
        <v>0</v>
      </c>
      <c r="I835" s="12">
        <f>IF(AND(COVID,F835&lt;0),0,IF(B835&lt;&gt;"",$D$13:$D$1000*($E$6/$E$8),""))</f>
        <v>0</v>
      </c>
      <c r="J835" s="12">
        <f t="shared" si="64"/>
        <v>0</v>
      </c>
      <c r="K835" s="12">
        <f>SUM($I$13:I835)</f>
        <v>854910.485335381</v>
      </c>
    </row>
    <row r="836" spans="2:11" s="2" customFormat="1" x14ac:dyDescent="0.2">
      <c r="B836" s="15">
        <f t="shared" si="65"/>
        <v>824</v>
      </c>
      <c r="C836" s="9">
        <f t="shared" si="62"/>
        <v>67830</v>
      </c>
      <c r="D836" s="55">
        <f t="shared" si="66"/>
        <v>0</v>
      </c>
      <c r="E836" s="12">
        <f t="shared" si="63"/>
        <v>4309.3934458562771</v>
      </c>
      <c r="F836" s="12">
        <v>0</v>
      </c>
      <c r="G836" s="12">
        <f>IF(AND(B836&lt;&gt;"",$E$13:$E$1000+$F$13:$F$1000*COVID&lt;$D$13:$D$1000),$E$13:$E$1000+$F$13:$F$1000*COVID,IF(B836&lt;&gt;"",$D$13:$D$1000,""))</f>
        <v>0</v>
      </c>
      <c r="H836" s="12">
        <f>IF(AND(COVID,F836&lt;0),F836, IF(B836&lt;&gt;"",$G$13:$G$1000-$I$13:$I$1000,""))</f>
        <v>0</v>
      </c>
      <c r="I836" s="12">
        <f>IF(AND(COVID,F836&lt;0),0,IF(B836&lt;&gt;"",$D$13:$D$1000*($E$6/$E$8),""))</f>
        <v>0</v>
      </c>
      <c r="J836" s="12">
        <f t="shared" si="64"/>
        <v>0</v>
      </c>
      <c r="K836" s="12">
        <f>SUM($I$13:I836)</f>
        <v>854910.485335381</v>
      </c>
    </row>
    <row r="837" spans="2:11" s="2" customFormat="1" x14ac:dyDescent="0.2">
      <c r="B837" s="15">
        <f t="shared" si="65"/>
        <v>825</v>
      </c>
      <c r="C837" s="9">
        <f t="shared" si="62"/>
        <v>67860</v>
      </c>
      <c r="D837" s="55">
        <f t="shared" si="66"/>
        <v>0</v>
      </c>
      <c r="E837" s="12">
        <f t="shared" si="63"/>
        <v>4309.3934458562771</v>
      </c>
      <c r="F837" s="12">
        <v>0</v>
      </c>
      <c r="G837" s="12">
        <f>IF(AND(B837&lt;&gt;"",$E$13:$E$1000+$F$13:$F$1000*COVID&lt;$D$13:$D$1000),$E$13:$E$1000+$F$13:$F$1000*COVID,IF(B837&lt;&gt;"",$D$13:$D$1000,""))</f>
        <v>0</v>
      </c>
      <c r="H837" s="12">
        <f>IF(AND(COVID,F837&lt;0),F837, IF(B837&lt;&gt;"",$G$13:$G$1000-$I$13:$I$1000,""))</f>
        <v>0</v>
      </c>
      <c r="I837" s="12">
        <f>IF(AND(COVID,F837&lt;0),0,IF(B837&lt;&gt;"",$D$13:$D$1000*($E$6/$E$8),""))</f>
        <v>0</v>
      </c>
      <c r="J837" s="12">
        <f t="shared" si="64"/>
        <v>0</v>
      </c>
      <c r="K837" s="12">
        <f>SUM($I$13:I837)</f>
        <v>854910.485335381</v>
      </c>
    </row>
    <row r="838" spans="2:11" s="2" customFormat="1" x14ac:dyDescent="0.2">
      <c r="B838" s="15">
        <f t="shared" si="65"/>
        <v>826</v>
      </c>
      <c r="C838" s="9">
        <f t="shared" si="62"/>
        <v>67891</v>
      </c>
      <c r="D838" s="55">
        <f t="shared" si="66"/>
        <v>0</v>
      </c>
      <c r="E838" s="12">
        <f t="shared" si="63"/>
        <v>4309.3934458562771</v>
      </c>
      <c r="F838" s="12">
        <v>0</v>
      </c>
      <c r="G838" s="12">
        <f>IF(AND(B838&lt;&gt;"",$E$13:$E$1000+$F$13:$F$1000*COVID&lt;$D$13:$D$1000),$E$13:$E$1000+$F$13:$F$1000*COVID,IF(B838&lt;&gt;"",$D$13:$D$1000,""))</f>
        <v>0</v>
      </c>
      <c r="H838" s="12">
        <f>IF(AND(COVID,F838&lt;0),F838, IF(B838&lt;&gt;"",$G$13:$G$1000-$I$13:$I$1000,""))</f>
        <v>0</v>
      </c>
      <c r="I838" s="12">
        <f>IF(AND(COVID,F838&lt;0),0,IF(B838&lt;&gt;"",$D$13:$D$1000*($E$6/$E$8),""))</f>
        <v>0</v>
      </c>
      <c r="J838" s="12">
        <f t="shared" si="64"/>
        <v>0</v>
      </c>
      <c r="K838" s="12">
        <f>SUM($I$13:I838)</f>
        <v>854910.485335381</v>
      </c>
    </row>
    <row r="839" spans="2:11" s="2" customFormat="1" x14ac:dyDescent="0.2">
      <c r="B839" s="15">
        <f t="shared" si="65"/>
        <v>827</v>
      </c>
      <c r="C839" s="9">
        <f t="shared" si="62"/>
        <v>67921</v>
      </c>
      <c r="D839" s="55">
        <f t="shared" si="66"/>
        <v>0</v>
      </c>
      <c r="E839" s="12">
        <f t="shared" si="63"/>
        <v>4309.3934458562771</v>
      </c>
      <c r="F839" s="12">
        <v>0</v>
      </c>
      <c r="G839" s="12">
        <f>IF(AND(B839&lt;&gt;"",$E$13:$E$1000+$F$13:$F$1000*COVID&lt;$D$13:$D$1000),$E$13:$E$1000+$F$13:$F$1000*COVID,IF(B839&lt;&gt;"",$D$13:$D$1000,""))</f>
        <v>0</v>
      </c>
      <c r="H839" s="12">
        <f>IF(AND(COVID,F839&lt;0),F839, IF(B839&lt;&gt;"",$G$13:$G$1000-$I$13:$I$1000,""))</f>
        <v>0</v>
      </c>
      <c r="I839" s="12">
        <f>IF(AND(COVID,F839&lt;0),0,IF(B839&lt;&gt;"",$D$13:$D$1000*($E$6/$E$8),""))</f>
        <v>0</v>
      </c>
      <c r="J839" s="12">
        <f t="shared" si="64"/>
        <v>0</v>
      </c>
      <c r="K839" s="12">
        <f>SUM($I$13:I839)</f>
        <v>854910.485335381</v>
      </c>
    </row>
    <row r="840" spans="2:11" s="2" customFormat="1" x14ac:dyDescent="0.2">
      <c r="B840" s="15">
        <f t="shared" si="65"/>
        <v>828</v>
      </c>
      <c r="C840" s="9">
        <f t="shared" si="62"/>
        <v>67952</v>
      </c>
      <c r="D840" s="55">
        <f t="shared" si="66"/>
        <v>0</v>
      </c>
      <c r="E840" s="12">
        <f t="shared" si="63"/>
        <v>4309.3934458562771</v>
      </c>
      <c r="F840" s="12">
        <v>0</v>
      </c>
      <c r="G840" s="12">
        <f>IF(AND(B840&lt;&gt;"",$E$13:$E$1000+$F$13:$F$1000*COVID&lt;$D$13:$D$1000),$E$13:$E$1000+$F$13:$F$1000*COVID,IF(B840&lt;&gt;"",$D$13:$D$1000,""))</f>
        <v>0</v>
      </c>
      <c r="H840" s="12">
        <f>IF(AND(COVID,F840&lt;0),F840, IF(B840&lt;&gt;"",$G$13:$G$1000-$I$13:$I$1000,""))</f>
        <v>0</v>
      </c>
      <c r="I840" s="12">
        <f>IF(AND(COVID,F840&lt;0),0,IF(B840&lt;&gt;"",$D$13:$D$1000*($E$6/$E$8),""))</f>
        <v>0</v>
      </c>
      <c r="J840" s="12">
        <f t="shared" si="64"/>
        <v>0</v>
      </c>
      <c r="K840" s="12">
        <f>SUM($I$13:I840)</f>
        <v>854910.485335381</v>
      </c>
    </row>
    <row r="841" spans="2:11" s="2" customFormat="1" x14ac:dyDescent="0.2">
      <c r="B841" s="15">
        <f t="shared" si="65"/>
        <v>829</v>
      </c>
      <c r="C841" s="9">
        <f t="shared" si="62"/>
        <v>67983</v>
      </c>
      <c r="D841" s="55">
        <f t="shared" si="66"/>
        <v>0</v>
      </c>
      <c r="E841" s="12">
        <f t="shared" si="63"/>
        <v>4309.3934458562771</v>
      </c>
      <c r="F841" s="12">
        <v>0</v>
      </c>
      <c r="G841" s="12">
        <f>IF(AND(B841&lt;&gt;"",$E$13:$E$1000+$F$13:$F$1000*COVID&lt;$D$13:$D$1000),$E$13:$E$1000+$F$13:$F$1000*COVID,IF(B841&lt;&gt;"",$D$13:$D$1000,""))</f>
        <v>0</v>
      </c>
      <c r="H841" s="12">
        <f>IF(AND(COVID,F841&lt;0),F841, IF(B841&lt;&gt;"",$G$13:$G$1000-$I$13:$I$1000,""))</f>
        <v>0</v>
      </c>
      <c r="I841" s="12">
        <f>IF(AND(COVID,F841&lt;0),0,IF(B841&lt;&gt;"",$D$13:$D$1000*($E$6/$E$8),""))</f>
        <v>0</v>
      </c>
      <c r="J841" s="12">
        <f t="shared" si="64"/>
        <v>0</v>
      </c>
      <c r="K841" s="12">
        <f>SUM($I$13:I841)</f>
        <v>854910.485335381</v>
      </c>
    </row>
    <row r="842" spans="2:11" s="2" customFormat="1" x14ac:dyDescent="0.2">
      <c r="B842" s="15">
        <f t="shared" si="65"/>
        <v>830</v>
      </c>
      <c r="C842" s="9">
        <f t="shared" si="62"/>
        <v>68011</v>
      </c>
      <c r="D842" s="55">
        <f t="shared" si="66"/>
        <v>0</v>
      </c>
      <c r="E842" s="12">
        <f t="shared" si="63"/>
        <v>4309.3934458562771</v>
      </c>
      <c r="F842" s="12">
        <v>0</v>
      </c>
      <c r="G842" s="12">
        <f>IF(AND(B842&lt;&gt;"",$E$13:$E$1000+$F$13:$F$1000*COVID&lt;$D$13:$D$1000),$E$13:$E$1000+$F$13:$F$1000*COVID,IF(B842&lt;&gt;"",$D$13:$D$1000,""))</f>
        <v>0</v>
      </c>
      <c r="H842" s="12">
        <f>IF(AND(COVID,F842&lt;0),F842, IF(B842&lt;&gt;"",$G$13:$G$1000-$I$13:$I$1000,""))</f>
        <v>0</v>
      </c>
      <c r="I842" s="12">
        <f>IF(AND(COVID,F842&lt;0),0,IF(B842&lt;&gt;"",$D$13:$D$1000*($E$6/$E$8),""))</f>
        <v>0</v>
      </c>
      <c r="J842" s="12">
        <f t="shared" si="64"/>
        <v>0</v>
      </c>
      <c r="K842" s="12">
        <f>SUM($I$13:I842)</f>
        <v>854910.485335381</v>
      </c>
    </row>
    <row r="843" spans="2:11" s="2" customFormat="1" x14ac:dyDescent="0.2">
      <c r="B843" s="15">
        <f t="shared" si="65"/>
        <v>831</v>
      </c>
      <c r="C843" s="9">
        <f t="shared" si="62"/>
        <v>68042</v>
      </c>
      <c r="D843" s="55">
        <f t="shared" si="66"/>
        <v>0</v>
      </c>
      <c r="E843" s="12">
        <f t="shared" si="63"/>
        <v>4309.3934458562771</v>
      </c>
      <c r="F843" s="12">
        <v>0</v>
      </c>
      <c r="G843" s="12">
        <f>IF(AND(B843&lt;&gt;"",$E$13:$E$1000+$F$13:$F$1000*COVID&lt;$D$13:$D$1000),$E$13:$E$1000+$F$13:$F$1000*COVID,IF(B843&lt;&gt;"",$D$13:$D$1000,""))</f>
        <v>0</v>
      </c>
      <c r="H843" s="12">
        <f>IF(AND(COVID,F843&lt;0),F843, IF(B843&lt;&gt;"",$G$13:$G$1000-$I$13:$I$1000,""))</f>
        <v>0</v>
      </c>
      <c r="I843" s="12">
        <f>IF(AND(COVID,F843&lt;0),0,IF(B843&lt;&gt;"",$D$13:$D$1000*($E$6/$E$8),""))</f>
        <v>0</v>
      </c>
      <c r="J843" s="12">
        <f t="shared" si="64"/>
        <v>0</v>
      </c>
      <c r="K843" s="12">
        <f>SUM($I$13:I843)</f>
        <v>854910.485335381</v>
      </c>
    </row>
    <row r="844" spans="2:11" s="2" customFormat="1" x14ac:dyDescent="0.2">
      <c r="B844" s="15">
        <f t="shared" si="65"/>
        <v>832</v>
      </c>
      <c r="C844" s="9">
        <f t="shared" si="62"/>
        <v>68072</v>
      </c>
      <c r="D844" s="55">
        <f t="shared" si="66"/>
        <v>0</v>
      </c>
      <c r="E844" s="12">
        <f t="shared" si="63"/>
        <v>4309.3934458562771</v>
      </c>
      <c r="F844" s="12">
        <v>0</v>
      </c>
      <c r="G844" s="12">
        <f>IF(AND(B844&lt;&gt;"",$E$13:$E$1000+$F$13:$F$1000*COVID&lt;$D$13:$D$1000),$E$13:$E$1000+$F$13:$F$1000*COVID,IF(B844&lt;&gt;"",$D$13:$D$1000,""))</f>
        <v>0</v>
      </c>
      <c r="H844" s="12">
        <f>IF(AND(COVID,F844&lt;0),F844, IF(B844&lt;&gt;"",$G$13:$G$1000-$I$13:$I$1000,""))</f>
        <v>0</v>
      </c>
      <c r="I844" s="12">
        <f>IF(AND(COVID,F844&lt;0),0,IF(B844&lt;&gt;"",$D$13:$D$1000*($E$6/$E$8),""))</f>
        <v>0</v>
      </c>
      <c r="J844" s="12">
        <f t="shared" si="64"/>
        <v>0</v>
      </c>
      <c r="K844" s="12">
        <f>SUM($I$13:I844)</f>
        <v>854910.485335381</v>
      </c>
    </row>
    <row r="845" spans="2:11" s="2" customFormat="1" x14ac:dyDescent="0.2">
      <c r="B845" s="15">
        <f t="shared" si="65"/>
        <v>833</v>
      </c>
      <c r="C845" s="9">
        <f t="shared" si="62"/>
        <v>68103</v>
      </c>
      <c r="D845" s="55">
        <f t="shared" si="66"/>
        <v>0</v>
      </c>
      <c r="E845" s="12">
        <f t="shared" si="63"/>
        <v>4309.3934458562771</v>
      </c>
      <c r="F845" s="12">
        <v>0</v>
      </c>
      <c r="G845" s="12">
        <f>IF(AND(B845&lt;&gt;"",$E$13:$E$1000+$F$13:$F$1000*COVID&lt;$D$13:$D$1000),$E$13:$E$1000+$F$13:$F$1000*COVID,IF(B845&lt;&gt;"",$D$13:$D$1000,""))</f>
        <v>0</v>
      </c>
      <c r="H845" s="12">
        <f>IF(AND(COVID,F845&lt;0),F845, IF(B845&lt;&gt;"",$G$13:$G$1000-$I$13:$I$1000,""))</f>
        <v>0</v>
      </c>
      <c r="I845" s="12">
        <f>IF(AND(COVID,F845&lt;0),0,IF(B845&lt;&gt;"",$D$13:$D$1000*($E$6/$E$8),""))</f>
        <v>0</v>
      </c>
      <c r="J845" s="12">
        <f t="shared" si="64"/>
        <v>0</v>
      </c>
      <c r="K845" s="12">
        <f>SUM($I$13:I845)</f>
        <v>854910.485335381</v>
      </c>
    </row>
    <row r="846" spans="2:11" s="2" customFormat="1" x14ac:dyDescent="0.2">
      <c r="B846" s="15">
        <f t="shared" si="65"/>
        <v>834</v>
      </c>
      <c r="C846" s="9">
        <f t="shared" ref="C846:C909" si="67">IF(B846&lt;&gt;"",DATE(YEAR($E$9),MONTH($E$9)+B846*12/$E$8,DAY($E$9)),"")</f>
        <v>68133</v>
      </c>
      <c r="D846" s="55">
        <f t="shared" si="66"/>
        <v>0</v>
      </c>
      <c r="E846" s="12">
        <f t="shared" ref="E846:E909" si="68">IF(B846&lt;&gt;"",$J$5,"")</f>
        <v>4309.3934458562771</v>
      </c>
      <c r="F846" s="12">
        <v>0</v>
      </c>
      <c r="G846" s="12">
        <f>IF(AND(B846&lt;&gt;"",$E$13:$E$1000+$F$13:$F$1000*COVID&lt;$D$13:$D$1000),$E$13:$E$1000+$F$13:$F$1000*COVID,IF(B846&lt;&gt;"",$D$13:$D$1000,""))</f>
        <v>0</v>
      </c>
      <c r="H846" s="12">
        <f>IF(AND(COVID,F846&lt;0),F846, IF(B846&lt;&gt;"",$G$13:$G$1000-$I$13:$I$1000,""))</f>
        <v>0</v>
      </c>
      <c r="I846" s="12">
        <f>IF(AND(COVID,F846&lt;0),0,IF(B846&lt;&gt;"",$D$13:$D$1000*($E$6/$E$8),""))</f>
        <v>0</v>
      </c>
      <c r="J846" s="12">
        <f t="shared" ref="J846:J909" si="69">IF(AND(B846&lt;&gt;"",$E$13:$E$1000+$F$13:$F$1000&lt;$D$13:$D$1000),$D$13:$D$1000-$H$13:$H$1000,IF(B846&lt;&gt;"",0,""))</f>
        <v>0</v>
      </c>
      <c r="K846" s="12">
        <f>SUM($I$13:I846)</f>
        <v>854910.485335381</v>
      </c>
    </row>
    <row r="847" spans="2:11" s="2" customFormat="1" x14ac:dyDescent="0.2">
      <c r="B847" s="15">
        <f t="shared" ref="B847:B910" si="70">IF((IF($E$5*$E$6*$E$7*$E$9&gt;0,1,0)),B846+1,"")</f>
        <v>835</v>
      </c>
      <c r="C847" s="9">
        <f t="shared" si="67"/>
        <v>68164</v>
      </c>
      <c r="D847" s="55">
        <f t="shared" ref="D847:D910" si="71">IF(B847&lt;&gt;"",J846,"")</f>
        <v>0</v>
      </c>
      <c r="E847" s="12">
        <f t="shared" si="68"/>
        <v>4309.3934458562771</v>
      </c>
      <c r="F847" s="12">
        <v>0</v>
      </c>
      <c r="G847" s="12">
        <f>IF(AND(B847&lt;&gt;"",$E$13:$E$1000+$F$13:$F$1000*COVID&lt;$D$13:$D$1000),$E$13:$E$1000+$F$13:$F$1000*COVID,IF(B847&lt;&gt;"",$D$13:$D$1000,""))</f>
        <v>0</v>
      </c>
      <c r="H847" s="12">
        <f>IF(AND(COVID,F847&lt;0),F847, IF(B847&lt;&gt;"",$G$13:$G$1000-$I$13:$I$1000,""))</f>
        <v>0</v>
      </c>
      <c r="I847" s="12">
        <f>IF(AND(COVID,F847&lt;0),0,IF(B847&lt;&gt;"",$D$13:$D$1000*($E$6/$E$8),""))</f>
        <v>0</v>
      </c>
      <c r="J847" s="12">
        <f t="shared" si="69"/>
        <v>0</v>
      </c>
      <c r="K847" s="12">
        <f>SUM($I$13:I847)</f>
        <v>854910.485335381</v>
      </c>
    </row>
    <row r="848" spans="2:11" s="2" customFormat="1" x14ac:dyDescent="0.2">
      <c r="B848" s="15">
        <f t="shared" si="70"/>
        <v>836</v>
      </c>
      <c r="C848" s="9">
        <f t="shared" si="67"/>
        <v>68195</v>
      </c>
      <c r="D848" s="55">
        <f t="shared" si="71"/>
        <v>0</v>
      </c>
      <c r="E848" s="12">
        <f t="shared" si="68"/>
        <v>4309.3934458562771</v>
      </c>
      <c r="F848" s="12">
        <v>0</v>
      </c>
      <c r="G848" s="12">
        <f>IF(AND(B848&lt;&gt;"",$E$13:$E$1000+$F$13:$F$1000*COVID&lt;$D$13:$D$1000),$E$13:$E$1000+$F$13:$F$1000*COVID,IF(B848&lt;&gt;"",$D$13:$D$1000,""))</f>
        <v>0</v>
      </c>
      <c r="H848" s="12">
        <f>IF(AND(COVID,F848&lt;0),F848, IF(B848&lt;&gt;"",$G$13:$G$1000-$I$13:$I$1000,""))</f>
        <v>0</v>
      </c>
      <c r="I848" s="12">
        <f>IF(AND(COVID,F848&lt;0),0,IF(B848&lt;&gt;"",$D$13:$D$1000*($E$6/$E$8),""))</f>
        <v>0</v>
      </c>
      <c r="J848" s="12">
        <f t="shared" si="69"/>
        <v>0</v>
      </c>
      <c r="K848" s="12">
        <f>SUM($I$13:I848)</f>
        <v>854910.485335381</v>
      </c>
    </row>
    <row r="849" spans="2:11" s="2" customFormat="1" x14ac:dyDescent="0.2">
      <c r="B849" s="15">
        <f t="shared" si="70"/>
        <v>837</v>
      </c>
      <c r="C849" s="9">
        <f t="shared" si="67"/>
        <v>68225</v>
      </c>
      <c r="D849" s="55">
        <f t="shared" si="71"/>
        <v>0</v>
      </c>
      <c r="E849" s="12">
        <f t="shared" si="68"/>
        <v>4309.3934458562771</v>
      </c>
      <c r="F849" s="12">
        <v>0</v>
      </c>
      <c r="G849" s="12">
        <f>IF(AND(B849&lt;&gt;"",$E$13:$E$1000+$F$13:$F$1000*COVID&lt;$D$13:$D$1000),$E$13:$E$1000+$F$13:$F$1000*COVID,IF(B849&lt;&gt;"",$D$13:$D$1000,""))</f>
        <v>0</v>
      </c>
      <c r="H849" s="12">
        <f>IF(AND(COVID,F849&lt;0),F849, IF(B849&lt;&gt;"",$G$13:$G$1000-$I$13:$I$1000,""))</f>
        <v>0</v>
      </c>
      <c r="I849" s="12">
        <f>IF(AND(COVID,F849&lt;0),0,IF(B849&lt;&gt;"",$D$13:$D$1000*($E$6/$E$8),""))</f>
        <v>0</v>
      </c>
      <c r="J849" s="12">
        <f t="shared" si="69"/>
        <v>0</v>
      </c>
      <c r="K849" s="12">
        <f>SUM($I$13:I849)</f>
        <v>854910.485335381</v>
      </c>
    </row>
    <row r="850" spans="2:11" s="2" customFormat="1" x14ac:dyDescent="0.2">
      <c r="B850" s="15">
        <f t="shared" si="70"/>
        <v>838</v>
      </c>
      <c r="C850" s="9">
        <f t="shared" si="67"/>
        <v>68256</v>
      </c>
      <c r="D850" s="55">
        <f t="shared" si="71"/>
        <v>0</v>
      </c>
      <c r="E850" s="12">
        <f t="shared" si="68"/>
        <v>4309.3934458562771</v>
      </c>
      <c r="F850" s="12">
        <v>0</v>
      </c>
      <c r="G850" s="12">
        <f>IF(AND(B850&lt;&gt;"",$E$13:$E$1000+$F$13:$F$1000*COVID&lt;$D$13:$D$1000),$E$13:$E$1000+$F$13:$F$1000*COVID,IF(B850&lt;&gt;"",$D$13:$D$1000,""))</f>
        <v>0</v>
      </c>
      <c r="H850" s="12">
        <f>IF(AND(COVID,F850&lt;0),F850, IF(B850&lt;&gt;"",$G$13:$G$1000-$I$13:$I$1000,""))</f>
        <v>0</v>
      </c>
      <c r="I850" s="12">
        <f>IF(AND(COVID,F850&lt;0),0,IF(B850&lt;&gt;"",$D$13:$D$1000*($E$6/$E$8),""))</f>
        <v>0</v>
      </c>
      <c r="J850" s="12">
        <f t="shared" si="69"/>
        <v>0</v>
      </c>
      <c r="K850" s="12">
        <f>SUM($I$13:I850)</f>
        <v>854910.485335381</v>
      </c>
    </row>
    <row r="851" spans="2:11" s="2" customFormat="1" x14ac:dyDescent="0.2">
      <c r="B851" s="15">
        <f t="shared" si="70"/>
        <v>839</v>
      </c>
      <c r="C851" s="9">
        <f t="shared" si="67"/>
        <v>68286</v>
      </c>
      <c r="D851" s="55">
        <f t="shared" si="71"/>
        <v>0</v>
      </c>
      <c r="E851" s="12">
        <f t="shared" si="68"/>
        <v>4309.3934458562771</v>
      </c>
      <c r="F851" s="12">
        <v>0</v>
      </c>
      <c r="G851" s="12">
        <f>IF(AND(B851&lt;&gt;"",$E$13:$E$1000+$F$13:$F$1000*COVID&lt;$D$13:$D$1000),$E$13:$E$1000+$F$13:$F$1000*COVID,IF(B851&lt;&gt;"",$D$13:$D$1000,""))</f>
        <v>0</v>
      </c>
      <c r="H851" s="12">
        <f>IF(AND(COVID,F851&lt;0),F851, IF(B851&lt;&gt;"",$G$13:$G$1000-$I$13:$I$1000,""))</f>
        <v>0</v>
      </c>
      <c r="I851" s="12">
        <f>IF(AND(COVID,F851&lt;0),0,IF(B851&lt;&gt;"",$D$13:$D$1000*($E$6/$E$8),""))</f>
        <v>0</v>
      </c>
      <c r="J851" s="12">
        <f t="shared" si="69"/>
        <v>0</v>
      </c>
      <c r="K851" s="12">
        <f>SUM($I$13:I851)</f>
        <v>854910.485335381</v>
      </c>
    </row>
    <row r="852" spans="2:11" s="2" customFormat="1" x14ac:dyDescent="0.2">
      <c r="B852" s="15">
        <f t="shared" si="70"/>
        <v>840</v>
      </c>
      <c r="C852" s="9">
        <f t="shared" si="67"/>
        <v>68317</v>
      </c>
      <c r="D852" s="55">
        <f t="shared" si="71"/>
        <v>0</v>
      </c>
      <c r="E852" s="12">
        <f t="shared" si="68"/>
        <v>4309.3934458562771</v>
      </c>
      <c r="F852" s="12">
        <v>0</v>
      </c>
      <c r="G852" s="12">
        <f>IF(AND(B852&lt;&gt;"",$E$13:$E$1000+$F$13:$F$1000*COVID&lt;$D$13:$D$1000),$E$13:$E$1000+$F$13:$F$1000*COVID,IF(B852&lt;&gt;"",$D$13:$D$1000,""))</f>
        <v>0</v>
      </c>
      <c r="H852" s="12">
        <f>IF(AND(COVID,F852&lt;0),F852, IF(B852&lt;&gt;"",$G$13:$G$1000-$I$13:$I$1000,""))</f>
        <v>0</v>
      </c>
      <c r="I852" s="12">
        <f>IF(AND(COVID,F852&lt;0),0,IF(B852&lt;&gt;"",$D$13:$D$1000*($E$6/$E$8),""))</f>
        <v>0</v>
      </c>
      <c r="J852" s="12">
        <f t="shared" si="69"/>
        <v>0</v>
      </c>
      <c r="K852" s="12">
        <f>SUM($I$13:I852)</f>
        <v>854910.485335381</v>
      </c>
    </row>
    <row r="853" spans="2:11" s="2" customFormat="1" x14ac:dyDescent="0.2">
      <c r="B853" s="15">
        <f t="shared" si="70"/>
        <v>841</v>
      </c>
      <c r="C853" s="9">
        <f t="shared" si="67"/>
        <v>68348</v>
      </c>
      <c r="D853" s="55">
        <f t="shared" si="71"/>
        <v>0</v>
      </c>
      <c r="E853" s="12">
        <f t="shared" si="68"/>
        <v>4309.3934458562771</v>
      </c>
      <c r="F853" s="12">
        <v>0</v>
      </c>
      <c r="G853" s="12">
        <f>IF(AND(B853&lt;&gt;"",$E$13:$E$1000+$F$13:$F$1000*COVID&lt;$D$13:$D$1000),$E$13:$E$1000+$F$13:$F$1000*COVID,IF(B853&lt;&gt;"",$D$13:$D$1000,""))</f>
        <v>0</v>
      </c>
      <c r="H853" s="12">
        <f>IF(AND(COVID,F853&lt;0),F853, IF(B853&lt;&gt;"",$G$13:$G$1000-$I$13:$I$1000,""))</f>
        <v>0</v>
      </c>
      <c r="I853" s="12">
        <f>IF(AND(COVID,F853&lt;0),0,IF(B853&lt;&gt;"",$D$13:$D$1000*($E$6/$E$8),""))</f>
        <v>0</v>
      </c>
      <c r="J853" s="12">
        <f t="shared" si="69"/>
        <v>0</v>
      </c>
      <c r="K853" s="12">
        <f>SUM($I$13:I853)</f>
        <v>854910.485335381</v>
      </c>
    </row>
    <row r="854" spans="2:11" s="2" customFormat="1" x14ac:dyDescent="0.2">
      <c r="B854" s="15">
        <f t="shared" si="70"/>
        <v>842</v>
      </c>
      <c r="C854" s="9">
        <f t="shared" si="67"/>
        <v>68376</v>
      </c>
      <c r="D854" s="55">
        <f t="shared" si="71"/>
        <v>0</v>
      </c>
      <c r="E854" s="12">
        <f t="shared" si="68"/>
        <v>4309.3934458562771</v>
      </c>
      <c r="F854" s="12">
        <v>0</v>
      </c>
      <c r="G854" s="12">
        <f>IF(AND(B854&lt;&gt;"",$E$13:$E$1000+$F$13:$F$1000*COVID&lt;$D$13:$D$1000),$E$13:$E$1000+$F$13:$F$1000*COVID,IF(B854&lt;&gt;"",$D$13:$D$1000,""))</f>
        <v>0</v>
      </c>
      <c r="H854" s="12">
        <f>IF(AND(COVID,F854&lt;0),F854, IF(B854&lt;&gt;"",$G$13:$G$1000-$I$13:$I$1000,""))</f>
        <v>0</v>
      </c>
      <c r="I854" s="12">
        <f>IF(AND(COVID,F854&lt;0),0,IF(B854&lt;&gt;"",$D$13:$D$1000*($E$6/$E$8),""))</f>
        <v>0</v>
      </c>
      <c r="J854" s="12">
        <f t="shared" si="69"/>
        <v>0</v>
      </c>
      <c r="K854" s="12">
        <f>SUM($I$13:I854)</f>
        <v>854910.485335381</v>
      </c>
    </row>
    <row r="855" spans="2:11" s="2" customFormat="1" x14ac:dyDescent="0.2">
      <c r="B855" s="15">
        <f t="shared" si="70"/>
        <v>843</v>
      </c>
      <c r="C855" s="9">
        <f t="shared" si="67"/>
        <v>68407</v>
      </c>
      <c r="D855" s="55">
        <f t="shared" si="71"/>
        <v>0</v>
      </c>
      <c r="E855" s="12">
        <f t="shared" si="68"/>
        <v>4309.3934458562771</v>
      </c>
      <c r="F855" s="12">
        <v>0</v>
      </c>
      <c r="G855" s="12">
        <f>IF(AND(B855&lt;&gt;"",$E$13:$E$1000+$F$13:$F$1000*COVID&lt;$D$13:$D$1000),$E$13:$E$1000+$F$13:$F$1000*COVID,IF(B855&lt;&gt;"",$D$13:$D$1000,""))</f>
        <v>0</v>
      </c>
      <c r="H855" s="12">
        <f>IF(AND(COVID,F855&lt;0),F855, IF(B855&lt;&gt;"",$G$13:$G$1000-$I$13:$I$1000,""))</f>
        <v>0</v>
      </c>
      <c r="I855" s="12">
        <f>IF(AND(COVID,F855&lt;0),0,IF(B855&lt;&gt;"",$D$13:$D$1000*($E$6/$E$8),""))</f>
        <v>0</v>
      </c>
      <c r="J855" s="12">
        <f t="shared" si="69"/>
        <v>0</v>
      </c>
      <c r="K855" s="12">
        <f>SUM($I$13:I855)</f>
        <v>854910.485335381</v>
      </c>
    </row>
    <row r="856" spans="2:11" s="2" customFormat="1" x14ac:dyDescent="0.2">
      <c r="B856" s="15">
        <f t="shared" si="70"/>
        <v>844</v>
      </c>
      <c r="C856" s="9">
        <f t="shared" si="67"/>
        <v>68437</v>
      </c>
      <c r="D856" s="55">
        <f t="shared" si="71"/>
        <v>0</v>
      </c>
      <c r="E856" s="12">
        <f t="shared" si="68"/>
        <v>4309.3934458562771</v>
      </c>
      <c r="F856" s="12">
        <v>0</v>
      </c>
      <c r="G856" s="12">
        <f>IF(AND(B856&lt;&gt;"",$E$13:$E$1000+$F$13:$F$1000*COVID&lt;$D$13:$D$1000),$E$13:$E$1000+$F$13:$F$1000*COVID,IF(B856&lt;&gt;"",$D$13:$D$1000,""))</f>
        <v>0</v>
      </c>
      <c r="H856" s="12">
        <f>IF(AND(COVID,F856&lt;0),F856, IF(B856&lt;&gt;"",$G$13:$G$1000-$I$13:$I$1000,""))</f>
        <v>0</v>
      </c>
      <c r="I856" s="12">
        <f>IF(AND(COVID,F856&lt;0),0,IF(B856&lt;&gt;"",$D$13:$D$1000*($E$6/$E$8),""))</f>
        <v>0</v>
      </c>
      <c r="J856" s="12">
        <f t="shared" si="69"/>
        <v>0</v>
      </c>
      <c r="K856" s="12">
        <f>SUM($I$13:I856)</f>
        <v>854910.485335381</v>
      </c>
    </row>
    <row r="857" spans="2:11" s="2" customFormat="1" x14ac:dyDescent="0.2">
      <c r="B857" s="15">
        <f t="shared" si="70"/>
        <v>845</v>
      </c>
      <c r="C857" s="9">
        <f t="shared" si="67"/>
        <v>68468</v>
      </c>
      <c r="D857" s="55">
        <f t="shared" si="71"/>
        <v>0</v>
      </c>
      <c r="E857" s="12">
        <f t="shared" si="68"/>
        <v>4309.3934458562771</v>
      </c>
      <c r="F857" s="12">
        <v>0</v>
      </c>
      <c r="G857" s="12">
        <f>IF(AND(B857&lt;&gt;"",$E$13:$E$1000+$F$13:$F$1000*COVID&lt;$D$13:$D$1000),$E$13:$E$1000+$F$13:$F$1000*COVID,IF(B857&lt;&gt;"",$D$13:$D$1000,""))</f>
        <v>0</v>
      </c>
      <c r="H857" s="12">
        <f>IF(AND(COVID,F857&lt;0),F857, IF(B857&lt;&gt;"",$G$13:$G$1000-$I$13:$I$1000,""))</f>
        <v>0</v>
      </c>
      <c r="I857" s="12">
        <f>IF(AND(COVID,F857&lt;0),0,IF(B857&lt;&gt;"",$D$13:$D$1000*($E$6/$E$8),""))</f>
        <v>0</v>
      </c>
      <c r="J857" s="12">
        <f t="shared" si="69"/>
        <v>0</v>
      </c>
      <c r="K857" s="12">
        <f>SUM($I$13:I857)</f>
        <v>854910.485335381</v>
      </c>
    </row>
    <row r="858" spans="2:11" s="2" customFormat="1" x14ac:dyDescent="0.2">
      <c r="B858" s="15">
        <f t="shared" si="70"/>
        <v>846</v>
      </c>
      <c r="C858" s="9">
        <f t="shared" si="67"/>
        <v>68498</v>
      </c>
      <c r="D858" s="55">
        <f t="shared" si="71"/>
        <v>0</v>
      </c>
      <c r="E858" s="12">
        <f t="shared" si="68"/>
        <v>4309.3934458562771</v>
      </c>
      <c r="F858" s="12">
        <v>0</v>
      </c>
      <c r="G858" s="12">
        <f>IF(AND(B858&lt;&gt;"",$E$13:$E$1000+$F$13:$F$1000*COVID&lt;$D$13:$D$1000),$E$13:$E$1000+$F$13:$F$1000*COVID,IF(B858&lt;&gt;"",$D$13:$D$1000,""))</f>
        <v>0</v>
      </c>
      <c r="H858" s="12">
        <f>IF(AND(COVID,F858&lt;0),F858, IF(B858&lt;&gt;"",$G$13:$G$1000-$I$13:$I$1000,""))</f>
        <v>0</v>
      </c>
      <c r="I858" s="12">
        <f>IF(AND(COVID,F858&lt;0),0,IF(B858&lt;&gt;"",$D$13:$D$1000*($E$6/$E$8),""))</f>
        <v>0</v>
      </c>
      <c r="J858" s="12">
        <f t="shared" si="69"/>
        <v>0</v>
      </c>
      <c r="K858" s="12">
        <f>SUM($I$13:I858)</f>
        <v>854910.485335381</v>
      </c>
    </row>
    <row r="859" spans="2:11" s="2" customFormat="1" x14ac:dyDescent="0.2">
      <c r="B859" s="15">
        <f t="shared" si="70"/>
        <v>847</v>
      </c>
      <c r="C859" s="9">
        <f t="shared" si="67"/>
        <v>68529</v>
      </c>
      <c r="D859" s="55">
        <f t="shared" si="71"/>
        <v>0</v>
      </c>
      <c r="E859" s="12">
        <f t="shared" si="68"/>
        <v>4309.3934458562771</v>
      </c>
      <c r="F859" s="12">
        <v>0</v>
      </c>
      <c r="G859" s="12">
        <f>IF(AND(B859&lt;&gt;"",$E$13:$E$1000+$F$13:$F$1000*COVID&lt;$D$13:$D$1000),$E$13:$E$1000+$F$13:$F$1000*COVID,IF(B859&lt;&gt;"",$D$13:$D$1000,""))</f>
        <v>0</v>
      </c>
      <c r="H859" s="12">
        <f>IF(AND(COVID,F859&lt;0),F859, IF(B859&lt;&gt;"",$G$13:$G$1000-$I$13:$I$1000,""))</f>
        <v>0</v>
      </c>
      <c r="I859" s="12">
        <f>IF(AND(COVID,F859&lt;0),0,IF(B859&lt;&gt;"",$D$13:$D$1000*($E$6/$E$8),""))</f>
        <v>0</v>
      </c>
      <c r="J859" s="12">
        <f t="shared" si="69"/>
        <v>0</v>
      </c>
      <c r="K859" s="12">
        <f>SUM($I$13:I859)</f>
        <v>854910.485335381</v>
      </c>
    </row>
    <row r="860" spans="2:11" s="2" customFormat="1" x14ac:dyDescent="0.2">
      <c r="B860" s="15">
        <f t="shared" si="70"/>
        <v>848</v>
      </c>
      <c r="C860" s="9">
        <f t="shared" si="67"/>
        <v>68560</v>
      </c>
      <c r="D860" s="55">
        <f t="shared" si="71"/>
        <v>0</v>
      </c>
      <c r="E860" s="12">
        <f t="shared" si="68"/>
        <v>4309.3934458562771</v>
      </c>
      <c r="F860" s="12">
        <v>0</v>
      </c>
      <c r="G860" s="12">
        <f>IF(AND(B860&lt;&gt;"",$E$13:$E$1000+$F$13:$F$1000*COVID&lt;$D$13:$D$1000),$E$13:$E$1000+$F$13:$F$1000*COVID,IF(B860&lt;&gt;"",$D$13:$D$1000,""))</f>
        <v>0</v>
      </c>
      <c r="H860" s="12">
        <f>IF(AND(COVID,F860&lt;0),F860, IF(B860&lt;&gt;"",$G$13:$G$1000-$I$13:$I$1000,""))</f>
        <v>0</v>
      </c>
      <c r="I860" s="12">
        <f>IF(AND(COVID,F860&lt;0),0,IF(B860&lt;&gt;"",$D$13:$D$1000*($E$6/$E$8),""))</f>
        <v>0</v>
      </c>
      <c r="J860" s="12">
        <f t="shared" si="69"/>
        <v>0</v>
      </c>
      <c r="K860" s="12">
        <f>SUM($I$13:I860)</f>
        <v>854910.485335381</v>
      </c>
    </row>
    <row r="861" spans="2:11" s="2" customFormat="1" x14ac:dyDescent="0.2">
      <c r="B861" s="15">
        <f t="shared" si="70"/>
        <v>849</v>
      </c>
      <c r="C861" s="9">
        <f t="shared" si="67"/>
        <v>68590</v>
      </c>
      <c r="D861" s="55">
        <f t="shared" si="71"/>
        <v>0</v>
      </c>
      <c r="E861" s="12">
        <f t="shared" si="68"/>
        <v>4309.3934458562771</v>
      </c>
      <c r="F861" s="12">
        <v>0</v>
      </c>
      <c r="G861" s="12">
        <f>IF(AND(B861&lt;&gt;"",$E$13:$E$1000+$F$13:$F$1000*COVID&lt;$D$13:$D$1000),$E$13:$E$1000+$F$13:$F$1000*COVID,IF(B861&lt;&gt;"",$D$13:$D$1000,""))</f>
        <v>0</v>
      </c>
      <c r="H861" s="12">
        <f>IF(AND(COVID,F861&lt;0),F861, IF(B861&lt;&gt;"",$G$13:$G$1000-$I$13:$I$1000,""))</f>
        <v>0</v>
      </c>
      <c r="I861" s="12">
        <f>IF(AND(COVID,F861&lt;0),0,IF(B861&lt;&gt;"",$D$13:$D$1000*($E$6/$E$8),""))</f>
        <v>0</v>
      </c>
      <c r="J861" s="12">
        <f t="shared" si="69"/>
        <v>0</v>
      </c>
      <c r="K861" s="12">
        <f>SUM($I$13:I861)</f>
        <v>854910.485335381</v>
      </c>
    </row>
    <row r="862" spans="2:11" s="2" customFormat="1" x14ac:dyDescent="0.2">
      <c r="B862" s="15">
        <f t="shared" si="70"/>
        <v>850</v>
      </c>
      <c r="C862" s="9">
        <f t="shared" si="67"/>
        <v>68621</v>
      </c>
      <c r="D862" s="55">
        <f t="shared" si="71"/>
        <v>0</v>
      </c>
      <c r="E862" s="12">
        <f t="shared" si="68"/>
        <v>4309.3934458562771</v>
      </c>
      <c r="F862" s="12">
        <v>0</v>
      </c>
      <c r="G862" s="12">
        <f>IF(AND(B862&lt;&gt;"",$E$13:$E$1000+$F$13:$F$1000*COVID&lt;$D$13:$D$1000),$E$13:$E$1000+$F$13:$F$1000*COVID,IF(B862&lt;&gt;"",$D$13:$D$1000,""))</f>
        <v>0</v>
      </c>
      <c r="H862" s="12">
        <f>IF(AND(COVID,F862&lt;0),F862, IF(B862&lt;&gt;"",$G$13:$G$1000-$I$13:$I$1000,""))</f>
        <v>0</v>
      </c>
      <c r="I862" s="12">
        <f>IF(AND(COVID,F862&lt;0),0,IF(B862&lt;&gt;"",$D$13:$D$1000*($E$6/$E$8),""))</f>
        <v>0</v>
      </c>
      <c r="J862" s="12">
        <f t="shared" si="69"/>
        <v>0</v>
      </c>
      <c r="K862" s="12">
        <f>SUM($I$13:I862)</f>
        <v>854910.485335381</v>
      </c>
    </row>
    <row r="863" spans="2:11" s="2" customFormat="1" x14ac:dyDescent="0.2">
      <c r="B863" s="15">
        <f t="shared" si="70"/>
        <v>851</v>
      </c>
      <c r="C863" s="9">
        <f t="shared" si="67"/>
        <v>68651</v>
      </c>
      <c r="D863" s="55">
        <f t="shared" si="71"/>
        <v>0</v>
      </c>
      <c r="E863" s="12">
        <f t="shared" si="68"/>
        <v>4309.3934458562771</v>
      </c>
      <c r="F863" s="12">
        <v>0</v>
      </c>
      <c r="G863" s="12">
        <f>IF(AND(B863&lt;&gt;"",$E$13:$E$1000+$F$13:$F$1000*COVID&lt;$D$13:$D$1000),$E$13:$E$1000+$F$13:$F$1000*COVID,IF(B863&lt;&gt;"",$D$13:$D$1000,""))</f>
        <v>0</v>
      </c>
      <c r="H863" s="12">
        <f>IF(AND(COVID,F863&lt;0),F863, IF(B863&lt;&gt;"",$G$13:$G$1000-$I$13:$I$1000,""))</f>
        <v>0</v>
      </c>
      <c r="I863" s="12">
        <f>IF(AND(COVID,F863&lt;0),0,IF(B863&lt;&gt;"",$D$13:$D$1000*($E$6/$E$8),""))</f>
        <v>0</v>
      </c>
      <c r="J863" s="12">
        <f t="shared" si="69"/>
        <v>0</v>
      </c>
      <c r="K863" s="12">
        <f>SUM($I$13:I863)</f>
        <v>854910.485335381</v>
      </c>
    </row>
    <row r="864" spans="2:11" s="2" customFormat="1" x14ac:dyDescent="0.2">
      <c r="B864" s="15">
        <f t="shared" si="70"/>
        <v>852</v>
      </c>
      <c r="C864" s="9">
        <f t="shared" si="67"/>
        <v>68682</v>
      </c>
      <c r="D864" s="55">
        <f t="shared" si="71"/>
        <v>0</v>
      </c>
      <c r="E864" s="12">
        <f t="shared" si="68"/>
        <v>4309.3934458562771</v>
      </c>
      <c r="F864" s="12">
        <v>0</v>
      </c>
      <c r="G864" s="12">
        <f>IF(AND(B864&lt;&gt;"",$E$13:$E$1000+$F$13:$F$1000*COVID&lt;$D$13:$D$1000),$E$13:$E$1000+$F$13:$F$1000*COVID,IF(B864&lt;&gt;"",$D$13:$D$1000,""))</f>
        <v>0</v>
      </c>
      <c r="H864" s="12">
        <f>IF(AND(COVID,F864&lt;0),F864, IF(B864&lt;&gt;"",$G$13:$G$1000-$I$13:$I$1000,""))</f>
        <v>0</v>
      </c>
      <c r="I864" s="12">
        <f>IF(AND(COVID,F864&lt;0),0,IF(B864&lt;&gt;"",$D$13:$D$1000*($E$6/$E$8),""))</f>
        <v>0</v>
      </c>
      <c r="J864" s="12">
        <f t="shared" si="69"/>
        <v>0</v>
      </c>
      <c r="K864" s="12">
        <f>SUM($I$13:I864)</f>
        <v>854910.485335381</v>
      </c>
    </row>
    <row r="865" spans="2:11" s="2" customFormat="1" x14ac:dyDescent="0.2">
      <c r="B865" s="15">
        <f t="shared" si="70"/>
        <v>853</v>
      </c>
      <c r="C865" s="9">
        <f t="shared" si="67"/>
        <v>68713</v>
      </c>
      <c r="D865" s="55">
        <f t="shared" si="71"/>
        <v>0</v>
      </c>
      <c r="E865" s="12">
        <f t="shared" si="68"/>
        <v>4309.3934458562771</v>
      </c>
      <c r="F865" s="12">
        <v>0</v>
      </c>
      <c r="G865" s="12">
        <f>IF(AND(B865&lt;&gt;"",$E$13:$E$1000+$F$13:$F$1000*COVID&lt;$D$13:$D$1000),$E$13:$E$1000+$F$13:$F$1000*COVID,IF(B865&lt;&gt;"",$D$13:$D$1000,""))</f>
        <v>0</v>
      </c>
      <c r="H865" s="12">
        <f>IF(AND(COVID,F865&lt;0),F865, IF(B865&lt;&gt;"",$G$13:$G$1000-$I$13:$I$1000,""))</f>
        <v>0</v>
      </c>
      <c r="I865" s="12">
        <f>IF(AND(COVID,F865&lt;0),0,IF(B865&lt;&gt;"",$D$13:$D$1000*($E$6/$E$8),""))</f>
        <v>0</v>
      </c>
      <c r="J865" s="12">
        <f t="shared" si="69"/>
        <v>0</v>
      </c>
      <c r="K865" s="12">
        <f>SUM($I$13:I865)</f>
        <v>854910.485335381</v>
      </c>
    </row>
    <row r="866" spans="2:11" s="2" customFormat="1" x14ac:dyDescent="0.2">
      <c r="B866" s="15">
        <f t="shared" si="70"/>
        <v>854</v>
      </c>
      <c r="C866" s="9">
        <f t="shared" si="67"/>
        <v>68742</v>
      </c>
      <c r="D866" s="55">
        <f t="shared" si="71"/>
        <v>0</v>
      </c>
      <c r="E866" s="12">
        <f t="shared" si="68"/>
        <v>4309.3934458562771</v>
      </c>
      <c r="F866" s="12">
        <v>0</v>
      </c>
      <c r="G866" s="12">
        <f>IF(AND(B866&lt;&gt;"",$E$13:$E$1000+$F$13:$F$1000*COVID&lt;$D$13:$D$1000),$E$13:$E$1000+$F$13:$F$1000*COVID,IF(B866&lt;&gt;"",$D$13:$D$1000,""))</f>
        <v>0</v>
      </c>
      <c r="H866" s="12">
        <f>IF(AND(COVID,F866&lt;0),F866, IF(B866&lt;&gt;"",$G$13:$G$1000-$I$13:$I$1000,""))</f>
        <v>0</v>
      </c>
      <c r="I866" s="12">
        <f>IF(AND(COVID,F866&lt;0),0,IF(B866&lt;&gt;"",$D$13:$D$1000*($E$6/$E$8),""))</f>
        <v>0</v>
      </c>
      <c r="J866" s="12">
        <f t="shared" si="69"/>
        <v>0</v>
      </c>
      <c r="K866" s="12">
        <f>SUM($I$13:I866)</f>
        <v>854910.485335381</v>
      </c>
    </row>
    <row r="867" spans="2:11" s="2" customFormat="1" x14ac:dyDescent="0.2">
      <c r="B867" s="15">
        <f t="shared" si="70"/>
        <v>855</v>
      </c>
      <c r="C867" s="9">
        <f t="shared" si="67"/>
        <v>68773</v>
      </c>
      <c r="D867" s="55">
        <f t="shared" si="71"/>
        <v>0</v>
      </c>
      <c r="E867" s="12">
        <f t="shared" si="68"/>
        <v>4309.3934458562771</v>
      </c>
      <c r="F867" s="12">
        <v>0</v>
      </c>
      <c r="G867" s="12">
        <f>IF(AND(B867&lt;&gt;"",$E$13:$E$1000+$F$13:$F$1000*COVID&lt;$D$13:$D$1000),$E$13:$E$1000+$F$13:$F$1000*COVID,IF(B867&lt;&gt;"",$D$13:$D$1000,""))</f>
        <v>0</v>
      </c>
      <c r="H867" s="12">
        <f>IF(AND(COVID,F867&lt;0),F867, IF(B867&lt;&gt;"",$G$13:$G$1000-$I$13:$I$1000,""))</f>
        <v>0</v>
      </c>
      <c r="I867" s="12">
        <f>IF(AND(COVID,F867&lt;0),0,IF(B867&lt;&gt;"",$D$13:$D$1000*($E$6/$E$8),""))</f>
        <v>0</v>
      </c>
      <c r="J867" s="12">
        <f t="shared" si="69"/>
        <v>0</v>
      </c>
      <c r="K867" s="12">
        <f>SUM($I$13:I867)</f>
        <v>854910.485335381</v>
      </c>
    </row>
    <row r="868" spans="2:11" s="2" customFormat="1" x14ac:dyDescent="0.2">
      <c r="B868" s="15">
        <f t="shared" si="70"/>
        <v>856</v>
      </c>
      <c r="C868" s="9">
        <f t="shared" si="67"/>
        <v>68803</v>
      </c>
      <c r="D868" s="55">
        <f t="shared" si="71"/>
        <v>0</v>
      </c>
      <c r="E868" s="12">
        <f t="shared" si="68"/>
        <v>4309.3934458562771</v>
      </c>
      <c r="F868" s="12">
        <v>0</v>
      </c>
      <c r="G868" s="12">
        <f>IF(AND(B868&lt;&gt;"",$E$13:$E$1000+$F$13:$F$1000*COVID&lt;$D$13:$D$1000),$E$13:$E$1000+$F$13:$F$1000*COVID,IF(B868&lt;&gt;"",$D$13:$D$1000,""))</f>
        <v>0</v>
      </c>
      <c r="H868" s="12">
        <f>IF(AND(COVID,F868&lt;0),F868, IF(B868&lt;&gt;"",$G$13:$G$1000-$I$13:$I$1000,""))</f>
        <v>0</v>
      </c>
      <c r="I868" s="12">
        <f>IF(AND(COVID,F868&lt;0),0,IF(B868&lt;&gt;"",$D$13:$D$1000*($E$6/$E$8),""))</f>
        <v>0</v>
      </c>
      <c r="J868" s="12">
        <f t="shared" si="69"/>
        <v>0</v>
      </c>
      <c r="K868" s="12">
        <f>SUM($I$13:I868)</f>
        <v>854910.485335381</v>
      </c>
    </row>
    <row r="869" spans="2:11" s="2" customFormat="1" x14ac:dyDescent="0.2">
      <c r="B869" s="15">
        <f t="shared" si="70"/>
        <v>857</v>
      </c>
      <c r="C869" s="9">
        <f t="shared" si="67"/>
        <v>68834</v>
      </c>
      <c r="D869" s="55">
        <f t="shared" si="71"/>
        <v>0</v>
      </c>
      <c r="E869" s="12">
        <f t="shared" si="68"/>
        <v>4309.3934458562771</v>
      </c>
      <c r="F869" s="12">
        <v>0</v>
      </c>
      <c r="G869" s="12">
        <f>IF(AND(B869&lt;&gt;"",$E$13:$E$1000+$F$13:$F$1000*COVID&lt;$D$13:$D$1000),$E$13:$E$1000+$F$13:$F$1000*COVID,IF(B869&lt;&gt;"",$D$13:$D$1000,""))</f>
        <v>0</v>
      </c>
      <c r="H869" s="12">
        <f>IF(AND(COVID,F869&lt;0),F869, IF(B869&lt;&gt;"",$G$13:$G$1000-$I$13:$I$1000,""))</f>
        <v>0</v>
      </c>
      <c r="I869" s="12">
        <f>IF(AND(COVID,F869&lt;0),0,IF(B869&lt;&gt;"",$D$13:$D$1000*($E$6/$E$8),""))</f>
        <v>0</v>
      </c>
      <c r="J869" s="12">
        <f t="shared" si="69"/>
        <v>0</v>
      </c>
      <c r="K869" s="12">
        <f>SUM($I$13:I869)</f>
        <v>854910.485335381</v>
      </c>
    </row>
    <row r="870" spans="2:11" s="2" customFormat="1" x14ac:dyDescent="0.2">
      <c r="B870" s="15">
        <f t="shared" si="70"/>
        <v>858</v>
      </c>
      <c r="C870" s="9">
        <f t="shared" si="67"/>
        <v>68864</v>
      </c>
      <c r="D870" s="55">
        <f t="shared" si="71"/>
        <v>0</v>
      </c>
      <c r="E870" s="12">
        <f t="shared" si="68"/>
        <v>4309.3934458562771</v>
      </c>
      <c r="F870" s="12">
        <v>0</v>
      </c>
      <c r="G870" s="12">
        <f>IF(AND(B870&lt;&gt;"",$E$13:$E$1000+$F$13:$F$1000*COVID&lt;$D$13:$D$1000),$E$13:$E$1000+$F$13:$F$1000*COVID,IF(B870&lt;&gt;"",$D$13:$D$1000,""))</f>
        <v>0</v>
      </c>
      <c r="H870" s="12">
        <f>IF(AND(COVID,F870&lt;0),F870, IF(B870&lt;&gt;"",$G$13:$G$1000-$I$13:$I$1000,""))</f>
        <v>0</v>
      </c>
      <c r="I870" s="12">
        <f>IF(AND(COVID,F870&lt;0),0,IF(B870&lt;&gt;"",$D$13:$D$1000*($E$6/$E$8),""))</f>
        <v>0</v>
      </c>
      <c r="J870" s="12">
        <f t="shared" si="69"/>
        <v>0</v>
      </c>
      <c r="K870" s="12">
        <f>SUM($I$13:I870)</f>
        <v>854910.485335381</v>
      </c>
    </row>
    <row r="871" spans="2:11" s="2" customFormat="1" x14ac:dyDescent="0.2">
      <c r="B871" s="15">
        <f t="shared" si="70"/>
        <v>859</v>
      </c>
      <c r="C871" s="9">
        <f t="shared" si="67"/>
        <v>68895</v>
      </c>
      <c r="D871" s="55">
        <f t="shared" si="71"/>
        <v>0</v>
      </c>
      <c r="E871" s="12">
        <f t="shared" si="68"/>
        <v>4309.3934458562771</v>
      </c>
      <c r="F871" s="12">
        <v>0</v>
      </c>
      <c r="G871" s="12">
        <f>IF(AND(B871&lt;&gt;"",$E$13:$E$1000+$F$13:$F$1000*COVID&lt;$D$13:$D$1000),$E$13:$E$1000+$F$13:$F$1000*COVID,IF(B871&lt;&gt;"",$D$13:$D$1000,""))</f>
        <v>0</v>
      </c>
      <c r="H871" s="12">
        <f>IF(AND(COVID,F871&lt;0),F871, IF(B871&lt;&gt;"",$G$13:$G$1000-$I$13:$I$1000,""))</f>
        <v>0</v>
      </c>
      <c r="I871" s="12">
        <f>IF(AND(COVID,F871&lt;0),0,IF(B871&lt;&gt;"",$D$13:$D$1000*($E$6/$E$8),""))</f>
        <v>0</v>
      </c>
      <c r="J871" s="12">
        <f t="shared" si="69"/>
        <v>0</v>
      </c>
      <c r="K871" s="12">
        <f>SUM($I$13:I871)</f>
        <v>854910.485335381</v>
      </c>
    </row>
    <row r="872" spans="2:11" s="2" customFormat="1" x14ac:dyDescent="0.2">
      <c r="B872" s="15">
        <f t="shared" si="70"/>
        <v>860</v>
      </c>
      <c r="C872" s="9">
        <f t="shared" si="67"/>
        <v>68926</v>
      </c>
      <c r="D872" s="55">
        <f t="shared" si="71"/>
        <v>0</v>
      </c>
      <c r="E872" s="12">
        <f t="shared" si="68"/>
        <v>4309.3934458562771</v>
      </c>
      <c r="F872" s="12">
        <v>0</v>
      </c>
      <c r="G872" s="12">
        <f>IF(AND(B872&lt;&gt;"",$E$13:$E$1000+$F$13:$F$1000*COVID&lt;$D$13:$D$1000),$E$13:$E$1000+$F$13:$F$1000*COVID,IF(B872&lt;&gt;"",$D$13:$D$1000,""))</f>
        <v>0</v>
      </c>
      <c r="H872" s="12">
        <f>IF(AND(COVID,F872&lt;0),F872, IF(B872&lt;&gt;"",$G$13:$G$1000-$I$13:$I$1000,""))</f>
        <v>0</v>
      </c>
      <c r="I872" s="12">
        <f>IF(AND(COVID,F872&lt;0),0,IF(B872&lt;&gt;"",$D$13:$D$1000*($E$6/$E$8),""))</f>
        <v>0</v>
      </c>
      <c r="J872" s="12">
        <f t="shared" si="69"/>
        <v>0</v>
      </c>
      <c r="K872" s="12">
        <f>SUM($I$13:I872)</f>
        <v>854910.485335381</v>
      </c>
    </row>
    <row r="873" spans="2:11" s="2" customFormat="1" x14ac:dyDescent="0.2">
      <c r="B873" s="15">
        <f t="shared" si="70"/>
        <v>861</v>
      </c>
      <c r="C873" s="9">
        <f t="shared" si="67"/>
        <v>68956</v>
      </c>
      <c r="D873" s="55">
        <f t="shared" si="71"/>
        <v>0</v>
      </c>
      <c r="E873" s="12">
        <f t="shared" si="68"/>
        <v>4309.3934458562771</v>
      </c>
      <c r="F873" s="12">
        <v>0</v>
      </c>
      <c r="G873" s="12">
        <f>IF(AND(B873&lt;&gt;"",$E$13:$E$1000+$F$13:$F$1000*COVID&lt;$D$13:$D$1000),$E$13:$E$1000+$F$13:$F$1000*COVID,IF(B873&lt;&gt;"",$D$13:$D$1000,""))</f>
        <v>0</v>
      </c>
      <c r="H873" s="12">
        <f>IF(AND(COVID,F873&lt;0),F873, IF(B873&lt;&gt;"",$G$13:$G$1000-$I$13:$I$1000,""))</f>
        <v>0</v>
      </c>
      <c r="I873" s="12">
        <f>IF(AND(COVID,F873&lt;0),0,IF(B873&lt;&gt;"",$D$13:$D$1000*($E$6/$E$8),""))</f>
        <v>0</v>
      </c>
      <c r="J873" s="12">
        <f t="shared" si="69"/>
        <v>0</v>
      </c>
      <c r="K873" s="12">
        <f>SUM($I$13:I873)</f>
        <v>854910.485335381</v>
      </c>
    </row>
    <row r="874" spans="2:11" s="2" customFormat="1" x14ac:dyDescent="0.2">
      <c r="B874" s="15">
        <f t="shared" si="70"/>
        <v>862</v>
      </c>
      <c r="C874" s="9">
        <f t="shared" si="67"/>
        <v>68987</v>
      </c>
      <c r="D874" s="55">
        <f t="shared" si="71"/>
        <v>0</v>
      </c>
      <c r="E874" s="12">
        <f t="shared" si="68"/>
        <v>4309.3934458562771</v>
      </c>
      <c r="F874" s="12">
        <v>0</v>
      </c>
      <c r="G874" s="12">
        <f>IF(AND(B874&lt;&gt;"",$E$13:$E$1000+$F$13:$F$1000*COVID&lt;$D$13:$D$1000),$E$13:$E$1000+$F$13:$F$1000*COVID,IF(B874&lt;&gt;"",$D$13:$D$1000,""))</f>
        <v>0</v>
      </c>
      <c r="H874" s="12">
        <f>IF(AND(COVID,F874&lt;0),F874, IF(B874&lt;&gt;"",$G$13:$G$1000-$I$13:$I$1000,""))</f>
        <v>0</v>
      </c>
      <c r="I874" s="12">
        <f>IF(AND(COVID,F874&lt;0),0,IF(B874&lt;&gt;"",$D$13:$D$1000*($E$6/$E$8),""))</f>
        <v>0</v>
      </c>
      <c r="J874" s="12">
        <f t="shared" si="69"/>
        <v>0</v>
      </c>
      <c r="K874" s="12">
        <f>SUM($I$13:I874)</f>
        <v>854910.485335381</v>
      </c>
    </row>
    <row r="875" spans="2:11" s="2" customFormat="1" x14ac:dyDescent="0.2">
      <c r="B875" s="15">
        <f t="shared" si="70"/>
        <v>863</v>
      </c>
      <c r="C875" s="9">
        <f t="shared" si="67"/>
        <v>69017</v>
      </c>
      <c r="D875" s="55">
        <f t="shared" si="71"/>
        <v>0</v>
      </c>
      <c r="E875" s="12">
        <f t="shared" si="68"/>
        <v>4309.3934458562771</v>
      </c>
      <c r="F875" s="12">
        <v>0</v>
      </c>
      <c r="G875" s="12">
        <f>IF(AND(B875&lt;&gt;"",$E$13:$E$1000+$F$13:$F$1000*COVID&lt;$D$13:$D$1000),$E$13:$E$1000+$F$13:$F$1000*COVID,IF(B875&lt;&gt;"",$D$13:$D$1000,""))</f>
        <v>0</v>
      </c>
      <c r="H875" s="12">
        <f>IF(AND(COVID,F875&lt;0),F875, IF(B875&lt;&gt;"",$G$13:$G$1000-$I$13:$I$1000,""))</f>
        <v>0</v>
      </c>
      <c r="I875" s="12">
        <f>IF(AND(COVID,F875&lt;0),0,IF(B875&lt;&gt;"",$D$13:$D$1000*($E$6/$E$8),""))</f>
        <v>0</v>
      </c>
      <c r="J875" s="12">
        <f t="shared" si="69"/>
        <v>0</v>
      </c>
      <c r="K875" s="12">
        <f>SUM($I$13:I875)</f>
        <v>854910.485335381</v>
      </c>
    </row>
    <row r="876" spans="2:11" s="2" customFormat="1" x14ac:dyDescent="0.2">
      <c r="B876" s="15">
        <f t="shared" si="70"/>
        <v>864</v>
      </c>
      <c r="C876" s="9">
        <f t="shared" si="67"/>
        <v>69048</v>
      </c>
      <c r="D876" s="55">
        <f t="shared" si="71"/>
        <v>0</v>
      </c>
      <c r="E876" s="12">
        <f t="shared" si="68"/>
        <v>4309.3934458562771</v>
      </c>
      <c r="F876" s="12">
        <v>0</v>
      </c>
      <c r="G876" s="12">
        <f>IF(AND(B876&lt;&gt;"",$E$13:$E$1000+$F$13:$F$1000*COVID&lt;$D$13:$D$1000),$E$13:$E$1000+$F$13:$F$1000*COVID,IF(B876&lt;&gt;"",$D$13:$D$1000,""))</f>
        <v>0</v>
      </c>
      <c r="H876" s="12">
        <f>IF(AND(COVID,F876&lt;0),F876, IF(B876&lt;&gt;"",$G$13:$G$1000-$I$13:$I$1000,""))</f>
        <v>0</v>
      </c>
      <c r="I876" s="12">
        <f>IF(AND(COVID,F876&lt;0),0,IF(B876&lt;&gt;"",$D$13:$D$1000*($E$6/$E$8),""))</f>
        <v>0</v>
      </c>
      <c r="J876" s="12">
        <f t="shared" si="69"/>
        <v>0</v>
      </c>
      <c r="K876" s="12">
        <f>SUM($I$13:I876)</f>
        <v>854910.485335381</v>
      </c>
    </row>
    <row r="877" spans="2:11" s="2" customFormat="1" x14ac:dyDescent="0.2">
      <c r="B877" s="15">
        <f t="shared" si="70"/>
        <v>865</v>
      </c>
      <c r="C877" s="9">
        <f t="shared" si="67"/>
        <v>69079</v>
      </c>
      <c r="D877" s="55">
        <f t="shared" si="71"/>
        <v>0</v>
      </c>
      <c r="E877" s="12">
        <f t="shared" si="68"/>
        <v>4309.3934458562771</v>
      </c>
      <c r="F877" s="12">
        <v>0</v>
      </c>
      <c r="G877" s="12">
        <f>IF(AND(B877&lt;&gt;"",$E$13:$E$1000+$F$13:$F$1000*COVID&lt;$D$13:$D$1000),$E$13:$E$1000+$F$13:$F$1000*COVID,IF(B877&lt;&gt;"",$D$13:$D$1000,""))</f>
        <v>0</v>
      </c>
      <c r="H877" s="12">
        <f>IF(AND(COVID,F877&lt;0),F877, IF(B877&lt;&gt;"",$G$13:$G$1000-$I$13:$I$1000,""))</f>
        <v>0</v>
      </c>
      <c r="I877" s="12">
        <f>IF(AND(COVID,F877&lt;0),0,IF(B877&lt;&gt;"",$D$13:$D$1000*($E$6/$E$8),""))</f>
        <v>0</v>
      </c>
      <c r="J877" s="12">
        <f t="shared" si="69"/>
        <v>0</v>
      </c>
      <c r="K877" s="12">
        <f>SUM($I$13:I877)</f>
        <v>854910.485335381</v>
      </c>
    </row>
    <row r="878" spans="2:11" s="2" customFormat="1" x14ac:dyDescent="0.2">
      <c r="B878" s="15">
        <f t="shared" si="70"/>
        <v>866</v>
      </c>
      <c r="C878" s="9">
        <f t="shared" si="67"/>
        <v>69107</v>
      </c>
      <c r="D878" s="55">
        <f t="shared" si="71"/>
        <v>0</v>
      </c>
      <c r="E878" s="12">
        <f t="shared" si="68"/>
        <v>4309.3934458562771</v>
      </c>
      <c r="F878" s="12">
        <v>0</v>
      </c>
      <c r="G878" s="12">
        <f>IF(AND(B878&lt;&gt;"",$E$13:$E$1000+$F$13:$F$1000*COVID&lt;$D$13:$D$1000),$E$13:$E$1000+$F$13:$F$1000*COVID,IF(B878&lt;&gt;"",$D$13:$D$1000,""))</f>
        <v>0</v>
      </c>
      <c r="H878" s="12">
        <f>IF(AND(COVID,F878&lt;0),F878, IF(B878&lt;&gt;"",$G$13:$G$1000-$I$13:$I$1000,""))</f>
        <v>0</v>
      </c>
      <c r="I878" s="12">
        <f>IF(AND(COVID,F878&lt;0),0,IF(B878&lt;&gt;"",$D$13:$D$1000*($E$6/$E$8),""))</f>
        <v>0</v>
      </c>
      <c r="J878" s="12">
        <f t="shared" si="69"/>
        <v>0</v>
      </c>
      <c r="K878" s="12">
        <f>SUM($I$13:I878)</f>
        <v>854910.485335381</v>
      </c>
    </row>
    <row r="879" spans="2:11" s="2" customFormat="1" x14ac:dyDescent="0.2">
      <c r="B879" s="15">
        <f t="shared" si="70"/>
        <v>867</v>
      </c>
      <c r="C879" s="9">
        <f t="shared" si="67"/>
        <v>69138</v>
      </c>
      <c r="D879" s="55">
        <f t="shared" si="71"/>
        <v>0</v>
      </c>
      <c r="E879" s="12">
        <f t="shared" si="68"/>
        <v>4309.3934458562771</v>
      </c>
      <c r="F879" s="12">
        <v>0</v>
      </c>
      <c r="G879" s="12">
        <f>IF(AND(B879&lt;&gt;"",$E$13:$E$1000+$F$13:$F$1000*COVID&lt;$D$13:$D$1000),$E$13:$E$1000+$F$13:$F$1000*COVID,IF(B879&lt;&gt;"",$D$13:$D$1000,""))</f>
        <v>0</v>
      </c>
      <c r="H879" s="12">
        <f>IF(AND(COVID,F879&lt;0),F879, IF(B879&lt;&gt;"",$G$13:$G$1000-$I$13:$I$1000,""))</f>
        <v>0</v>
      </c>
      <c r="I879" s="12">
        <f>IF(AND(COVID,F879&lt;0),0,IF(B879&lt;&gt;"",$D$13:$D$1000*($E$6/$E$8),""))</f>
        <v>0</v>
      </c>
      <c r="J879" s="12">
        <f t="shared" si="69"/>
        <v>0</v>
      </c>
      <c r="K879" s="12">
        <f>SUM($I$13:I879)</f>
        <v>854910.485335381</v>
      </c>
    </row>
    <row r="880" spans="2:11" s="2" customFormat="1" x14ac:dyDescent="0.2">
      <c r="B880" s="15">
        <f t="shared" si="70"/>
        <v>868</v>
      </c>
      <c r="C880" s="9">
        <f t="shared" si="67"/>
        <v>69168</v>
      </c>
      <c r="D880" s="55">
        <f t="shared" si="71"/>
        <v>0</v>
      </c>
      <c r="E880" s="12">
        <f t="shared" si="68"/>
        <v>4309.3934458562771</v>
      </c>
      <c r="F880" s="12">
        <v>0</v>
      </c>
      <c r="G880" s="12">
        <f>IF(AND(B880&lt;&gt;"",$E$13:$E$1000+$F$13:$F$1000*COVID&lt;$D$13:$D$1000),$E$13:$E$1000+$F$13:$F$1000*COVID,IF(B880&lt;&gt;"",$D$13:$D$1000,""))</f>
        <v>0</v>
      </c>
      <c r="H880" s="12">
        <f>IF(AND(COVID,F880&lt;0),F880, IF(B880&lt;&gt;"",$G$13:$G$1000-$I$13:$I$1000,""))</f>
        <v>0</v>
      </c>
      <c r="I880" s="12">
        <f>IF(AND(COVID,F880&lt;0),0,IF(B880&lt;&gt;"",$D$13:$D$1000*($E$6/$E$8),""))</f>
        <v>0</v>
      </c>
      <c r="J880" s="12">
        <f t="shared" si="69"/>
        <v>0</v>
      </c>
      <c r="K880" s="12">
        <f>SUM($I$13:I880)</f>
        <v>854910.485335381</v>
      </c>
    </row>
    <row r="881" spans="2:11" s="2" customFormat="1" x14ac:dyDescent="0.2">
      <c r="B881" s="15">
        <f t="shared" si="70"/>
        <v>869</v>
      </c>
      <c r="C881" s="9">
        <f t="shared" si="67"/>
        <v>69199</v>
      </c>
      <c r="D881" s="55">
        <f t="shared" si="71"/>
        <v>0</v>
      </c>
      <c r="E881" s="12">
        <f t="shared" si="68"/>
        <v>4309.3934458562771</v>
      </c>
      <c r="F881" s="12">
        <v>0</v>
      </c>
      <c r="G881" s="12">
        <f>IF(AND(B881&lt;&gt;"",$E$13:$E$1000+$F$13:$F$1000*COVID&lt;$D$13:$D$1000),$E$13:$E$1000+$F$13:$F$1000*COVID,IF(B881&lt;&gt;"",$D$13:$D$1000,""))</f>
        <v>0</v>
      </c>
      <c r="H881" s="12">
        <f>IF(AND(COVID,F881&lt;0),F881, IF(B881&lt;&gt;"",$G$13:$G$1000-$I$13:$I$1000,""))</f>
        <v>0</v>
      </c>
      <c r="I881" s="12">
        <f>IF(AND(COVID,F881&lt;0),0,IF(B881&lt;&gt;"",$D$13:$D$1000*($E$6/$E$8),""))</f>
        <v>0</v>
      </c>
      <c r="J881" s="12">
        <f t="shared" si="69"/>
        <v>0</v>
      </c>
      <c r="K881" s="12">
        <f>SUM($I$13:I881)</f>
        <v>854910.485335381</v>
      </c>
    </row>
    <row r="882" spans="2:11" s="2" customFormat="1" x14ac:dyDescent="0.2">
      <c r="B882" s="15">
        <f t="shared" si="70"/>
        <v>870</v>
      </c>
      <c r="C882" s="9">
        <f t="shared" si="67"/>
        <v>69229</v>
      </c>
      <c r="D882" s="55">
        <f t="shared" si="71"/>
        <v>0</v>
      </c>
      <c r="E882" s="12">
        <f t="shared" si="68"/>
        <v>4309.3934458562771</v>
      </c>
      <c r="F882" s="12">
        <v>0</v>
      </c>
      <c r="G882" s="12">
        <f>IF(AND(B882&lt;&gt;"",$E$13:$E$1000+$F$13:$F$1000*COVID&lt;$D$13:$D$1000),$E$13:$E$1000+$F$13:$F$1000*COVID,IF(B882&lt;&gt;"",$D$13:$D$1000,""))</f>
        <v>0</v>
      </c>
      <c r="H882" s="12">
        <f>IF(AND(COVID,F882&lt;0),F882, IF(B882&lt;&gt;"",$G$13:$G$1000-$I$13:$I$1000,""))</f>
        <v>0</v>
      </c>
      <c r="I882" s="12">
        <f>IF(AND(COVID,F882&lt;0),0,IF(B882&lt;&gt;"",$D$13:$D$1000*($E$6/$E$8),""))</f>
        <v>0</v>
      </c>
      <c r="J882" s="12">
        <f t="shared" si="69"/>
        <v>0</v>
      </c>
      <c r="K882" s="12">
        <f>SUM($I$13:I882)</f>
        <v>854910.485335381</v>
      </c>
    </row>
    <row r="883" spans="2:11" s="2" customFormat="1" x14ac:dyDescent="0.2">
      <c r="B883" s="15">
        <f t="shared" si="70"/>
        <v>871</v>
      </c>
      <c r="C883" s="9">
        <f t="shared" si="67"/>
        <v>69260</v>
      </c>
      <c r="D883" s="55">
        <f t="shared" si="71"/>
        <v>0</v>
      </c>
      <c r="E883" s="12">
        <f t="shared" si="68"/>
        <v>4309.3934458562771</v>
      </c>
      <c r="F883" s="12">
        <v>0</v>
      </c>
      <c r="G883" s="12">
        <f>IF(AND(B883&lt;&gt;"",$E$13:$E$1000+$F$13:$F$1000*COVID&lt;$D$13:$D$1000),$E$13:$E$1000+$F$13:$F$1000*COVID,IF(B883&lt;&gt;"",$D$13:$D$1000,""))</f>
        <v>0</v>
      </c>
      <c r="H883" s="12">
        <f>IF(AND(COVID,F883&lt;0),F883, IF(B883&lt;&gt;"",$G$13:$G$1000-$I$13:$I$1000,""))</f>
        <v>0</v>
      </c>
      <c r="I883" s="12">
        <f>IF(AND(COVID,F883&lt;0),0,IF(B883&lt;&gt;"",$D$13:$D$1000*($E$6/$E$8),""))</f>
        <v>0</v>
      </c>
      <c r="J883" s="12">
        <f t="shared" si="69"/>
        <v>0</v>
      </c>
      <c r="K883" s="12">
        <f>SUM($I$13:I883)</f>
        <v>854910.485335381</v>
      </c>
    </row>
    <row r="884" spans="2:11" s="2" customFormat="1" x14ac:dyDescent="0.2">
      <c r="B884" s="15">
        <f t="shared" si="70"/>
        <v>872</v>
      </c>
      <c r="C884" s="9">
        <f t="shared" si="67"/>
        <v>69291</v>
      </c>
      <c r="D884" s="55">
        <f t="shared" si="71"/>
        <v>0</v>
      </c>
      <c r="E884" s="12">
        <f t="shared" si="68"/>
        <v>4309.3934458562771</v>
      </c>
      <c r="F884" s="12">
        <v>0</v>
      </c>
      <c r="G884" s="12">
        <f>IF(AND(B884&lt;&gt;"",$E$13:$E$1000+$F$13:$F$1000*COVID&lt;$D$13:$D$1000),$E$13:$E$1000+$F$13:$F$1000*COVID,IF(B884&lt;&gt;"",$D$13:$D$1000,""))</f>
        <v>0</v>
      </c>
      <c r="H884" s="12">
        <f>IF(AND(COVID,F884&lt;0),F884, IF(B884&lt;&gt;"",$G$13:$G$1000-$I$13:$I$1000,""))</f>
        <v>0</v>
      </c>
      <c r="I884" s="12">
        <f>IF(AND(COVID,F884&lt;0),0,IF(B884&lt;&gt;"",$D$13:$D$1000*($E$6/$E$8),""))</f>
        <v>0</v>
      </c>
      <c r="J884" s="12">
        <f t="shared" si="69"/>
        <v>0</v>
      </c>
      <c r="K884" s="12">
        <f>SUM($I$13:I884)</f>
        <v>854910.485335381</v>
      </c>
    </row>
    <row r="885" spans="2:11" s="2" customFormat="1" x14ac:dyDescent="0.2">
      <c r="B885" s="15">
        <f t="shared" si="70"/>
        <v>873</v>
      </c>
      <c r="C885" s="9">
        <f t="shared" si="67"/>
        <v>69321</v>
      </c>
      <c r="D885" s="55">
        <f t="shared" si="71"/>
        <v>0</v>
      </c>
      <c r="E885" s="12">
        <f t="shared" si="68"/>
        <v>4309.3934458562771</v>
      </c>
      <c r="F885" s="12">
        <v>0</v>
      </c>
      <c r="G885" s="12">
        <f>IF(AND(B885&lt;&gt;"",$E$13:$E$1000+$F$13:$F$1000*COVID&lt;$D$13:$D$1000),$E$13:$E$1000+$F$13:$F$1000*COVID,IF(B885&lt;&gt;"",$D$13:$D$1000,""))</f>
        <v>0</v>
      </c>
      <c r="H885" s="12">
        <f>IF(AND(COVID,F885&lt;0),F885, IF(B885&lt;&gt;"",$G$13:$G$1000-$I$13:$I$1000,""))</f>
        <v>0</v>
      </c>
      <c r="I885" s="12">
        <f>IF(AND(COVID,F885&lt;0),0,IF(B885&lt;&gt;"",$D$13:$D$1000*($E$6/$E$8),""))</f>
        <v>0</v>
      </c>
      <c r="J885" s="12">
        <f t="shared" si="69"/>
        <v>0</v>
      </c>
      <c r="K885" s="12">
        <f>SUM($I$13:I885)</f>
        <v>854910.485335381</v>
      </c>
    </row>
    <row r="886" spans="2:11" s="2" customFormat="1" x14ac:dyDescent="0.2">
      <c r="B886" s="15">
        <f t="shared" si="70"/>
        <v>874</v>
      </c>
      <c r="C886" s="9">
        <f t="shared" si="67"/>
        <v>69352</v>
      </c>
      <c r="D886" s="55">
        <f t="shared" si="71"/>
        <v>0</v>
      </c>
      <c r="E886" s="12">
        <f t="shared" si="68"/>
        <v>4309.3934458562771</v>
      </c>
      <c r="F886" s="12">
        <v>0</v>
      </c>
      <c r="G886" s="12">
        <f>IF(AND(B886&lt;&gt;"",$E$13:$E$1000+$F$13:$F$1000*COVID&lt;$D$13:$D$1000),$E$13:$E$1000+$F$13:$F$1000*COVID,IF(B886&lt;&gt;"",$D$13:$D$1000,""))</f>
        <v>0</v>
      </c>
      <c r="H886" s="12">
        <f>IF(AND(COVID,F886&lt;0),F886, IF(B886&lt;&gt;"",$G$13:$G$1000-$I$13:$I$1000,""))</f>
        <v>0</v>
      </c>
      <c r="I886" s="12">
        <f>IF(AND(COVID,F886&lt;0),0,IF(B886&lt;&gt;"",$D$13:$D$1000*($E$6/$E$8),""))</f>
        <v>0</v>
      </c>
      <c r="J886" s="12">
        <f t="shared" si="69"/>
        <v>0</v>
      </c>
      <c r="K886" s="12">
        <f>SUM($I$13:I886)</f>
        <v>854910.485335381</v>
      </c>
    </row>
    <row r="887" spans="2:11" s="2" customFormat="1" x14ac:dyDescent="0.2">
      <c r="B887" s="15">
        <f t="shared" si="70"/>
        <v>875</v>
      </c>
      <c r="C887" s="9">
        <f t="shared" si="67"/>
        <v>69382</v>
      </c>
      <c r="D887" s="55">
        <f t="shared" si="71"/>
        <v>0</v>
      </c>
      <c r="E887" s="12">
        <f t="shared" si="68"/>
        <v>4309.3934458562771</v>
      </c>
      <c r="F887" s="12">
        <v>0</v>
      </c>
      <c r="G887" s="12">
        <f>IF(AND(B887&lt;&gt;"",$E$13:$E$1000+$F$13:$F$1000*COVID&lt;$D$13:$D$1000),$E$13:$E$1000+$F$13:$F$1000*COVID,IF(B887&lt;&gt;"",$D$13:$D$1000,""))</f>
        <v>0</v>
      </c>
      <c r="H887" s="12">
        <f>IF(AND(COVID,F887&lt;0),F887, IF(B887&lt;&gt;"",$G$13:$G$1000-$I$13:$I$1000,""))</f>
        <v>0</v>
      </c>
      <c r="I887" s="12">
        <f>IF(AND(COVID,F887&lt;0),0,IF(B887&lt;&gt;"",$D$13:$D$1000*($E$6/$E$8),""))</f>
        <v>0</v>
      </c>
      <c r="J887" s="12">
        <f t="shared" si="69"/>
        <v>0</v>
      </c>
      <c r="K887" s="12">
        <f>SUM($I$13:I887)</f>
        <v>854910.485335381</v>
      </c>
    </row>
    <row r="888" spans="2:11" s="2" customFormat="1" x14ac:dyDescent="0.2">
      <c r="B888" s="15">
        <f t="shared" si="70"/>
        <v>876</v>
      </c>
      <c r="C888" s="9">
        <f t="shared" si="67"/>
        <v>69413</v>
      </c>
      <c r="D888" s="55">
        <f t="shared" si="71"/>
        <v>0</v>
      </c>
      <c r="E888" s="12">
        <f t="shared" si="68"/>
        <v>4309.3934458562771</v>
      </c>
      <c r="F888" s="12">
        <v>0</v>
      </c>
      <c r="G888" s="12">
        <f>IF(AND(B888&lt;&gt;"",$E$13:$E$1000+$F$13:$F$1000*COVID&lt;$D$13:$D$1000),$E$13:$E$1000+$F$13:$F$1000*COVID,IF(B888&lt;&gt;"",$D$13:$D$1000,""))</f>
        <v>0</v>
      </c>
      <c r="H888" s="12">
        <f>IF(AND(COVID,F888&lt;0),F888, IF(B888&lt;&gt;"",$G$13:$G$1000-$I$13:$I$1000,""))</f>
        <v>0</v>
      </c>
      <c r="I888" s="12">
        <f>IF(AND(COVID,F888&lt;0),0,IF(B888&lt;&gt;"",$D$13:$D$1000*($E$6/$E$8),""))</f>
        <v>0</v>
      </c>
      <c r="J888" s="12">
        <f t="shared" si="69"/>
        <v>0</v>
      </c>
      <c r="K888" s="12">
        <f>SUM($I$13:I888)</f>
        <v>854910.485335381</v>
      </c>
    </row>
    <row r="889" spans="2:11" s="2" customFormat="1" x14ac:dyDescent="0.2">
      <c r="B889" s="15">
        <f t="shared" si="70"/>
        <v>877</v>
      </c>
      <c r="C889" s="9">
        <f t="shared" si="67"/>
        <v>69444</v>
      </c>
      <c r="D889" s="55">
        <f t="shared" si="71"/>
        <v>0</v>
      </c>
      <c r="E889" s="12">
        <f t="shared" si="68"/>
        <v>4309.3934458562771</v>
      </c>
      <c r="F889" s="12">
        <v>0</v>
      </c>
      <c r="G889" s="12">
        <f>IF(AND(B889&lt;&gt;"",$E$13:$E$1000+$F$13:$F$1000*COVID&lt;$D$13:$D$1000),$E$13:$E$1000+$F$13:$F$1000*COVID,IF(B889&lt;&gt;"",$D$13:$D$1000,""))</f>
        <v>0</v>
      </c>
      <c r="H889" s="12">
        <f>IF(AND(COVID,F889&lt;0),F889, IF(B889&lt;&gt;"",$G$13:$G$1000-$I$13:$I$1000,""))</f>
        <v>0</v>
      </c>
      <c r="I889" s="12">
        <f>IF(AND(COVID,F889&lt;0),0,IF(B889&lt;&gt;"",$D$13:$D$1000*($E$6/$E$8),""))</f>
        <v>0</v>
      </c>
      <c r="J889" s="12">
        <f t="shared" si="69"/>
        <v>0</v>
      </c>
      <c r="K889" s="12">
        <f>SUM($I$13:I889)</f>
        <v>854910.485335381</v>
      </c>
    </row>
    <row r="890" spans="2:11" s="2" customFormat="1" x14ac:dyDescent="0.2">
      <c r="B890" s="15">
        <f t="shared" si="70"/>
        <v>878</v>
      </c>
      <c r="C890" s="9">
        <f t="shared" si="67"/>
        <v>69472</v>
      </c>
      <c r="D890" s="55">
        <f t="shared" si="71"/>
        <v>0</v>
      </c>
      <c r="E890" s="12">
        <f t="shared" si="68"/>
        <v>4309.3934458562771</v>
      </c>
      <c r="F890" s="12">
        <v>0</v>
      </c>
      <c r="G890" s="12">
        <f>IF(AND(B890&lt;&gt;"",$E$13:$E$1000+$F$13:$F$1000*COVID&lt;$D$13:$D$1000),$E$13:$E$1000+$F$13:$F$1000*COVID,IF(B890&lt;&gt;"",$D$13:$D$1000,""))</f>
        <v>0</v>
      </c>
      <c r="H890" s="12">
        <f>IF(AND(COVID,F890&lt;0),F890, IF(B890&lt;&gt;"",$G$13:$G$1000-$I$13:$I$1000,""))</f>
        <v>0</v>
      </c>
      <c r="I890" s="12">
        <f>IF(AND(COVID,F890&lt;0),0,IF(B890&lt;&gt;"",$D$13:$D$1000*($E$6/$E$8),""))</f>
        <v>0</v>
      </c>
      <c r="J890" s="12">
        <f t="shared" si="69"/>
        <v>0</v>
      </c>
      <c r="K890" s="12">
        <f>SUM($I$13:I890)</f>
        <v>854910.485335381</v>
      </c>
    </row>
    <row r="891" spans="2:11" s="2" customFormat="1" x14ac:dyDescent="0.2">
      <c r="B891" s="15">
        <f t="shared" si="70"/>
        <v>879</v>
      </c>
      <c r="C891" s="9">
        <f t="shared" si="67"/>
        <v>69503</v>
      </c>
      <c r="D891" s="55">
        <f t="shared" si="71"/>
        <v>0</v>
      </c>
      <c r="E891" s="12">
        <f t="shared" si="68"/>
        <v>4309.3934458562771</v>
      </c>
      <c r="F891" s="12">
        <v>0</v>
      </c>
      <c r="G891" s="12">
        <f>IF(AND(B891&lt;&gt;"",$E$13:$E$1000+$F$13:$F$1000*COVID&lt;$D$13:$D$1000),$E$13:$E$1000+$F$13:$F$1000*COVID,IF(B891&lt;&gt;"",$D$13:$D$1000,""))</f>
        <v>0</v>
      </c>
      <c r="H891" s="12">
        <f>IF(AND(COVID,F891&lt;0),F891, IF(B891&lt;&gt;"",$G$13:$G$1000-$I$13:$I$1000,""))</f>
        <v>0</v>
      </c>
      <c r="I891" s="12">
        <f>IF(AND(COVID,F891&lt;0),0,IF(B891&lt;&gt;"",$D$13:$D$1000*($E$6/$E$8),""))</f>
        <v>0</v>
      </c>
      <c r="J891" s="12">
        <f t="shared" si="69"/>
        <v>0</v>
      </c>
      <c r="K891" s="12">
        <f>SUM($I$13:I891)</f>
        <v>854910.485335381</v>
      </c>
    </row>
    <row r="892" spans="2:11" s="2" customFormat="1" x14ac:dyDescent="0.2">
      <c r="B892" s="15">
        <f t="shared" si="70"/>
        <v>880</v>
      </c>
      <c r="C892" s="9">
        <f t="shared" si="67"/>
        <v>69533</v>
      </c>
      <c r="D892" s="55">
        <f t="shared" si="71"/>
        <v>0</v>
      </c>
      <c r="E892" s="12">
        <f t="shared" si="68"/>
        <v>4309.3934458562771</v>
      </c>
      <c r="F892" s="12">
        <v>0</v>
      </c>
      <c r="G892" s="12">
        <f>IF(AND(B892&lt;&gt;"",$E$13:$E$1000+$F$13:$F$1000*COVID&lt;$D$13:$D$1000),$E$13:$E$1000+$F$13:$F$1000*COVID,IF(B892&lt;&gt;"",$D$13:$D$1000,""))</f>
        <v>0</v>
      </c>
      <c r="H892" s="12">
        <f>IF(AND(COVID,F892&lt;0),F892, IF(B892&lt;&gt;"",$G$13:$G$1000-$I$13:$I$1000,""))</f>
        <v>0</v>
      </c>
      <c r="I892" s="12">
        <f>IF(AND(COVID,F892&lt;0),0,IF(B892&lt;&gt;"",$D$13:$D$1000*($E$6/$E$8),""))</f>
        <v>0</v>
      </c>
      <c r="J892" s="12">
        <f t="shared" si="69"/>
        <v>0</v>
      </c>
      <c r="K892" s="12">
        <f>SUM($I$13:I892)</f>
        <v>854910.485335381</v>
      </c>
    </row>
    <row r="893" spans="2:11" s="2" customFormat="1" x14ac:dyDescent="0.2">
      <c r="B893" s="15">
        <f t="shared" si="70"/>
        <v>881</v>
      </c>
      <c r="C893" s="9">
        <f t="shared" si="67"/>
        <v>69564</v>
      </c>
      <c r="D893" s="55">
        <f t="shared" si="71"/>
        <v>0</v>
      </c>
      <c r="E893" s="12">
        <f t="shared" si="68"/>
        <v>4309.3934458562771</v>
      </c>
      <c r="F893" s="12">
        <v>0</v>
      </c>
      <c r="G893" s="12">
        <f>IF(AND(B893&lt;&gt;"",$E$13:$E$1000+$F$13:$F$1000*COVID&lt;$D$13:$D$1000),$E$13:$E$1000+$F$13:$F$1000*COVID,IF(B893&lt;&gt;"",$D$13:$D$1000,""))</f>
        <v>0</v>
      </c>
      <c r="H893" s="12">
        <f>IF(AND(COVID,F893&lt;0),F893, IF(B893&lt;&gt;"",$G$13:$G$1000-$I$13:$I$1000,""))</f>
        <v>0</v>
      </c>
      <c r="I893" s="12">
        <f>IF(AND(COVID,F893&lt;0),0,IF(B893&lt;&gt;"",$D$13:$D$1000*($E$6/$E$8),""))</f>
        <v>0</v>
      </c>
      <c r="J893" s="12">
        <f t="shared" si="69"/>
        <v>0</v>
      </c>
      <c r="K893" s="12">
        <f>SUM($I$13:I893)</f>
        <v>854910.485335381</v>
      </c>
    </row>
    <row r="894" spans="2:11" s="2" customFormat="1" x14ac:dyDescent="0.2">
      <c r="B894" s="15">
        <f t="shared" si="70"/>
        <v>882</v>
      </c>
      <c r="C894" s="9">
        <f t="shared" si="67"/>
        <v>69594</v>
      </c>
      <c r="D894" s="55">
        <f t="shared" si="71"/>
        <v>0</v>
      </c>
      <c r="E894" s="12">
        <f t="shared" si="68"/>
        <v>4309.3934458562771</v>
      </c>
      <c r="F894" s="12">
        <v>0</v>
      </c>
      <c r="G894" s="12">
        <f>IF(AND(B894&lt;&gt;"",$E$13:$E$1000+$F$13:$F$1000*COVID&lt;$D$13:$D$1000),$E$13:$E$1000+$F$13:$F$1000*COVID,IF(B894&lt;&gt;"",$D$13:$D$1000,""))</f>
        <v>0</v>
      </c>
      <c r="H894" s="12">
        <f>IF(AND(COVID,F894&lt;0),F894, IF(B894&lt;&gt;"",$G$13:$G$1000-$I$13:$I$1000,""))</f>
        <v>0</v>
      </c>
      <c r="I894" s="12">
        <f>IF(AND(COVID,F894&lt;0),0,IF(B894&lt;&gt;"",$D$13:$D$1000*($E$6/$E$8),""))</f>
        <v>0</v>
      </c>
      <c r="J894" s="12">
        <f t="shared" si="69"/>
        <v>0</v>
      </c>
      <c r="K894" s="12">
        <f>SUM($I$13:I894)</f>
        <v>854910.485335381</v>
      </c>
    </row>
    <row r="895" spans="2:11" s="2" customFormat="1" x14ac:dyDescent="0.2">
      <c r="B895" s="15">
        <f t="shared" si="70"/>
        <v>883</v>
      </c>
      <c r="C895" s="9">
        <f t="shared" si="67"/>
        <v>69625</v>
      </c>
      <c r="D895" s="55">
        <f t="shared" si="71"/>
        <v>0</v>
      </c>
      <c r="E895" s="12">
        <f t="shared" si="68"/>
        <v>4309.3934458562771</v>
      </c>
      <c r="F895" s="12">
        <v>0</v>
      </c>
      <c r="G895" s="12">
        <f>IF(AND(B895&lt;&gt;"",$E$13:$E$1000+$F$13:$F$1000*COVID&lt;$D$13:$D$1000),$E$13:$E$1000+$F$13:$F$1000*COVID,IF(B895&lt;&gt;"",$D$13:$D$1000,""))</f>
        <v>0</v>
      </c>
      <c r="H895" s="12">
        <f>IF(AND(COVID,F895&lt;0),F895, IF(B895&lt;&gt;"",$G$13:$G$1000-$I$13:$I$1000,""))</f>
        <v>0</v>
      </c>
      <c r="I895" s="12">
        <f>IF(AND(COVID,F895&lt;0),0,IF(B895&lt;&gt;"",$D$13:$D$1000*($E$6/$E$8),""))</f>
        <v>0</v>
      </c>
      <c r="J895" s="12">
        <f t="shared" si="69"/>
        <v>0</v>
      </c>
      <c r="K895" s="12">
        <f>SUM($I$13:I895)</f>
        <v>854910.485335381</v>
      </c>
    </row>
    <row r="896" spans="2:11" s="2" customFormat="1" x14ac:dyDescent="0.2">
      <c r="B896" s="15">
        <f t="shared" si="70"/>
        <v>884</v>
      </c>
      <c r="C896" s="9">
        <f t="shared" si="67"/>
        <v>69656</v>
      </c>
      <c r="D896" s="55">
        <f t="shared" si="71"/>
        <v>0</v>
      </c>
      <c r="E896" s="12">
        <f t="shared" si="68"/>
        <v>4309.3934458562771</v>
      </c>
      <c r="F896" s="12">
        <v>0</v>
      </c>
      <c r="G896" s="12">
        <f>IF(AND(B896&lt;&gt;"",$E$13:$E$1000+$F$13:$F$1000*COVID&lt;$D$13:$D$1000),$E$13:$E$1000+$F$13:$F$1000*COVID,IF(B896&lt;&gt;"",$D$13:$D$1000,""))</f>
        <v>0</v>
      </c>
      <c r="H896" s="12">
        <f>IF(AND(COVID,F896&lt;0),F896, IF(B896&lt;&gt;"",$G$13:$G$1000-$I$13:$I$1000,""))</f>
        <v>0</v>
      </c>
      <c r="I896" s="12">
        <f>IF(AND(COVID,F896&lt;0),0,IF(B896&lt;&gt;"",$D$13:$D$1000*($E$6/$E$8),""))</f>
        <v>0</v>
      </c>
      <c r="J896" s="12">
        <f t="shared" si="69"/>
        <v>0</v>
      </c>
      <c r="K896" s="12">
        <f>SUM($I$13:I896)</f>
        <v>854910.485335381</v>
      </c>
    </row>
    <row r="897" spans="2:11" s="2" customFormat="1" x14ac:dyDescent="0.2">
      <c r="B897" s="15">
        <f t="shared" si="70"/>
        <v>885</v>
      </c>
      <c r="C897" s="9">
        <f t="shared" si="67"/>
        <v>69686</v>
      </c>
      <c r="D897" s="55">
        <f t="shared" si="71"/>
        <v>0</v>
      </c>
      <c r="E897" s="12">
        <f t="shared" si="68"/>
        <v>4309.3934458562771</v>
      </c>
      <c r="F897" s="12">
        <v>0</v>
      </c>
      <c r="G897" s="12">
        <f>IF(AND(B897&lt;&gt;"",$E$13:$E$1000+$F$13:$F$1000*COVID&lt;$D$13:$D$1000),$E$13:$E$1000+$F$13:$F$1000*COVID,IF(B897&lt;&gt;"",$D$13:$D$1000,""))</f>
        <v>0</v>
      </c>
      <c r="H897" s="12">
        <f>IF(AND(COVID,F897&lt;0),F897, IF(B897&lt;&gt;"",$G$13:$G$1000-$I$13:$I$1000,""))</f>
        <v>0</v>
      </c>
      <c r="I897" s="12">
        <f>IF(AND(COVID,F897&lt;0),0,IF(B897&lt;&gt;"",$D$13:$D$1000*($E$6/$E$8),""))</f>
        <v>0</v>
      </c>
      <c r="J897" s="12">
        <f t="shared" si="69"/>
        <v>0</v>
      </c>
      <c r="K897" s="12">
        <f>SUM($I$13:I897)</f>
        <v>854910.485335381</v>
      </c>
    </row>
    <row r="898" spans="2:11" s="2" customFormat="1" x14ac:dyDescent="0.2">
      <c r="B898" s="15">
        <f t="shared" si="70"/>
        <v>886</v>
      </c>
      <c r="C898" s="9">
        <f t="shared" si="67"/>
        <v>69717</v>
      </c>
      <c r="D898" s="55">
        <f t="shared" si="71"/>
        <v>0</v>
      </c>
      <c r="E898" s="12">
        <f t="shared" si="68"/>
        <v>4309.3934458562771</v>
      </c>
      <c r="F898" s="12">
        <v>0</v>
      </c>
      <c r="G898" s="12">
        <f>IF(AND(B898&lt;&gt;"",$E$13:$E$1000+$F$13:$F$1000*COVID&lt;$D$13:$D$1000),$E$13:$E$1000+$F$13:$F$1000*COVID,IF(B898&lt;&gt;"",$D$13:$D$1000,""))</f>
        <v>0</v>
      </c>
      <c r="H898" s="12">
        <f>IF(AND(COVID,F898&lt;0),F898, IF(B898&lt;&gt;"",$G$13:$G$1000-$I$13:$I$1000,""))</f>
        <v>0</v>
      </c>
      <c r="I898" s="12">
        <f>IF(AND(COVID,F898&lt;0),0,IF(B898&lt;&gt;"",$D$13:$D$1000*($E$6/$E$8),""))</f>
        <v>0</v>
      </c>
      <c r="J898" s="12">
        <f t="shared" si="69"/>
        <v>0</v>
      </c>
      <c r="K898" s="12">
        <f>SUM($I$13:I898)</f>
        <v>854910.485335381</v>
      </c>
    </row>
    <row r="899" spans="2:11" s="2" customFormat="1" x14ac:dyDescent="0.2">
      <c r="B899" s="15">
        <f t="shared" si="70"/>
        <v>887</v>
      </c>
      <c r="C899" s="9">
        <f t="shared" si="67"/>
        <v>69747</v>
      </c>
      <c r="D899" s="55">
        <f t="shared" si="71"/>
        <v>0</v>
      </c>
      <c r="E899" s="12">
        <f t="shared" si="68"/>
        <v>4309.3934458562771</v>
      </c>
      <c r="F899" s="12">
        <v>0</v>
      </c>
      <c r="G899" s="12">
        <f>IF(AND(B899&lt;&gt;"",$E$13:$E$1000+$F$13:$F$1000*COVID&lt;$D$13:$D$1000),$E$13:$E$1000+$F$13:$F$1000*COVID,IF(B899&lt;&gt;"",$D$13:$D$1000,""))</f>
        <v>0</v>
      </c>
      <c r="H899" s="12">
        <f>IF(AND(COVID,F899&lt;0),F899, IF(B899&lt;&gt;"",$G$13:$G$1000-$I$13:$I$1000,""))</f>
        <v>0</v>
      </c>
      <c r="I899" s="12">
        <f>IF(AND(COVID,F899&lt;0),0,IF(B899&lt;&gt;"",$D$13:$D$1000*($E$6/$E$8),""))</f>
        <v>0</v>
      </c>
      <c r="J899" s="12">
        <f t="shared" si="69"/>
        <v>0</v>
      </c>
      <c r="K899" s="12">
        <f>SUM($I$13:I899)</f>
        <v>854910.485335381</v>
      </c>
    </row>
    <row r="900" spans="2:11" s="2" customFormat="1" x14ac:dyDescent="0.2">
      <c r="B900" s="15">
        <f t="shared" si="70"/>
        <v>888</v>
      </c>
      <c r="C900" s="9">
        <f t="shared" si="67"/>
        <v>69778</v>
      </c>
      <c r="D900" s="55">
        <f t="shared" si="71"/>
        <v>0</v>
      </c>
      <c r="E900" s="12">
        <f t="shared" si="68"/>
        <v>4309.3934458562771</v>
      </c>
      <c r="F900" s="12">
        <v>0</v>
      </c>
      <c r="G900" s="12">
        <f>IF(AND(B900&lt;&gt;"",$E$13:$E$1000+$F$13:$F$1000*COVID&lt;$D$13:$D$1000),$E$13:$E$1000+$F$13:$F$1000*COVID,IF(B900&lt;&gt;"",$D$13:$D$1000,""))</f>
        <v>0</v>
      </c>
      <c r="H900" s="12">
        <f>IF(AND(COVID,F900&lt;0),F900, IF(B900&lt;&gt;"",$G$13:$G$1000-$I$13:$I$1000,""))</f>
        <v>0</v>
      </c>
      <c r="I900" s="12">
        <f>IF(AND(COVID,F900&lt;0),0,IF(B900&lt;&gt;"",$D$13:$D$1000*($E$6/$E$8),""))</f>
        <v>0</v>
      </c>
      <c r="J900" s="12">
        <f t="shared" si="69"/>
        <v>0</v>
      </c>
      <c r="K900" s="12">
        <f>SUM($I$13:I900)</f>
        <v>854910.485335381</v>
      </c>
    </row>
    <row r="901" spans="2:11" s="2" customFormat="1" x14ac:dyDescent="0.2">
      <c r="B901" s="15">
        <f t="shared" si="70"/>
        <v>889</v>
      </c>
      <c r="C901" s="9">
        <f t="shared" si="67"/>
        <v>69809</v>
      </c>
      <c r="D901" s="55">
        <f t="shared" si="71"/>
        <v>0</v>
      </c>
      <c r="E901" s="12">
        <f t="shared" si="68"/>
        <v>4309.3934458562771</v>
      </c>
      <c r="F901" s="12">
        <v>0</v>
      </c>
      <c r="G901" s="12">
        <f>IF(AND(B901&lt;&gt;"",$E$13:$E$1000+$F$13:$F$1000*COVID&lt;$D$13:$D$1000),$E$13:$E$1000+$F$13:$F$1000*COVID,IF(B901&lt;&gt;"",$D$13:$D$1000,""))</f>
        <v>0</v>
      </c>
      <c r="H901" s="12">
        <f>IF(AND(COVID,F901&lt;0),F901, IF(B901&lt;&gt;"",$G$13:$G$1000-$I$13:$I$1000,""))</f>
        <v>0</v>
      </c>
      <c r="I901" s="12">
        <f>IF(AND(COVID,F901&lt;0),0,IF(B901&lt;&gt;"",$D$13:$D$1000*($E$6/$E$8),""))</f>
        <v>0</v>
      </c>
      <c r="J901" s="12">
        <f t="shared" si="69"/>
        <v>0</v>
      </c>
      <c r="K901" s="12">
        <f>SUM($I$13:I901)</f>
        <v>854910.485335381</v>
      </c>
    </row>
    <row r="902" spans="2:11" s="2" customFormat="1" x14ac:dyDescent="0.2">
      <c r="B902" s="15">
        <f t="shared" si="70"/>
        <v>890</v>
      </c>
      <c r="C902" s="9">
        <f t="shared" si="67"/>
        <v>69837</v>
      </c>
      <c r="D902" s="55">
        <f t="shared" si="71"/>
        <v>0</v>
      </c>
      <c r="E902" s="12">
        <f t="shared" si="68"/>
        <v>4309.3934458562771</v>
      </c>
      <c r="F902" s="12">
        <v>0</v>
      </c>
      <c r="G902" s="12">
        <f>IF(AND(B902&lt;&gt;"",$E$13:$E$1000+$F$13:$F$1000*COVID&lt;$D$13:$D$1000),$E$13:$E$1000+$F$13:$F$1000*COVID,IF(B902&lt;&gt;"",$D$13:$D$1000,""))</f>
        <v>0</v>
      </c>
      <c r="H902" s="12">
        <f>IF(AND(COVID,F902&lt;0),F902, IF(B902&lt;&gt;"",$G$13:$G$1000-$I$13:$I$1000,""))</f>
        <v>0</v>
      </c>
      <c r="I902" s="12">
        <f>IF(AND(COVID,F902&lt;0),0,IF(B902&lt;&gt;"",$D$13:$D$1000*($E$6/$E$8),""))</f>
        <v>0</v>
      </c>
      <c r="J902" s="12">
        <f t="shared" si="69"/>
        <v>0</v>
      </c>
      <c r="K902" s="12">
        <f>SUM($I$13:I902)</f>
        <v>854910.485335381</v>
      </c>
    </row>
    <row r="903" spans="2:11" s="2" customFormat="1" x14ac:dyDescent="0.2">
      <c r="B903" s="15">
        <f t="shared" si="70"/>
        <v>891</v>
      </c>
      <c r="C903" s="9">
        <f t="shared" si="67"/>
        <v>69868</v>
      </c>
      <c r="D903" s="55">
        <f t="shared" si="71"/>
        <v>0</v>
      </c>
      <c r="E903" s="12">
        <f t="shared" si="68"/>
        <v>4309.3934458562771</v>
      </c>
      <c r="F903" s="12">
        <v>0</v>
      </c>
      <c r="G903" s="12">
        <f>IF(AND(B903&lt;&gt;"",$E$13:$E$1000+$F$13:$F$1000*COVID&lt;$D$13:$D$1000),$E$13:$E$1000+$F$13:$F$1000*COVID,IF(B903&lt;&gt;"",$D$13:$D$1000,""))</f>
        <v>0</v>
      </c>
      <c r="H903" s="12">
        <f>IF(AND(COVID,F903&lt;0),F903, IF(B903&lt;&gt;"",$G$13:$G$1000-$I$13:$I$1000,""))</f>
        <v>0</v>
      </c>
      <c r="I903" s="12">
        <f>IF(AND(COVID,F903&lt;0),0,IF(B903&lt;&gt;"",$D$13:$D$1000*($E$6/$E$8),""))</f>
        <v>0</v>
      </c>
      <c r="J903" s="12">
        <f t="shared" si="69"/>
        <v>0</v>
      </c>
      <c r="K903" s="12">
        <f>SUM($I$13:I903)</f>
        <v>854910.485335381</v>
      </c>
    </row>
    <row r="904" spans="2:11" s="2" customFormat="1" x14ac:dyDescent="0.2">
      <c r="B904" s="15">
        <f t="shared" si="70"/>
        <v>892</v>
      </c>
      <c r="C904" s="9">
        <f t="shared" si="67"/>
        <v>69898</v>
      </c>
      <c r="D904" s="55">
        <f t="shared" si="71"/>
        <v>0</v>
      </c>
      <c r="E904" s="12">
        <f t="shared" si="68"/>
        <v>4309.3934458562771</v>
      </c>
      <c r="F904" s="12">
        <v>0</v>
      </c>
      <c r="G904" s="12">
        <f>IF(AND(B904&lt;&gt;"",$E$13:$E$1000+$F$13:$F$1000*COVID&lt;$D$13:$D$1000),$E$13:$E$1000+$F$13:$F$1000*COVID,IF(B904&lt;&gt;"",$D$13:$D$1000,""))</f>
        <v>0</v>
      </c>
      <c r="H904" s="12">
        <f>IF(AND(COVID,F904&lt;0),F904, IF(B904&lt;&gt;"",$G$13:$G$1000-$I$13:$I$1000,""))</f>
        <v>0</v>
      </c>
      <c r="I904" s="12">
        <f>IF(AND(COVID,F904&lt;0),0,IF(B904&lt;&gt;"",$D$13:$D$1000*($E$6/$E$8),""))</f>
        <v>0</v>
      </c>
      <c r="J904" s="12">
        <f t="shared" si="69"/>
        <v>0</v>
      </c>
      <c r="K904" s="12">
        <f>SUM($I$13:I904)</f>
        <v>854910.485335381</v>
      </c>
    </row>
    <row r="905" spans="2:11" s="2" customFormat="1" x14ac:dyDescent="0.2">
      <c r="B905" s="15">
        <f t="shared" si="70"/>
        <v>893</v>
      </c>
      <c r="C905" s="9">
        <f t="shared" si="67"/>
        <v>69929</v>
      </c>
      <c r="D905" s="55">
        <f t="shared" si="71"/>
        <v>0</v>
      </c>
      <c r="E905" s="12">
        <f t="shared" si="68"/>
        <v>4309.3934458562771</v>
      </c>
      <c r="F905" s="12">
        <v>0</v>
      </c>
      <c r="G905" s="12">
        <f>IF(AND(B905&lt;&gt;"",$E$13:$E$1000+$F$13:$F$1000*COVID&lt;$D$13:$D$1000),$E$13:$E$1000+$F$13:$F$1000*COVID,IF(B905&lt;&gt;"",$D$13:$D$1000,""))</f>
        <v>0</v>
      </c>
      <c r="H905" s="12">
        <f>IF(AND(COVID,F905&lt;0),F905, IF(B905&lt;&gt;"",$G$13:$G$1000-$I$13:$I$1000,""))</f>
        <v>0</v>
      </c>
      <c r="I905" s="12">
        <f>IF(AND(COVID,F905&lt;0),0,IF(B905&lt;&gt;"",$D$13:$D$1000*($E$6/$E$8),""))</f>
        <v>0</v>
      </c>
      <c r="J905" s="12">
        <f t="shared" si="69"/>
        <v>0</v>
      </c>
      <c r="K905" s="12">
        <f>SUM($I$13:I905)</f>
        <v>854910.485335381</v>
      </c>
    </row>
    <row r="906" spans="2:11" s="2" customFormat="1" x14ac:dyDescent="0.2">
      <c r="B906" s="15">
        <f t="shared" si="70"/>
        <v>894</v>
      </c>
      <c r="C906" s="9">
        <f t="shared" si="67"/>
        <v>69959</v>
      </c>
      <c r="D906" s="55">
        <f t="shared" si="71"/>
        <v>0</v>
      </c>
      <c r="E906" s="12">
        <f t="shared" si="68"/>
        <v>4309.3934458562771</v>
      </c>
      <c r="F906" s="12">
        <v>0</v>
      </c>
      <c r="G906" s="12">
        <f>IF(AND(B906&lt;&gt;"",$E$13:$E$1000+$F$13:$F$1000*COVID&lt;$D$13:$D$1000),$E$13:$E$1000+$F$13:$F$1000*COVID,IF(B906&lt;&gt;"",$D$13:$D$1000,""))</f>
        <v>0</v>
      </c>
      <c r="H906" s="12">
        <f>IF(AND(COVID,F906&lt;0),F906, IF(B906&lt;&gt;"",$G$13:$G$1000-$I$13:$I$1000,""))</f>
        <v>0</v>
      </c>
      <c r="I906" s="12">
        <f>IF(AND(COVID,F906&lt;0),0,IF(B906&lt;&gt;"",$D$13:$D$1000*($E$6/$E$8),""))</f>
        <v>0</v>
      </c>
      <c r="J906" s="12">
        <f t="shared" si="69"/>
        <v>0</v>
      </c>
      <c r="K906" s="12">
        <f>SUM($I$13:I906)</f>
        <v>854910.485335381</v>
      </c>
    </row>
    <row r="907" spans="2:11" s="2" customFormat="1" x14ac:dyDescent="0.2">
      <c r="B907" s="15">
        <f t="shared" si="70"/>
        <v>895</v>
      </c>
      <c r="C907" s="9">
        <f t="shared" si="67"/>
        <v>69990</v>
      </c>
      <c r="D907" s="55">
        <f t="shared" si="71"/>
        <v>0</v>
      </c>
      <c r="E907" s="12">
        <f t="shared" si="68"/>
        <v>4309.3934458562771</v>
      </c>
      <c r="F907" s="12">
        <v>0</v>
      </c>
      <c r="G907" s="12">
        <f>IF(AND(B907&lt;&gt;"",$E$13:$E$1000+$F$13:$F$1000*COVID&lt;$D$13:$D$1000),$E$13:$E$1000+$F$13:$F$1000*COVID,IF(B907&lt;&gt;"",$D$13:$D$1000,""))</f>
        <v>0</v>
      </c>
      <c r="H907" s="12">
        <f>IF(AND(COVID,F907&lt;0),F907, IF(B907&lt;&gt;"",$G$13:$G$1000-$I$13:$I$1000,""))</f>
        <v>0</v>
      </c>
      <c r="I907" s="12">
        <f>IF(AND(COVID,F907&lt;0),0,IF(B907&lt;&gt;"",$D$13:$D$1000*($E$6/$E$8),""))</f>
        <v>0</v>
      </c>
      <c r="J907" s="12">
        <f t="shared" si="69"/>
        <v>0</v>
      </c>
      <c r="K907" s="12">
        <f>SUM($I$13:I907)</f>
        <v>854910.485335381</v>
      </c>
    </row>
    <row r="908" spans="2:11" s="2" customFormat="1" x14ac:dyDescent="0.2">
      <c r="B908" s="15">
        <f t="shared" si="70"/>
        <v>896</v>
      </c>
      <c r="C908" s="9">
        <f t="shared" si="67"/>
        <v>70021</v>
      </c>
      <c r="D908" s="55">
        <f t="shared" si="71"/>
        <v>0</v>
      </c>
      <c r="E908" s="12">
        <f t="shared" si="68"/>
        <v>4309.3934458562771</v>
      </c>
      <c r="F908" s="12">
        <v>0</v>
      </c>
      <c r="G908" s="12">
        <f>IF(AND(B908&lt;&gt;"",$E$13:$E$1000+$F$13:$F$1000*COVID&lt;$D$13:$D$1000),$E$13:$E$1000+$F$13:$F$1000*COVID,IF(B908&lt;&gt;"",$D$13:$D$1000,""))</f>
        <v>0</v>
      </c>
      <c r="H908" s="12">
        <f>IF(AND(COVID,F908&lt;0),F908, IF(B908&lt;&gt;"",$G$13:$G$1000-$I$13:$I$1000,""))</f>
        <v>0</v>
      </c>
      <c r="I908" s="12">
        <f>IF(AND(COVID,F908&lt;0),0,IF(B908&lt;&gt;"",$D$13:$D$1000*($E$6/$E$8),""))</f>
        <v>0</v>
      </c>
      <c r="J908" s="12">
        <f t="shared" si="69"/>
        <v>0</v>
      </c>
      <c r="K908" s="12">
        <f>SUM($I$13:I908)</f>
        <v>854910.485335381</v>
      </c>
    </row>
    <row r="909" spans="2:11" s="2" customFormat="1" x14ac:dyDescent="0.2">
      <c r="B909" s="15">
        <f t="shared" si="70"/>
        <v>897</v>
      </c>
      <c r="C909" s="9">
        <f t="shared" si="67"/>
        <v>70051</v>
      </c>
      <c r="D909" s="55">
        <f t="shared" si="71"/>
        <v>0</v>
      </c>
      <c r="E909" s="12">
        <f t="shared" si="68"/>
        <v>4309.3934458562771</v>
      </c>
      <c r="F909" s="12">
        <v>0</v>
      </c>
      <c r="G909" s="12">
        <f>IF(AND(B909&lt;&gt;"",$E$13:$E$1000+$F$13:$F$1000*COVID&lt;$D$13:$D$1000),$E$13:$E$1000+$F$13:$F$1000*COVID,IF(B909&lt;&gt;"",$D$13:$D$1000,""))</f>
        <v>0</v>
      </c>
      <c r="H909" s="12">
        <f>IF(AND(COVID,F909&lt;0),F909, IF(B909&lt;&gt;"",$G$13:$G$1000-$I$13:$I$1000,""))</f>
        <v>0</v>
      </c>
      <c r="I909" s="12">
        <f>IF(AND(COVID,F909&lt;0),0,IF(B909&lt;&gt;"",$D$13:$D$1000*($E$6/$E$8),""))</f>
        <v>0</v>
      </c>
      <c r="J909" s="12">
        <f t="shared" si="69"/>
        <v>0</v>
      </c>
      <c r="K909" s="12">
        <f>SUM($I$13:I909)</f>
        <v>854910.485335381</v>
      </c>
    </row>
    <row r="910" spans="2:11" s="2" customFormat="1" x14ac:dyDescent="0.2">
      <c r="B910" s="15">
        <f t="shared" si="70"/>
        <v>898</v>
      </c>
      <c r="C910" s="9">
        <f t="shared" ref="C910:C973" si="72">IF(B910&lt;&gt;"",DATE(YEAR($E$9),MONTH($E$9)+B910*12/$E$8,DAY($E$9)),"")</f>
        <v>70082</v>
      </c>
      <c r="D910" s="55">
        <f t="shared" si="71"/>
        <v>0</v>
      </c>
      <c r="E910" s="12">
        <f t="shared" ref="E910:E973" si="73">IF(B910&lt;&gt;"",$J$5,"")</f>
        <v>4309.3934458562771</v>
      </c>
      <c r="F910" s="12">
        <v>0</v>
      </c>
      <c r="G910" s="12">
        <f>IF(AND(B910&lt;&gt;"",$E$13:$E$1000+$F$13:$F$1000*COVID&lt;$D$13:$D$1000),$E$13:$E$1000+$F$13:$F$1000*COVID,IF(B910&lt;&gt;"",$D$13:$D$1000,""))</f>
        <v>0</v>
      </c>
      <c r="H910" s="12">
        <f>IF(AND(COVID,F910&lt;0),F910, IF(B910&lt;&gt;"",$G$13:$G$1000-$I$13:$I$1000,""))</f>
        <v>0</v>
      </c>
      <c r="I910" s="12">
        <f>IF(AND(COVID,F910&lt;0),0,IF(B910&lt;&gt;"",$D$13:$D$1000*($E$6/$E$8),""))</f>
        <v>0</v>
      </c>
      <c r="J910" s="12">
        <f t="shared" ref="J910:J973" si="74">IF(AND(B910&lt;&gt;"",$E$13:$E$1000+$F$13:$F$1000&lt;$D$13:$D$1000),$D$13:$D$1000-$H$13:$H$1000,IF(B910&lt;&gt;"",0,""))</f>
        <v>0</v>
      </c>
      <c r="K910" s="12">
        <f>SUM($I$13:I910)</f>
        <v>854910.485335381</v>
      </c>
    </row>
    <row r="911" spans="2:11" s="2" customFormat="1" x14ac:dyDescent="0.2">
      <c r="B911" s="15">
        <f t="shared" ref="B911:B974" si="75">IF((IF($E$5*$E$6*$E$7*$E$9&gt;0,1,0)),B910+1,"")</f>
        <v>899</v>
      </c>
      <c r="C911" s="9">
        <f t="shared" si="72"/>
        <v>70112</v>
      </c>
      <c r="D911" s="55">
        <f t="shared" ref="D911:D974" si="76">IF(B911&lt;&gt;"",J910,"")</f>
        <v>0</v>
      </c>
      <c r="E911" s="12">
        <f t="shared" si="73"/>
        <v>4309.3934458562771</v>
      </c>
      <c r="F911" s="12">
        <v>0</v>
      </c>
      <c r="G911" s="12">
        <f>IF(AND(B911&lt;&gt;"",$E$13:$E$1000+$F$13:$F$1000*COVID&lt;$D$13:$D$1000),$E$13:$E$1000+$F$13:$F$1000*COVID,IF(B911&lt;&gt;"",$D$13:$D$1000,""))</f>
        <v>0</v>
      </c>
      <c r="H911" s="12">
        <f>IF(AND(COVID,F911&lt;0),F911, IF(B911&lt;&gt;"",$G$13:$G$1000-$I$13:$I$1000,""))</f>
        <v>0</v>
      </c>
      <c r="I911" s="12">
        <f>IF(AND(COVID,F911&lt;0),0,IF(B911&lt;&gt;"",$D$13:$D$1000*($E$6/$E$8),""))</f>
        <v>0</v>
      </c>
      <c r="J911" s="12">
        <f t="shared" si="74"/>
        <v>0</v>
      </c>
      <c r="K911" s="12">
        <f>SUM($I$13:I911)</f>
        <v>854910.485335381</v>
      </c>
    </row>
    <row r="912" spans="2:11" s="2" customFormat="1" x14ac:dyDescent="0.2">
      <c r="B912" s="15">
        <f t="shared" si="75"/>
        <v>900</v>
      </c>
      <c r="C912" s="9">
        <f t="shared" si="72"/>
        <v>70143</v>
      </c>
      <c r="D912" s="55">
        <f t="shared" si="76"/>
        <v>0</v>
      </c>
      <c r="E912" s="12">
        <f t="shared" si="73"/>
        <v>4309.3934458562771</v>
      </c>
      <c r="F912" s="12">
        <v>0</v>
      </c>
      <c r="G912" s="12">
        <f>IF(AND(B912&lt;&gt;"",$E$13:$E$1000+$F$13:$F$1000*COVID&lt;$D$13:$D$1000),$E$13:$E$1000+$F$13:$F$1000*COVID,IF(B912&lt;&gt;"",$D$13:$D$1000,""))</f>
        <v>0</v>
      </c>
      <c r="H912" s="12">
        <f>IF(AND(COVID,F912&lt;0),F912, IF(B912&lt;&gt;"",$G$13:$G$1000-$I$13:$I$1000,""))</f>
        <v>0</v>
      </c>
      <c r="I912" s="12">
        <f>IF(AND(COVID,F912&lt;0),0,IF(B912&lt;&gt;"",$D$13:$D$1000*($E$6/$E$8),""))</f>
        <v>0</v>
      </c>
      <c r="J912" s="12">
        <f t="shared" si="74"/>
        <v>0</v>
      </c>
      <c r="K912" s="12">
        <f>SUM($I$13:I912)</f>
        <v>854910.485335381</v>
      </c>
    </row>
    <row r="913" spans="2:11" s="2" customFormat="1" x14ac:dyDescent="0.2">
      <c r="B913" s="15">
        <f t="shared" si="75"/>
        <v>901</v>
      </c>
      <c r="C913" s="9">
        <f t="shared" si="72"/>
        <v>70174</v>
      </c>
      <c r="D913" s="55">
        <f t="shared" si="76"/>
        <v>0</v>
      </c>
      <c r="E913" s="12">
        <f t="shared" si="73"/>
        <v>4309.3934458562771</v>
      </c>
      <c r="F913" s="12">
        <v>0</v>
      </c>
      <c r="G913" s="12">
        <f>IF(AND(B913&lt;&gt;"",$E$13:$E$1000+$F$13:$F$1000*COVID&lt;$D$13:$D$1000),$E$13:$E$1000+$F$13:$F$1000*COVID,IF(B913&lt;&gt;"",$D$13:$D$1000,""))</f>
        <v>0</v>
      </c>
      <c r="H913" s="12">
        <f>IF(AND(COVID,F913&lt;0),F913, IF(B913&lt;&gt;"",$G$13:$G$1000-$I$13:$I$1000,""))</f>
        <v>0</v>
      </c>
      <c r="I913" s="12">
        <f>IF(AND(COVID,F913&lt;0),0,IF(B913&lt;&gt;"",$D$13:$D$1000*($E$6/$E$8),""))</f>
        <v>0</v>
      </c>
      <c r="J913" s="12">
        <f t="shared" si="74"/>
        <v>0</v>
      </c>
      <c r="K913" s="12">
        <f>SUM($I$13:I913)</f>
        <v>854910.485335381</v>
      </c>
    </row>
    <row r="914" spans="2:11" s="2" customFormat="1" x14ac:dyDescent="0.2">
      <c r="B914" s="15">
        <f t="shared" si="75"/>
        <v>902</v>
      </c>
      <c r="C914" s="9">
        <f t="shared" si="72"/>
        <v>70203</v>
      </c>
      <c r="D914" s="55">
        <f t="shared" si="76"/>
        <v>0</v>
      </c>
      <c r="E914" s="12">
        <f t="shared" si="73"/>
        <v>4309.3934458562771</v>
      </c>
      <c r="F914" s="12">
        <v>0</v>
      </c>
      <c r="G914" s="12">
        <f>IF(AND(B914&lt;&gt;"",$E$13:$E$1000+$F$13:$F$1000*COVID&lt;$D$13:$D$1000),$E$13:$E$1000+$F$13:$F$1000*COVID,IF(B914&lt;&gt;"",$D$13:$D$1000,""))</f>
        <v>0</v>
      </c>
      <c r="H914" s="12">
        <f>IF(AND(COVID,F914&lt;0),F914, IF(B914&lt;&gt;"",$G$13:$G$1000-$I$13:$I$1000,""))</f>
        <v>0</v>
      </c>
      <c r="I914" s="12">
        <f>IF(AND(COVID,F914&lt;0),0,IF(B914&lt;&gt;"",$D$13:$D$1000*($E$6/$E$8),""))</f>
        <v>0</v>
      </c>
      <c r="J914" s="12">
        <f t="shared" si="74"/>
        <v>0</v>
      </c>
      <c r="K914" s="12">
        <f>SUM($I$13:I914)</f>
        <v>854910.485335381</v>
      </c>
    </row>
    <row r="915" spans="2:11" s="2" customFormat="1" x14ac:dyDescent="0.2">
      <c r="B915" s="15">
        <f t="shared" si="75"/>
        <v>903</v>
      </c>
      <c r="C915" s="9">
        <f t="shared" si="72"/>
        <v>70234</v>
      </c>
      <c r="D915" s="55">
        <f t="shared" si="76"/>
        <v>0</v>
      </c>
      <c r="E915" s="12">
        <f t="shared" si="73"/>
        <v>4309.3934458562771</v>
      </c>
      <c r="F915" s="12">
        <v>0</v>
      </c>
      <c r="G915" s="12">
        <f>IF(AND(B915&lt;&gt;"",$E$13:$E$1000+$F$13:$F$1000*COVID&lt;$D$13:$D$1000),$E$13:$E$1000+$F$13:$F$1000*COVID,IF(B915&lt;&gt;"",$D$13:$D$1000,""))</f>
        <v>0</v>
      </c>
      <c r="H915" s="12">
        <f>IF(AND(COVID,F915&lt;0),F915, IF(B915&lt;&gt;"",$G$13:$G$1000-$I$13:$I$1000,""))</f>
        <v>0</v>
      </c>
      <c r="I915" s="12">
        <f>IF(AND(COVID,F915&lt;0),0,IF(B915&lt;&gt;"",$D$13:$D$1000*($E$6/$E$8),""))</f>
        <v>0</v>
      </c>
      <c r="J915" s="12">
        <f t="shared" si="74"/>
        <v>0</v>
      </c>
      <c r="K915" s="12">
        <f>SUM($I$13:I915)</f>
        <v>854910.485335381</v>
      </c>
    </row>
    <row r="916" spans="2:11" s="2" customFormat="1" x14ac:dyDescent="0.2">
      <c r="B916" s="15">
        <f t="shared" si="75"/>
        <v>904</v>
      </c>
      <c r="C916" s="9">
        <f t="shared" si="72"/>
        <v>70264</v>
      </c>
      <c r="D916" s="55">
        <f t="shared" si="76"/>
        <v>0</v>
      </c>
      <c r="E916" s="12">
        <f t="shared" si="73"/>
        <v>4309.3934458562771</v>
      </c>
      <c r="F916" s="12">
        <v>0</v>
      </c>
      <c r="G916" s="12">
        <f>IF(AND(B916&lt;&gt;"",$E$13:$E$1000+$F$13:$F$1000*COVID&lt;$D$13:$D$1000),$E$13:$E$1000+$F$13:$F$1000*COVID,IF(B916&lt;&gt;"",$D$13:$D$1000,""))</f>
        <v>0</v>
      </c>
      <c r="H916" s="12">
        <f>IF(AND(COVID,F916&lt;0),F916, IF(B916&lt;&gt;"",$G$13:$G$1000-$I$13:$I$1000,""))</f>
        <v>0</v>
      </c>
      <c r="I916" s="12">
        <f>IF(AND(COVID,F916&lt;0),0,IF(B916&lt;&gt;"",$D$13:$D$1000*($E$6/$E$8),""))</f>
        <v>0</v>
      </c>
      <c r="J916" s="12">
        <f t="shared" si="74"/>
        <v>0</v>
      </c>
      <c r="K916" s="12">
        <f>SUM($I$13:I916)</f>
        <v>854910.485335381</v>
      </c>
    </row>
    <row r="917" spans="2:11" s="2" customFormat="1" x14ac:dyDescent="0.2">
      <c r="B917" s="15">
        <f t="shared" si="75"/>
        <v>905</v>
      </c>
      <c r="C917" s="9">
        <f t="shared" si="72"/>
        <v>70295</v>
      </c>
      <c r="D917" s="55">
        <f t="shared" si="76"/>
        <v>0</v>
      </c>
      <c r="E917" s="12">
        <f t="shared" si="73"/>
        <v>4309.3934458562771</v>
      </c>
      <c r="F917" s="12">
        <v>0</v>
      </c>
      <c r="G917" s="12">
        <f>IF(AND(B917&lt;&gt;"",$E$13:$E$1000+$F$13:$F$1000*COVID&lt;$D$13:$D$1000),$E$13:$E$1000+$F$13:$F$1000*COVID,IF(B917&lt;&gt;"",$D$13:$D$1000,""))</f>
        <v>0</v>
      </c>
      <c r="H917" s="12">
        <f>IF(AND(COVID,F917&lt;0),F917, IF(B917&lt;&gt;"",$G$13:$G$1000-$I$13:$I$1000,""))</f>
        <v>0</v>
      </c>
      <c r="I917" s="12">
        <f>IF(AND(COVID,F917&lt;0),0,IF(B917&lt;&gt;"",$D$13:$D$1000*($E$6/$E$8),""))</f>
        <v>0</v>
      </c>
      <c r="J917" s="12">
        <f t="shared" si="74"/>
        <v>0</v>
      </c>
      <c r="K917" s="12">
        <f>SUM($I$13:I917)</f>
        <v>854910.485335381</v>
      </c>
    </row>
    <row r="918" spans="2:11" s="2" customFormat="1" x14ac:dyDescent="0.2">
      <c r="B918" s="15">
        <f t="shared" si="75"/>
        <v>906</v>
      </c>
      <c r="C918" s="9">
        <f t="shared" si="72"/>
        <v>70325</v>
      </c>
      <c r="D918" s="55">
        <f t="shared" si="76"/>
        <v>0</v>
      </c>
      <c r="E918" s="12">
        <f t="shared" si="73"/>
        <v>4309.3934458562771</v>
      </c>
      <c r="F918" s="12">
        <v>0</v>
      </c>
      <c r="G918" s="12">
        <f>IF(AND(B918&lt;&gt;"",$E$13:$E$1000+$F$13:$F$1000*COVID&lt;$D$13:$D$1000),$E$13:$E$1000+$F$13:$F$1000*COVID,IF(B918&lt;&gt;"",$D$13:$D$1000,""))</f>
        <v>0</v>
      </c>
      <c r="H918" s="12">
        <f>IF(AND(COVID,F918&lt;0),F918, IF(B918&lt;&gt;"",$G$13:$G$1000-$I$13:$I$1000,""))</f>
        <v>0</v>
      </c>
      <c r="I918" s="12">
        <f>IF(AND(COVID,F918&lt;0),0,IF(B918&lt;&gt;"",$D$13:$D$1000*($E$6/$E$8),""))</f>
        <v>0</v>
      </c>
      <c r="J918" s="12">
        <f t="shared" si="74"/>
        <v>0</v>
      </c>
      <c r="K918" s="12">
        <f>SUM($I$13:I918)</f>
        <v>854910.485335381</v>
      </c>
    </row>
    <row r="919" spans="2:11" s="2" customFormat="1" x14ac:dyDescent="0.2">
      <c r="B919" s="15">
        <f t="shared" si="75"/>
        <v>907</v>
      </c>
      <c r="C919" s="9">
        <f t="shared" si="72"/>
        <v>70356</v>
      </c>
      <c r="D919" s="55">
        <f t="shared" si="76"/>
        <v>0</v>
      </c>
      <c r="E919" s="12">
        <f t="shared" si="73"/>
        <v>4309.3934458562771</v>
      </c>
      <c r="F919" s="12">
        <v>0</v>
      </c>
      <c r="G919" s="12">
        <f>IF(AND(B919&lt;&gt;"",$E$13:$E$1000+$F$13:$F$1000*COVID&lt;$D$13:$D$1000),$E$13:$E$1000+$F$13:$F$1000*COVID,IF(B919&lt;&gt;"",$D$13:$D$1000,""))</f>
        <v>0</v>
      </c>
      <c r="H919" s="12">
        <f>IF(AND(COVID,F919&lt;0),F919, IF(B919&lt;&gt;"",$G$13:$G$1000-$I$13:$I$1000,""))</f>
        <v>0</v>
      </c>
      <c r="I919" s="12">
        <f>IF(AND(COVID,F919&lt;0),0,IF(B919&lt;&gt;"",$D$13:$D$1000*($E$6/$E$8),""))</f>
        <v>0</v>
      </c>
      <c r="J919" s="12">
        <f t="shared" si="74"/>
        <v>0</v>
      </c>
      <c r="K919" s="12">
        <f>SUM($I$13:I919)</f>
        <v>854910.485335381</v>
      </c>
    </row>
    <row r="920" spans="2:11" s="2" customFormat="1" x14ac:dyDescent="0.2">
      <c r="B920" s="15">
        <f t="shared" si="75"/>
        <v>908</v>
      </c>
      <c r="C920" s="9">
        <f t="shared" si="72"/>
        <v>70387</v>
      </c>
      <c r="D920" s="55">
        <f t="shared" si="76"/>
        <v>0</v>
      </c>
      <c r="E920" s="12">
        <f t="shared" si="73"/>
        <v>4309.3934458562771</v>
      </c>
      <c r="F920" s="12">
        <v>0</v>
      </c>
      <c r="G920" s="12">
        <f>IF(AND(B920&lt;&gt;"",$E$13:$E$1000+$F$13:$F$1000*COVID&lt;$D$13:$D$1000),$E$13:$E$1000+$F$13:$F$1000*COVID,IF(B920&lt;&gt;"",$D$13:$D$1000,""))</f>
        <v>0</v>
      </c>
      <c r="H920" s="12">
        <f>IF(AND(COVID,F920&lt;0),F920, IF(B920&lt;&gt;"",$G$13:$G$1000-$I$13:$I$1000,""))</f>
        <v>0</v>
      </c>
      <c r="I920" s="12">
        <f>IF(AND(COVID,F920&lt;0),0,IF(B920&lt;&gt;"",$D$13:$D$1000*($E$6/$E$8),""))</f>
        <v>0</v>
      </c>
      <c r="J920" s="12">
        <f t="shared" si="74"/>
        <v>0</v>
      </c>
      <c r="K920" s="12">
        <f>SUM($I$13:I920)</f>
        <v>854910.485335381</v>
      </c>
    </row>
    <row r="921" spans="2:11" s="2" customFormat="1" x14ac:dyDescent="0.2">
      <c r="B921" s="15">
        <f t="shared" si="75"/>
        <v>909</v>
      </c>
      <c r="C921" s="9">
        <f t="shared" si="72"/>
        <v>70417</v>
      </c>
      <c r="D921" s="55">
        <f t="shared" si="76"/>
        <v>0</v>
      </c>
      <c r="E921" s="12">
        <f t="shared" si="73"/>
        <v>4309.3934458562771</v>
      </c>
      <c r="F921" s="12">
        <v>0</v>
      </c>
      <c r="G921" s="12">
        <f>IF(AND(B921&lt;&gt;"",$E$13:$E$1000+$F$13:$F$1000*COVID&lt;$D$13:$D$1000),$E$13:$E$1000+$F$13:$F$1000*COVID,IF(B921&lt;&gt;"",$D$13:$D$1000,""))</f>
        <v>0</v>
      </c>
      <c r="H921" s="12">
        <f>IF(AND(COVID,F921&lt;0),F921, IF(B921&lt;&gt;"",$G$13:$G$1000-$I$13:$I$1000,""))</f>
        <v>0</v>
      </c>
      <c r="I921" s="12">
        <f>IF(AND(COVID,F921&lt;0),0,IF(B921&lt;&gt;"",$D$13:$D$1000*($E$6/$E$8),""))</f>
        <v>0</v>
      </c>
      <c r="J921" s="12">
        <f t="shared" si="74"/>
        <v>0</v>
      </c>
      <c r="K921" s="12">
        <f>SUM($I$13:I921)</f>
        <v>854910.485335381</v>
      </c>
    </row>
    <row r="922" spans="2:11" s="2" customFormat="1" x14ac:dyDescent="0.2">
      <c r="B922" s="15">
        <f t="shared" si="75"/>
        <v>910</v>
      </c>
      <c r="C922" s="9">
        <f t="shared" si="72"/>
        <v>70448</v>
      </c>
      <c r="D922" s="55">
        <f t="shared" si="76"/>
        <v>0</v>
      </c>
      <c r="E922" s="12">
        <f t="shared" si="73"/>
        <v>4309.3934458562771</v>
      </c>
      <c r="F922" s="12">
        <v>0</v>
      </c>
      <c r="G922" s="12">
        <f>IF(AND(B922&lt;&gt;"",$E$13:$E$1000+$F$13:$F$1000*COVID&lt;$D$13:$D$1000),$E$13:$E$1000+$F$13:$F$1000*COVID,IF(B922&lt;&gt;"",$D$13:$D$1000,""))</f>
        <v>0</v>
      </c>
      <c r="H922" s="12">
        <f>IF(AND(COVID,F922&lt;0),F922, IF(B922&lt;&gt;"",$G$13:$G$1000-$I$13:$I$1000,""))</f>
        <v>0</v>
      </c>
      <c r="I922" s="12">
        <f>IF(AND(COVID,F922&lt;0),0,IF(B922&lt;&gt;"",$D$13:$D$1000*($E$6/$E$8),""))</f>
        <v>0</v>
      </c>
      <c r="J922" s="12">
        <f t="shared" si="74"/>
        <v>0</v>
      </c>
      <c r="K922" s="12">
        <f>SUM($I$13:I922)</f>
        <v>854910.485335381</v>
      </c>
    </row>
    <row r="923" spans="2:11" s="2" customFormat="1" x14ac:dyDescent="0.2">
      <c r="B923" s="15">
        <f t="shared" si="75"/>
        <v>911</v>
      </c>
      <c r="C923" s="9">
        <f t="shared" si="72"/>
        <v>70478</v>
      </c>
      <c r="D923" s="55">
        <f t="shared" si="76"/>
        <v>0</v>
      </c>
      <c r="E923" s="12">
        <f t="shared" si="73"/>
        <v>4309.3934458562771</v>
      </c>
      <c r="F923" s="12">
        <v>0</v>
      </c>
      <c r="G923" s="12">
        <f>IF(AND(B923&lt;&gt;"",$E$13:$E$1000+$F$13:$F$1000*COVID&lt;$D$13:$D$1000),$E$13:$E$1000+$F$13:$F$1000*COVID,IF(B923&lt;&gt;"",$D$13:$D$1000,""))</f>
        <v>0</v>
      </c>
      <c r="H923" s="12">
        <f>IF(AND(COVID,F923&lt;0),F923, IF(B923&lt;&gt;"",$G$13:$G$1000-$I$13:$I$1000,""))</f>
        <v>0</v>
      </c>
      <c r="I923" s="12">
        <f>IF(AND(COVID,F923&lt;0),0,IF(B923&lt;&gt;"",$D$13:$D$1000*($E$6/$E$8),""))</f>
        <v>0</v>
      </c>
      <c r="J923" s="12">
        <f t="shared" si="74"/>
        <v>0</v>
      </c>
      <c r="K923" s="12">
        <f>SUM($I$13:I923)</f>
        <v>854910.485335381</v>
      </c>
    </row>
    <row r="924" spans="2:11" s="2" customFormat="1" x14ac:dyDescent="0.2">
      <c r="B924" s="15">
        <f t="shared" si="75"/>
        <v>912</v>
      </c>
      <c r="C924" s="9">
        <f t="shared" si="72"/>
        <v>70509</v>
      </c>
      <c r="D924" s="55">
        <f t="shared" si="76"/>
        <v>0</v>
      </c>
      <c r="E924" s="12">
        <f t="shared" si="73"/>
        <v>4309.3934458562771</v>
      </c>
      <c r="F924" s="12">
        <v>0</v>
      </c>
      <c r="G924" s="12">
        <f>IF(AND(B924&lt;&gt;"",$E$13:$E$1000+$F$13:$F$1000*COVID&lt;$D$13:$D$1000),$E$13:$E$1000+$F$13:$F$1000*COVID,IF(B924&lt;&gt;"",$D$13:$D$1000,""))</f>
        <v>0</v>
      </c>
      <c r="H924" s="12">
        <f>IF(AND(COVID,F924&lt;0),F924, IF(B924&lt;&gt;"",$G$13:$G$1000-$I$13:$I$1000,""))</f>
        <v>0</v>
      </c>
      <c r="I924" s="12">
        <f>IF(AND(COVID,F924&lt;0),0,IF(B924&lt;&gt;"",$D$13:$D$1000*($E$6/$E$8),""))</f>
        <v>0</v>
      </c>
      <c r="J924" s="12">
        <f t="shared" si="74"/>
        <v>0</v>
      </c>
      <c r="K924" s="12">
        <f>SUM($I$13:I924)</f>
        <v>854910.485335381</v>
      </c>
    </row>
    <row r="925" spans="2:11" s="2" customFormat="1" x14ac:dyDescent="0.2">
      <c r="B925" s="15">
        <f t="shared" si="75"/>
        <v>913</v>
      </c>
      <c r="C925" s="9">
        <f t="shared" si="72"/>
        <v>70540</v>
      </c>
      <c r="D925" s="55">
        <f t="shared" si="76"/>
        <v>0</v>
      </c>
      <c r="E925" s="12">
        <f t="shared" si="73"/>
        <v>4309.3934458562771</v>
      </c>
      <c r="F925" s="12">
        <v>0</v>
      </c>
      <c r="G925" s="12">
        <f>IF(AND(B925&lt;&gt;"",$E$13:$E$1000+$F$13:$F$1000*COVID&lt;$D$13:$D$1000),$E$13:$E$1000+$F$13:$F$1000*COVID,IF(B925&lt;&gt;"",$D$13:$D$1000,""))</f>
        <v>0</v>
      </c>
      <c r="H925" s="12">
        <f>IF(AND(COVID,F925&lt;0),F925, IF(B925&lt;&gt;"",$G$13:$G$1000-$I$13:$I$1000,""))</f>
        <v>0</v>
      </c>
      <c r="I925" s="12">
        <f>IF(AND(COVID,F925&lt;0),0,IF(B925&lt;&gt;"",$D$13:$D$1000*($E$6/$E$8),""))</f>
        <v>0</v>
      </c>
      <c r="J925" s="12">
        <f t="shared" si="74"/>
        <v>0</v>
      </c>
      <c r="K925" s="12">
        <f>SUM($I$13:I925)</f>
        <v>854910.485335381</v>
      </c>
    </row>
    <row r="926" spans="2:11" s="2" customFormat="1" x14ac:dyDescent="0.2">
      <c r="B926" s="15">
        <f t="shared" si="75"/>
        <v>914</v>
      </c>
      <c r="C926" s="9">
        <f t="shared" si="72"/>
        <v>70568</v>
      </c>
      <c r="D926" s="55">
        <f t="shared" si="76"/>
        <v>0</v>
      </c>
      <c r="E926" s="12">
        <f t="shared" si="73"/>
        <v>4309.3934458562771</v>
      </c>
      <c r="F926" s="12">
        <v>0</v>
      </c>
      <c r="G926" s="12">
        <f>IF(AND(B926&lt;&gt;"",$E$13:$E$1000+$F$13:$F$1000*COVID&lt;$D$13:$D$1000),$E$13:$E$1000+$F$13:$F$1000*COVID,IF(B926&lt;&gt;"",$D$13:$D$1000,""))</f>
        <v>0</v>
      </c>
      <c r="H926" s="12">
        <f>IF(AND(COVID,F926&lt;0),F926, IF(B926&lt;&gt;"",$G$13:$G$1000-$I$13:$I$1000,""))</f>
        <v>0</v>
      </c>
      <c r="I926" s="12">
        <f>IF(AND(COVID,F926&lt;0),0,IF(B926&lt;&gt;"",$D$13:$D$1000*($E$6/$E$8),""))</f>
        <v>0</v>
      </c>
      <c r="J926" s="12">
        <f t="shared" si="74"/>
        <v>0</v>
      </c>
      <c r="K926" s="12">
        <f>SUM($I$13:I926)</f>
        <v>854910.485335381</v>
      </c>
    </row>
    <row r="927" spans="2:11" s="2" customFormat="1" x14ac:dyDescent="0.2">
      <c r="B927" s="15">
        <f t="shared" si="75"/>
        <v>915</v>
      </c>
      <c r="C927" s="9">
        <f t="shared" si="72"/>
        <v>70599</v>
      </c>
      <c r="D927" s="55">
        <f t="shared" si="76"/>
        <v>0</v>
      </c>
      <c r="E927" s="12">
        <f t="shared" si="73"/>
        <v>4309.3934458562771</v>
      </c>
      <c r="F927" s="12">
        <v>0</v>
      </c>
      <c r="G927" s="12">
        <f>IF(AND(B927&lt;&gt;"",$E$13:$E$1000+$F$13:$F$1000*COVID&lt;$D$13:$D$1000),$E$13:$E$1000+$F$13:$F$1000*COVID,IF(B927&lt;&gt;"",$D$13:$D$1000,""))</f>
        <v>0</v>
      </c>
      <c r="H927" s="12">
        <f>IF(AND(COVID,F927&lt;0),F927, IF(B927&lt;&gt;"",$G$13:$G$1000-$I$13:$I$1000,""))</f>
        <v>0</v>
      </c>
      <c r="I927" s="12">
        <f>IF(AND(COVID,F927&lt;0),0,IF(B927&lt;&gt;"",$D$13:$D$1000*($E$6/$E$8),""))</f>
        <v>0</v>
      </c>
      <c r="J927" s="12">
        <f t="shared" si="74"/>
        <v>0</v>
      </c>
      <c r="K927" s="12">
        <f>SUM($I$13:I927)</f>
        <v>854910.485335381</v>
      </c>
    </row>
    <row r="928" spans="2:11" s="2" customFormat="1" x14ac:dyDescent="0.2">
      <c r="B928" s="15">
        <f t="shared" si="75"/>
        <v>916</v>
      </c>
      <c r="C928" s="9">
        <f t="shared" si="72"/>
        <v>70629</v>
      </c>
      <c r="D928" s="55">
        <f t="shared" si="76"/>
        <v>0</v>
      </c>
      <c r="E928" s="12">
        <f t="shared" si="73"/>
        <v>4309.3934458562771</v>
      </c>
      <c r="F928" s="12">
        <v>0</v>
      </c>
      <c r="G928" s="12">
        <f>IF(AND(B928&lt;&gt;"",$E$13:$E$1000+$F$13:$F$1000*COVID&lt;$D$13:$D$1000),$E$13:$E$1000+$F$13:$F$1000*COVID,IF(B928&lt;&gt;"",$D$13:$D$1000,""))</f>
        <v>0</v>
      </c>
      <c r="H928" s="12">
        <f>IF(AND(COVID,F928&lt;0),F928, IF(B928&lt;&gt;"",$G$13:$G$1000-$I$13:$I$1000,""))</f>
        <v>0</v>
      </c>
      <c r="I928" s="12">
        <f>IF(AND(COVID,F928&lt;0),0,IF(B928&lt;&gt;"",$D$13:$D$1000*($E$6/$E$8),""))</f>
        <v>0</v>
      </c>
      <c r="J928" s="12">
        <f t="shared" si="74"/>
        <v>0</v>
      </c>
      <c r="K928" s="12">
        <f>SUM($I$13:I928)</f>
        <v>854910.485335381</v>
      </c>
    </row>
    <row r="929" spans="2:11" s="2" customFormat="1" x14ac:dyDescent="0.2">
      <c r="B929" s="15">
        <f t="shared" si="75"/>
        <v>917</v>
      </c>
      <c r="C929" s="9">
        <f t="shared" si="72"/>
        <v>70660</v>
      </c>
      <c r="D929" s="55">
        <f t="shared" si="76"/>
        <v>0</v>
      </c>
      <c r="E929" s="12">
        <f t="shared" si="73"/>
        <v>4309.3934458562771</v>
      </c>
      <c r="F929" s="12">
        <v>0</v>
      </c>
      <c r="G929" s="12">
        <f>IF(AND(B929&lt;&gt;"",$E$13:$E$1000+$F$13:$F$1000*COVID&lt;$D$13:$D$1000),$E$13:$E$1000+$F$13:$F$1000*COVID,IF(B929&lt;&gt;"",$D$13:$D$1000,""))</f>
        <v>0</v>
      </c>
      <c r="H929" s="12">
        <f>IF(AND(COVID,F929&lt;0),F929, IF(B929&lt;&gt;"",$G$13:$G$1000-$I$13:$I$1000,""))</f>
        <v>0</v>
      </c>
      <c r="I929" s="12">
        <f>IF(AND(COVID,F929&lt;0),0,IF(B929&lt;&gt;"",$D$13:$D$1000*($E$6/$E$8),""))</f>
        <v>0</v>
      </c>
      <c r="J929" s="12">
        <f t="shared" si="74"/>
        <v>0</v>
      </c>
      <c r="K929" s="12">
        <f>SUM($I$13:I929)</f>
        <v>854910.485335381</v>
      </c>
    </row>
    <row r="930" spans="2:11" s="2" customFormat="1" x14ac:dyDescent="0.2">
      <c r="B930" s="15">
        <f t="shared" si="75"/>
        <v>918</v>
      </c>
      <c r="C930" s="9">
        <f t="shared" si="72"/>
        <v>70690</v>
      </c>
      <c r="D930" s="55">
        <f t="shared" si="76"/>
        <v>0</v>
      </c>
      <c r="E930" s="12">
        <f t="shared" si="73"/>
        <v>4309.3934458562771</v>
      </c>
      <c r="F930" s="12">
        <v>0</v>
      </c>
      <c r="G930" s="12">
        <f>IF(AND(B930&lt;&gt;"",$E$13:$E$1000+$F$13:$F$1000*COVID&lt;$D$13:$D$1000),$E$13:$E$1000+$F$13:$F$1000*COVID,IF(B930&lt;&gt;"",$D$13:$D$1000,""))</f>
        <v>0</v>
      </c>
      <c r="H930" s="12">
        <f>IF(AND(COVID,F930&lt;0),F930, IF(B930&lt;&gt;"",$G$13:$G$1000-$I$13:$I$1000,""))</f>
        <v>0</v>
      </c>
      <c r="I930" s="12">
        <f>IF(AND(COVID,F930&lt;0),0,IF(B930&lt;&gt;"",$D$13:$D$1000*($E$6/$E$8),""))</f>
        <v>0</v>
      </c>
      <c r="J930" s="12">
        <f t="shared" si="74"/>
        <v>0</v>
      </c>
      <c r="K930" s="12">
        <f>SUM($I$13:I930)</f>
        <v>854910.485335381</v>
      </c>
    </row>
    <row r="931" spans="2:11" s="2" customFormat="1" x14ac:dyDescent="0.2">
      <c r="B931" s="15">
        <f t="shared" si="75"/>
        <v>919</v>
      </c>
      <c r="C931" s="9">
        <f t="shared" si="72"/>
        <v>70721</v>
      </c>
      <c r="D931" s="55">
        <f t="shared" si="76"/>
        <v>0</v>
      </c>
      <c r="E931" s="12">
        <f t="shared" si="73"/>
        <v>4309.3934458562771</v>
      </c>
      <c r="F931" s="12">
        <v>0</v>
      </c>
      <c r="G931" s="12">
        <f>IF(AND(B931&lt;&gt;"",$E$13:$E$1000+$F$13:$F$1000*COVID&lt;$D$13:$D$1000),$E$13:$E$1000+$F$13:$F$1000*COVID,IF(B931&lt;&gt;"",$D$13:$D$1000,""))</f>
        <v>0</v>
      </c>
      <c r="H931" s="12">
        <f>IF(AND(COVID,F931&lt;0),F931, IF(B931&lt;&gt;"",$G$13:$G$1000-$I$13:$I$1000,""))</f>
        <v>0</v>
      </c>
      <c r="I931" s="12">
        <f>IF(AND(COVID,F931&lt;0),0,IF(B931&lt;&gt;"",$D$13:$D$1000*($E$6/$E$8),""))</f>
        <v>0</v>
      </c>
      <c r="J931" s="12">
        <f t="shared" si="74"/>
        <v>0</v>
      </c>
      <c r="K931" s="12">
        <f>SUM($I$13:I931)</f>
        <v>854910.485335381</v>
      </c>
    </row>
    <row r="932" spans="2:11" s="2" customFormat="1" x14ac:dyDescent="0.2">
      <c r="B932" s="15">
        <f t="shared" si="75"/>
        <v>920</v>
      </c>
      <c r="C932" s="9">
        <f t="shared" si="72"/>
        <v>70752</v>
      </c>
      <c r="D932" s="55">
        <f t="shared" si="76"/>
        <v>0</v>
      </c>
      <c r="E932" s="12">
        <f t="shared" si="73"/>
        <v>4309.3934458562771</v>
      </c>
      <c r="F932" s="12">
        <v>0</v>
      </c>
      <c r="G932" s="12">
        <f>IF(AND(B932&lt;&gt;"",$E$13:$E$1000+$F$13:$F$1000*COVID&lt;$D$13:$D$1000),$E$13:$E$1000+$F$13:$F$1000*COVID,IF(B932&lt;&gt;"",$D$13:$D$1000,""))</f>
        <v>0</v>
      </c>
      <c r="H932" s="12">
        <f>IF(AND(COVID,F932&lt;0),F932, IF(B932&lt;&gt;"",$G$13:$G$1000-$I$13:$I$1000,""))</f>
        <v>0</v>
      </c>
      <c r="I932" s="12">
        <f>IF(AND(COVID,F932&lt;0),0,IF(B932&lt;&gt;"",$D$13:$D$1000*($E$6/$E$8),""))</f>
        <v>0</v>
      </c>
      <c r="J932" s="12">
        <f t="shared" si="74"/>
        <v>0</v>
      </c>
      <c r="K932" s="12">
        <f>SUM($I$13:I932)</f>
        <v>854910.485335381</v>
      </c>
    </row>
    <row r="933" spans="2:11" s="2" customFormat="1" x14ac:dyDescent="0.2">
      <c r="B933" s="15">
        <f t="shared" si="75"/>
        <v>921</v>
      </c>
      <c r="C933" s="9">
        <f t="shared" si="72"/>
        <v>70782</v>
      </c>
      <c r="D933" s="55">
        <f t="shared" si="76"/>
        <v>0</v>
      </c>
      <c r="E933" s="12">
        <f t="shared" si="73"/>
        <v>4309.3934458562771</v>
      </c>
      <c r="F933" s="12">
        <v>0</v>
      </c>
      <c r="G933" s="12">
        <f>IF(AND(B933&lt;&gt;"",$E$13:$E$1000+$F$13:$F$1000*COVID&lt;$D$13:$D$1000),$E$13:$E$1000+$F$13:$F$1000*COVID,IF(B933&lt;&gt;"",$D$13:$D$1000,""))</f>
        <v>0</v>
      </c>
      <c r="H933" s="12">
        <f>IF(AND(COVID,F933&lt;0),F933, IF(B933&lt;&gt;"",$G$13:$G$1000-$I$13:$I$1000,""))</f>
        <v>0</v>
      </c>
      <c r="I933" s="12">
        <f>IF(AND(COVID,F933&lt;0),0,IF(B933&lt;&gt;"",$D$13:$D$1000*($E$6/$E$8),""))</f>
        <v>0</v>
      </c>
      <c r="J933" s="12">
        <f t="shared" si="74"/>
        <v>0</v>
      </c>
      <c r="K933" s="12">
        <f>SUM($I$13:I933)</f>
        <v>854910.485335381</v>
      </c>
    </row>
    <row r="934" spans="2:11" s="2" customFormat="1" x14ac:dyDescent="0.2">
      <c r="B934" s="15">
        <f t="shared" si="75"/>
        <v>922</v>
      </c>
      <c r="C934" s="9">
        <f t="shared" si="72"/>
        <v>70813</v>
      </c>
      <c r="D934" s="55">
        <f t="shared" si="76"/>
        <v>0</v>
      </c>
      <c r="E934" s="12">
        <f t="shared" si="73"/>
        <v>4309.3934458562771</v>
      </c>
      <c r="F934" s="12">
        <v>0</v>
      </c>
      <c r="G934" s="12">
        <f>IF(AND(B934&lt;&gt;"",$E$13:$E$1000+$F$13:$F$1000*COVID&lt;$D$13:$D$1000),$E$13:$E$1000+$F$13:$F$1000*COVID,IF(B934&lt;&gt;"",$D$13:$D$1000,""))</f>
        <v>0</v>
      </c>
      <c r="H934" s="12">
        <f>IF(AND(COVID,F934&lt;0),F934, IF(B934&lt;&gt;"",$G$13:$G$1000-$I$13:$I$1000,""))</f>
        <v>0</v>
      </c>
      <c r="I934" s="12">
        <f>IF(AND(COVID,F934&lt;0),0,IF(B934&lt;&gt;"",$D$13:$D$1000*($E$6/$E$8),""))</f>
        <v>0</v>
      </c>
      <c r="J934" s="12">
        <f t="shared" si="74"/>
        <v>0</v>
      </c>
      <c r="K934" s="12">
        <f>SUM($I$13:I934)</f>
        <v>854910.485335381</v>
      </c>
    </row>
    <row r="935" spans="2:11" s="2" customFormat="1" x14ac:dyDescent="0.2">
      <c r="B935" s="15">
        <f t="shared" si="75"/>
        <v>923</v>
      </c>
      <c r="C935" s="9">
        <f t="shared" si="72"/>
        <v>70843</v>
      </c>
      <c r="D935" s="55">
        <f t="shared" si="76"/>
        <v>0</v>
      </c>
      <c r="E935" s="12">
        <f t="shared" si="73"/>
        <v>4309.3934458562771</v>
      </c>
      <c r="F935" s="12">
        <v>0</v>
      </c>
      <c r="G935" s="12">
        <f>IF(AND(B935&lt;&gt;"",$E$13:$E$1000+$F$13:$F$1000*COVID&lt;$D$13:$D$1000),$E$13:$E$1000+$F$13:$F$1000*COVID,IF(B935&lt;&gt;"",$D$13:$D$1000,""))</f>
        <v>0</v>
      </c>
      <c r="H935" s="12">
        <f>IF(AND(COVID,F935&lt;0),F935, IF(B935&lt;&gt;"",$G$13:$G$1000-$I$13:$I$1000,""))</f>
        <v>0</v>
      </c>
      <c r="I935" s="12">
        <f>IF(AND(COVID,F935&lt;0),0,IF(B935&lt;&gt;"",$D$13:$D$1000*($E$6/$E$8),""))</f>
        <v>0</v>
      </c>
      <c r="J935" s="12">
        <f t="shared" si="74"/>
        <v>0</v>
      </c>
      <c r="K935" s="12">
        <f>SUM($I$13:I935)</f>
        <v>854910.485335381</v>
      </c>
    </row>
    <row r="936" spans="2:11" s="2" customFormat="1" x14ac:dyDescent="0.2">
      <c r="B936" s="15">
        <f t="shared" si="75"/>
        <v>924</v>
      </c>
      <c r="C936" s="9">
        <f t="shared" si="72"/>
        <v>70874</v>
      </c>
      <c r="D936" s="55">
        <f t="shared" si="76"/>
        <v>0</v>
      </c>
      <c r="E936" s="12">
        <f t="shared" si="73"/>
        <v>4309.3934458562771</v>
      </c>
      <c r="F936" s="12">
        <v>0</v>
      </c>
      <c r="G936" s="12">
        <f>IF(AND(B936&lt;&gt;"",$E$13:$E$1000+$F$13:$F$1000*COVID&lt;$D$13:$D$1000),$E$13:$E$1000+$F$13:$F$1000*COVID,IF(B936&lt;&gt;"",$D$13:$D$1000,""))</f>
        <v>0</v>
      </c>
      <c r="H936" s="12">
        <f>IF(AND(COVID,F936&lt;0),F936, IF(B936&lt;&gt;"",$G$13:$G$1000-$I$13:$I$1000,""))</f>
        <v>0</v>
      </c>
      <c r="I936" s="12">
        <f>IF(AND(COVID,F936&lt;0),0,IF(B936&lt;&gt;"",$D$13:$D$1000*($E$6/$E$8),""))</f>
        <v>0</v>
      </c>
      <c r="J936" s="12">
        <f t="shared" si="74"/>
        <v>0</v>
      </c>
      <c r="K936" s="12">
        <f>SUM($I$13:I936)</f>
        <v>854910.485335381</v>
      </c>
    </row>
    <row r="937" spans="2:11" s="2" customFormat="1" x14ac:dyDescent="0.2">
      <c r="B937" s="15">
        <f t="shared" si="75"/>
        <v>925</v>
      </c>
      <c r="C937" s="9">
        <f t="shared" si="72"/>
        <v>70905</v>
      </c>
      <c r="D937" s="55">
        <f t="shared" si="76"/>
        <v>0</v>
      </c>
      <c r="E937" s="12">
        <f t="shared" si="73"/>
        <v>4309.3934458562771</v>
      </c>
      <c r="F937" s="12">
        <v>0</v>
      </c>
      <c r="G937" s="12">
        <f>IF(AND(B937&lt;&gt;"",$E$13:$E$1000+$F$13:$F$1000*COVID&lt;$D$13:$D$1000),$E$13:$E$1000+$F$13:$F$1000*COVID,IF(B937&lt;&gt;"",$D$13:$D$1000,""))</f>
        <v>0</v>
      </c>
      <c r="H937" s="12">
        <f>IF(AND(COVID,F937&lt;0),F937, IF(B937&lt;&gt;"",$G$13:$G$1000-$I$13:$I$1000,""))</f>
        <v>0</v>
      </c>
      <c r="I937" s="12">
        <f>IF(AND(COVID,F937&lt;0),0,IF(B937&lt;&gt;"",$D$13:$D$1000*($E$6/$E$8),""))</f>
        <v>0</v>
      </c>
      <c r="J937" s="12">
        <f t="shared" si="74"/>
        <v>0</v>
      </c>
      <c r="K937" s="12">
        <f>SUM($I$13:I937)</f>
        <v>854910.485335381</v>
      </c>
    </row>
    <row r="938" spans="2:11" s="2" customFormat="1" x14ac:dyDescent="0.2">
      <c r="B938" s="15">
        <f t="shared" si="75"/>
        <v>926</v>
      </c>
      <c r="C938" s="9">
        <f t="shared" si="72"/>
        <v>70933</v>
      </c>
      <c r="D938" s="55">
        <f t="shared" si="76"/>
        <v>0</v>
      </c>
      <c r="E938" s="12">
        <f t="shared" si="73"/>
        <v>4309.3934458562771</v>
      </c>
      <c r="F938" s="12">
        <v>0</v>
      </c>
      <c r="G938" s="12">
        <f>IF(AND(B938&lt;&gt;"",$E$13:$E$1000+$F$13:$F$1000*COVID&lt;$D$13:$D$1000),$E$13:$E$1000+$F$13:$F$1000*COVID,IF(B938&lt;&gt;"",$D$13:$D$1000,""))</f>
        <v>0</v>
      </c>
      <c r="H938" s="12">
        <f>IF(AND(COVID,F938&lt;0),F938, IF(B938&lt;&gt;"",$G$13:$G$1000-$I$13:$I$1000,""))</f>
        <v>0</v>
      </c>
      <c r="I938" s="12">
        <f>IF(AND(COVID,F938&lt;0),0,IF(B938&lt;&gt;"",$D$13:$D$1000*($E$6/$E$8),""))</f>
        <v>0</v>
      </c>
      <c r="J938" s="12">
        <f t="shared" si="74"/>
        <v>0</v>
      </c>
      <c r="K938" s="12">
        <f>SUM($I$13:I938)</f>
        <v>854910.485335381</v>
      </c>
    </row>
    <row r="939" spans="2:11" s="2" customFormat="1" x14ac:dyDescent="0.2">
      <c r="B939" s="15">
        <f t="shared" si="75"/>
        <v>927</v>
      </c>
      <c r="C939" s="9">
        <f t="shared" si="72"/>
        <v>70964</v>
      </c>
      <c r="D939" s="55">
        <f t="shared" si="76"/>
        <v>0</v>
      </c>
      <c r="E939" s="12">
        <f t="shared" si="73"/>
        <v>4309.3934458562771</v>
      </c>
      <c r="F939" s="12">
        <v>0</v>
      </c>
      <c r="G939" s="12">
        <f>IF(AND(B939&lt;&gt;"",$E$13:$E$1000+$F$13:$F$1000*COVID&lt;$D$13:$D$1000),$E$13:$E$1000+$F$13:$F$1000*COVID,IF(B939&lt;&gt;"",$D$13:$D$1000,""))</f>
        <v>0</v>
      </c>
      <c r="H939" s="12">
        <f>IF(AND(COVID,F939&lt;0),F939, IF(B939&lt;&gt;"",$G$13:$G$1000-$I$13:$I$1000,""))</f>
        <v>0</v>
      </c>
      <c r="I939" s="12">
        <f>IF(AND(COVID,F939&lt;0),0,IF(B939&lt;&gt;"",$D$13:$D$1000*($E$6/$E$8),""))</f>
        <v>0</v>
      </c>
      <c r="J939" s="12">
        <f t="shared" si="74"/>
        <v>0</v>
      </c>
      <c r="K939" s="12">
        <f>SUM($I$13:I939)</f>
        <v>854910.485335381</v>
      </c>
    </row>
    <row r="940" spans="2:11" s="2" customFormat="1" x14ac:dyDescent="0.2">
      <c r="B940" s="15">
        <f t="shared" si="75"/>
        <v>928</v>
      </c>
      <c r="C940" s="9">
        <f t="shared" si="72"/>
        <v>70994</v>
      </c>
      <c r="D940" s="55">
        <f t="shared" si="76"/>
        <v>0</v>
      </c>
      <c r="E940" s="12">
        <f t="shared" si="73"/>
        <v>4309.3934458562771</v>
      </c>
      <c r="F940" s="12">
        <v>0</v>
      </c>
      <c r="G940" s="12">
        <f>IF(AND(B940&lt;&gt;"",$E$13:$E$1000+$F$13:$F$1000*COVID&lt;$D$13:$D$1000),$E$13:$E$1000+$F$13:$F$1000*COVID,IF(B940&lt;&gt;"",$D$13:$D$1000,""))</f>
        <v>0</v>
      </c>
      <c r="H940" s="12">
        <f>IF(AND(COVID,F940&lt;0),F940, IF(B940&lt;&gt;"",$G$13:$G$1000-$I$13:$I$1000,""))</f>
        <v>0</v>
      </c>
      <c r="I940" s="12">
        <f>IF(AND(COVID,F940&lt;0),0,IF(B940&lt;&gt;"",$D$13:$D$1000*($E$6/$E$8),""))</f>
        <v>0</v>
      </c>
      <c r="J940" s="12">
        <f t="shared" si="74"/>
        <v>0</v>
      </c>
      <c r="K940" s="12">
        <f>SUM($I$13:I940)</f>
        <v>854910.485335381</v>
      </c>
    </row>
    <row r="941" spans="2:11" s="2" customFormat="1" x14ac:dyDescent="0.2">
      <c r="B941" s="15">
        <f t="shared" si="75"/>
        <v>929</v>
      </c>
      <c r="C941" s="9">
        <f t="shared" si="72"/>
        <v>71025</v>
      </c>
      <c r="D941" s="55">
        <f t="shared" si="76"/>
        <v>0</v>
      </c>
      <c r="E941" s="12">
        <f t="shared" si="73"/>
        <v>4309.3934458562771</v>
      </c>
      <c r="F941" s="12">
        <v>0</v>
      </c>
      <c r="G941" s="12">
        <f>IF(AND(B941&lt;&gt;"",$E$13:$E$1000+$F$13:$F$1000*COVID&lt;$D$13:$D$1000),$E$13:$E$1000+$F$13:$F$1000*COVID,IF(B941&lt;&gt;"",$D$13:$D$1000,""))</f>
        <v>0</v>
      </c>
      <c r="H941" s="12">
        <f>IF(AND(COVID,F941&lt;0),F941, IF(B941&lt;&gt;"",$G$13:$G$1000-$I$13:$I$1000,""))</f>
        <v>0</v>
      </c>
      <c r="I941" s="12">
        <f>IF(AND(COVID,F941&lt;0),0,IF(B941&lt;&gt;"",$D$13:$D$1000*($E$6/$E$8),""))</f>
        <v>0</v>
      </c>
      <c r="J941" s="12">
        <f t="shared" si="74"/>
        <v>0</v>
      </c>
      <c r="K941" s="12">
        <f>SUM($I$13:I941)</f>
        <v>854910.485335381</v>
      </c>
    </row>
    <row r="942" spans="2:11" s="2" customFormat="1" x14ac:dyDescent="0.2">
      <c r="B942" s="15">
        <f t="shared" si="75"/>
        <v>930</v>
      </c>
      <c r="C942" s="9">
        <f t="shared" si="72"/>
        <v>71055</v>
      </c>
      <c r="D942" s="55">
        <f t="shared" si="76"/>
        <v>0</v>
      </c>
      <c r="E942" s="12">
        <f t="shared" si="73"/>
        <v>4309.3934458562771</v>
      </c>
      <c r="F942" s="12">
        <v>0</v>
      </c>
      <c r="G942" s="12">
        <f>IF(AND(B942&lt;&gt;"",$E$13:$E$1000+$F$13:$F$1000*COVID&lt;$D$13:$D$1000),$E$13:$E$1000+$F$13:$F$1000*COVID,IF(B942&lt;&gt;"",$D$13:$D$1000,""))</f>
        <v>0</v>
      </c>
      <c r="H942" s="12">
        <f>IF(AND(COVID,F942&lt;0),F942, IF(B942&lt;&gt;"",$G$13:$G$1000-$I$13:$I$1000,""))</f>
        <v>0</v>
      </c>
      <c r="I942" s="12">
        <f>IF(AND(COVID,F942&lt;0),0,IF(B942&lt;&gt;"",$D$13:$D$1000*($E$6/$E$8),""))</f>
        <v>0</v>
      </c>
      <c r="J942" s="12">
        <f t="shared" si="74"/>
        <v>0</v>
      </c>
      <c r="K942" s="12">
        <f>SUM($I$13:I942)</f>
        <v>854910.485335381</v>
      </c>
    </row>
    <row r="943" spans="2:11" s="2" customFormat="1" x14ac:dyDescent="0.2">
      <c r="B943" s="15">
        <f t="shared" si="75"/>
        <v>931</v>
      </c>
      <c r="C943" s="9">
        <f t="shared" si="72"/>
        <v>71086</v>
      </c>
      <c r="D943" s="55">
        <f t="shared" si="76"/>
        <v>0</v>
      </c>
      <c r="E943" s="12">
        <f t="shared" si="73"/>
        <v>4309.3934458562771</v>
      </c>
      <c r="F943" s="12">
        <v>0</v>
      </c>
      <c r="G943" s="12">
        <f>IF(AND(B943&lt;&gt;"",$E$13:$E$1000+$F$13:$F$1000*COVID&lt;$D$13:$D$1000),$E$13:$E$1000+$F$13:$F$1000*COVID,IF(B943&lt;&gt;"",$D$13:$D$1000,""))</f>
        <v>0</v>
      </c>
      <c r="H943" s="12">
        <f>IF(AND(COVID,F943&lt;0),F943, IF(B943&lt;&gt;"",$G$13:$G$1000-$I$13:$I$1000,""))</f>
        <v>0</v>
      </c>
      <c r="I943" s="12">
        <f>IF(AND(COVID,F943&lt;0),0,IF(B943&lt;&gt;"",$D$13:$D$1000*($E$6/$E$8),""))</f>
        <v>0</v>
      </c>
      <c r="J943" s="12">
        <f t="shared" si="74"/>
        <v>0</v>
      </c>
      <c r="K943" s="12">
        <f>SUM($I$13:I943)</f>
        <v>854910.485335381</v>
      </c>
    </row>
    <row r="944" spans="2:11" s="2" customFormat="1" x14ac:dyDescent="0.2">
      <c r="B944" s="15">
        <f t="shared" si="75"/>
        <v>932</v>
      </c>
      <c r="C944" s="9">
        <f t="shared" si="72"/>
        <v>71117</v>
      </c>
      <c r="D944" s="55">
        <f t="shared" si="76"/>
        <v>0</v>
      </c>
      <c r="E944" s="12">
        <f t="shared" si="73"/>
        <v>4309.3934458562771</v>
      </c>
      <c r="F944" s="12">
        <v>0</v>
      </c>
      <c r="G944" s="12">
        <f>IF(AND(B944&lt;&gt;"",$E$13:$E$1000+$F$13:$F$1000*COVID&lt;$D$13:$D$1000),$E$13:$E$1000+$F$13:$F$1000*COVID,IF(B944&lt;&gt;"",$D$13:$D$1000,""))</f>
        <v>0</v>
      </c>
      <c r="H944" s="12">
        <f>IF(AND(COVID,F944&lt;0),F944, IF(B944&lt;&gt;"",$G$13:$G$1000-$I$13:$I$1000,""))</f>
        <v>0</v>
      </c>
      <c r="I944" s="12">
        <f>IF(AND(COVID,F944&lt;0),0,IF(B944&lt;&gt;"",$D$13:$D$1000*($E$6/$E$8),""))</f>
        <v>0</v>
      </c>
      <c r="J944" s="12">
        <f t="shared" si="74"/>
        <v>0</v>
      </c>
      <c r="K944" s="12">
        <f>SUM($I$13:I944)</f>
        <v>854910.485335381</v>
      </c>
    </row>
    <row r="945" spans="2:11" s="2" customFormat="1" x14ac:dyDescent="0.2">
      <c r="B945" s="15">
        <f t="shared" si="75"/>
        <v>933</v>
      </c>
      <c r="C945" s="9">
        <f t="shared" si="72"/>
        <v>71147</v>
      </c>
      <c r="D945" s="55">
        <f t="shared" si="76"/>
        <v>0</v>
      </c>
      <c r="E945" s="12">
        <f t="shared" si="73"/>
        <v>4309.3934458562771</v>
      </c>
      <c r="F945" s="12">
        <v>0</v>
      </c>
      <c r="G945" s="12">
        <f>IF(AND(B945&lt;&gt;"",$E$13:$E$1000+$F$13:$F$1000*COVID&lt;$D$13:$D$1000),$E$13:$E$1000+$F$13:$F$1000*COVID,IF(B945&lt;&gt;"",$D$13:$D$1000,""))</f>
        <v>0</v>
      </c>
      <c r="H945" s="12">
        <f>IF(AND(COVID,F945&lt;0),F945, IF(B945&lt;&gt;"",$G$13:$G$1000-$I$13:$I$1000,""))</f>
        <v>0</v>
      </c>
      <c r="I945" s="12">
        <f>IF(AND(COVID,F945&lt;0),0,IF(B945&lt;&gt;"",$D$13:$D$1000*($E$6/$E$8),""))</f>
        <v>0</v>
      </c>
      <c r="J945" s="12">
        <f t="shared" si="74"/>
        <v>0</v>
      </c>
      <c r="K945" s="12">
        <f>SUM($I$13:I945)</f>
        <v>854910.485335381</v>
      </c>
    </row>
    <row r="946" spans="2:11" s="2" customFormat="1" x14ac:dyDescent="0.2">
      <c r="B946" s="15">
        <f t="shared" si="75"/>
        <v>934</v>
      </c>
      <c r="C946" s="9">
        <f t="shared" si="72"/>
        <v>71178</v>
      </c>
      <c r="D946" s="55">
        <f t="shared" si="76"/>
        <v>0</v>
      </c>
      <c r="E946" s="12">
        <f t="shared" si="73"/>
        <v>4309.3934458562771</v>
      </c>
      <c r="F946" s="12">
        <v>0</v>
      </c>
      <c r="G946" s="12">
        <f>IF(AND(B946&lt;&gt;"",$E$13:$E$1000+$F$13:$F$1000*COVID&lt;$D$13:$D$1000),$E$13:$E$1000+$F$13:$F$1000*COVID,IF(B946&lt;&gt;"",$D$13:$D$1000,""))</f>
        <v>0</v>
      </c>
      <c r="H946" s="12">
        <f>IF(AND(COVID,F946&lt;0),F946, IF(B946&lt;&gt;"",$G$13:$G$1000-$I$13:$I$1000,""))</f>
        <v>0</v>
      </c>
      <c r="I946" s="12">
        <f>IF(AND(COVID,F946&lt;0),0,IF(B946&lt;&gt;"",$D$13:$D$1000*($E$6/$E$8),""))</f>
        <v>0</v>
      </c>
      <c r="J946" s="12">
        <f t="shared" si="74"/>
        <v>0</v>
      </c>
      <c r="K946" s="12">
        <f>SUM($I$13:I946)</f>
        <v>854910.485335381</v>
      </c>
    </row>
    <row r="947" spans="2:11" s="2" customFormat="1" x14ac:dyDescent="0.2">
      <c r="B947" s="15">
        <f t="shared" si="75"/>
        <v>935</v>
      </c>
      <c r="C947" s="9">
        <f t="shared" si="72"/>
        <v>71208</v>
      </c>
      <c r="D947" s="55">
        <f t="shared" si="76"/>
        <v>0</v>
      </c>
      <c r="E947" s="12">
        <f t="shared" si="73"/>
        <v>4309.3934458562771</v>
      </c>
      <c r="F947" s="12">
        <v>0</v>
      </c>
      <c r="G947" s="12">
        <f>IF(AND(B947&lt;&gt;"",$E$13:$E$1000+$F$13:$F$1000*COVID&lt;$D$13:$D$1000),$E$13:$E$1000+$F$13:$F$1000*COVID,IF(B947&lt;&gt;"",$D$13:$D$1000,""))</f>
        <v>0</v>
      </c>
      <c r="H947" s="12">
        <f>IF(AND(COVID,F947&lt;0),F947, IF(B947&lt;&gt;"",$G$13:$G$1000-$I$13:$I$1000,""))</f>
        <v>0</v>
      </c>
      <c r="I947" s="12">
        <f>IF(AND(COVID,F947&lt;0),0,IF(B947&lt;&gt;"",$D$13:$D$1000*($E$6/$E$8),""))</f>
        <v>0</v>
      </c>
      <c r="J947" s="12">
        <f t="shared" si="74"/>
        <v>0</v>
      </c>
      <c r="K947" s="12">
        <f>SUM($I$13:I947)</f>
        <v>854910.485335381</v>
      </c>
    </row>
    <row r="948" spans="2:11" s="2" customFormat="1" x14ac:dyDescent="0.2">
      <c r="B948" s="15">
        <f t="shared" si="75"/>
        <v>936</v>
      </c>
      <c r="C948" s="9">
        <f t="shared" si="72"/>
        <v>71239</v>
      </c>
      <c r="D948" s="55">
        <f t="shared" si="76"/>
        <v>0</v>
      </c>
      <c r="E948" s="12">
        <f t="shared" si="73"/>
        <v>4309.3934458562771</v>
      </c>
      <c r="F948" s="12">
        <v>0</v>
      </c>
      <c r="G948" s="12">
        <f>IF(AND(B948&lt;&gt;"",$E$13:$E$1000+$F$13:$F$1000*COVID&lt;$D$13:$D$1000),$E$13:$E$1000+$F$13:$F$1000*COVID,IF(B948&lt;&gt;"",$D$13:$D$1000,""))</f>
        <v>0</v>
      </c>
      <c r="H948" s="12">
        <f>IF(AND(COVID,F948&lt;0),F948, IF(B948&lt;&gt;"",$G$13:$G$1000-$I$13:$I$1000,""))</f>
        <v>0</v>
      </c>
      <c r="I948" s="12">
        <f>IF(AND(COVID,F948&lt;0),0,IF(B948&lt;&gt;"",$D$13:$D$1000*($E$6/$E$8),""))</f>
        <v>0</v>
      </c>
      <c r="J948" s="12">
        <f t="shared" si="74"/>
        <v>0</v>
      </c>
      <c r="K948" s="12">
        <f>SUM($I$13:I948)</f>
        <v>854910.485335381</v>
      </c>
    </row>
    <row r="949" spans="2:11" s="2" customFormat="1" x14ac:dyDescent="0.2">
      <c r="B949" s="15">
        <f t="shared" si="75"/>
        <v>937</v>
      </c>
      <c r="C949" s="9">
        <f t="shared" si="72"/>
        <v>71270</v>
      </c>
      <c r="D949" s="55">
        <f t="shared" si="76"/>
        <v>0</v>
      </c>
      <c r="E949" s="12">
        <f t="shared" si="73"/>
        <v>4309.3934458562771</v>
      </c>
      <c r="F949" s="12">
        <v>0</v>
      </c>
      <c r="G949" s="12">
        <f>IF(AND(B949&lt;&gt;"",$E$13:$E$1000+$F$13:$F$1000*COVID&lt;$D$13:$D$1000),$E$13:$E$1000+$F$13:$F$1000*COVID,IF(B949&lt;&gt;"",$D$13:$D$1000,""))</f>
        <v>0</v>
      </c>
      <c r="H949" s="12">
        <f>IF(AND(COVID,F949&lt;0),F949, IF(B949&lt;&gt;"",$G$13:$G$1000-$I$13:$I$1000,""))</f>
        <v>0</v>
      </c>
      <c r="I949" s="12">
        <f>IF(AND(COVID,F949&lt;0),0,IF(B949&lt;&gt;"",$D$13:$D$1000*($E$6/$E$8),""))</f>
        <v>0</v>
      </c>
      <c r="J949" s="12">
        <f t="shared" si="74"/>
        <v>0</v>
      </c>
      <c r="K949" s="12">
        <f>SUM($I$13:I949)</f>
        <v>854910.485335381</v>
      </c>
    </row>
    <row r="950" spans="2:11" s="2" customFormat="1" x14ac:dyDescent="0.2">
      <c r="B950" s="15">
        <f t="shared" si="75"/>
        <v>938</v>
      </c>
      <c r="C950" s="9">
        <f t="shared" si="72"/>
        <v>71298</v>
      </c>
      <c r="D950" s="55">
        <f t="shared" si="76"/>
        <v>0</v>
      </c>
      <c r="E950" s="12">
        <f t="shared" si="73"/>
        <v>4309.3934458562771</v>
      </c>
      <c r="F950" s="12">
        <v>0</v>
      </c>
      <c r="G950" s="12">
        <f>IF(AND(B950&lt;&gt;"",$E$13:$E$1000+$F$13:$F$1000*COVID&lt;$D$13:$D$1000),$E$13:$E$1000+$F$13:$F$1000*COVID,IF(B950&lt;&gt;"",$D$13:$D$1000,""))</f>
        <v>0</v>
      </c>
      <c r="H950" s="12">
        <f>IF(AND(COVID,F950&lt;0),F950, IF(B950&lt;&gt;"",$G$13:$G$1000-$I$13:$I$1000,""))</f>
        <v>0</v>
      </c>
      <c r="I950" s="12">
        <f>IF(AND(COVID,F950&lt;0),0,IF(B950&lt;&gt;"",$D$13:$D$1000*($E$6/$E$8),""))</f>
        <v>0</v>
      </c>
      <c r="J950" s="12">
        <f t="shared" si="74"/>
        <v>0</v>
      </c>
      <c r="K950" s="12">
        <f>SUM($I$13:I950)</f>
        <v>854910.485335381</v>
      </c>
    </row>
    <row r="951" spans="2:11" s="2" customFormat="1" x14ac:dyDescent="0.2">
      <c r="B951" s="15">
        <f t="shared" si="75"/>
        <v>939</v>
      </c>
      <c r="C951" s="9">
        <f t="shared" si="72"/>
        <v>71329</v>
      </c>
      <c r="D951" s="55">
        <f t="shared" si="76"/>
        <v>0</v>
      </c>
      <c r="E951" s="12">
        <f t="shared" si="73"/>
        <v>4309.3934458562771</v>
      </c>
      <c r="F951" s="12">
        <v>0</v>
      </c>
      <c r="G951" s="12">
        <f>IF(AND(B951&lt;&gt;"",$E$13:$E$1000+$F$13:$F$1000*COVID&lt;$D$13:$D$1000),$E$13:$E$1000+$F$13:$F$1000*COVID,IF(B951&lt;&gt;"",$D$13:$D$1000,""))</f>
        <v>0</v>
      </c>
      <c r="H951" s="12">
        <f>IF(AND(COVID,F951&lt;0),F951, IF(B951&lt;&gt;"",$G$13:$G$1000-$I$13:$I$1000,""))</f>
        <v>0</v>
      </c>
      <c r="I951" s="12">
        <f>IF(AND(COVID,F951&lt;0),0,IF(B951&lt;&gt;"",$D$13:$D$1000*($E$6/$E$8),""))</f>
        <v>0</v>
      </c>
      <c r="J951" s="12">
        <f t="shared" si="74"/>
        <v>0</v>
      </c>
      <c r="K951" s="12">
        <f>SUM($I$13:I951)</f>
        <v>854910.485335381</v>
      </c>
    </row>
    <row r="952" spans="2:11" s="2" customFormat="1" x14ac:dyDescent="0.2">
      <c r="B952" s="15">
        <f t="shared" si="75"/>
        <v>940</v>
      </c>
      <c r="C952" s="9">
        <f t="shared" si="72"/>
        <v>71359</v>
      </c>
      <c r="D952" s="55">
        <f t="shared" si="76"/>
        <v>0</v>
      </c>
      <c r="E952" s="12">
        <f t="shared" si="73"/>
        <v>4309.3934458562771</v>
      </c>
      <c r="F952" s="12">
        <v>0</v>
      </c>
      <c r="G952" s="12">
        <f>IF(AND(B952&lt;&gt;"",$E$13:$E$1000+$F$13:$F$1000*COVID&lt;$D$13:$D$1000),$E$13:$E$1000+$F$13:$F$1000*COVID,IF(B952&lt;&gt;"",$D$13:$D$1000,""))</f>
        <v>0</v>
      </c>
      <c r="H952" s="12">
        <f>IF(AND(COVID,F952&lt;0),F952, IF(B952&lt;&gt;"",$G$13:$G$1000-$I$13:$I$1000,""))</f>
        <v>0</v>
      </c>
      <c r="I952" s="12">
        <f>IF(AND(COVID,F952&lt;0),0,IF(B952&lt;&gt;"",$D$13:$D$1000*($E$6/$E$8),""))</f>
        <v>0</v>
      </c>
      <c r="J952" s="12">
        <f t="shared" si="74"/>
        <v>0</v>
      </c>
      <c r="K952" s="12">
        <f>SUM($I$13:I952)</f>
        <v>854910.485335381</v>
      </c>
    </row>
    <row r="953" spans="2:11" s="2" customFormat="1" x14ac:dyDescent="0.2">
      <c r="B953" s="15">
        <f t="shared" si="75"/>
        <v>941</v>
      </c>
      <c r="C953" s="9">
        <f t="shared" si="72"/>
        <v>71390</v>
      </c>
      <c r="D953" s="55">
        <f t="shared" si="76"/>
        <v>0</v>
      </c>
      <c r="E953" s="12">
        <f t="shared" si="73"/>
        <v>4309.3934458562771</v>
      </c>
      <c r="F953" s="12">
        <v>0</v>
      </c>
      <c r="G953" s="12">
        <f>IF(AND(B953&lt;&gt;"",$E$13:$E$1000+$F$13:$F$1000*COVID&lt;$D$13:$D$1000),$E$13:$E$1000+$F$13:$F$1000*COVID,IF(B953&lt;&gt;"",$D$13:$D$1000,""))</f>
        <v>0</v>
      </c>
      <c r="H953" s="12">
        <f>IF(AND(COVID,F953&lt;0),F953, IF(B953&lt;&gt;"",$G$13:$G$1000-$I$13:$I$1000,""))</f>
        <v>0</v>
      </c>
      <c r="I953" s="12">
        <f>IF(AND(COVID,F953&lt;0),0,IF(B953&lt;&gt;"",$D$13:$D$1000*($E$6/$E$8),""))</f>
        <v>0</v>
      </c>
      <c r="J953" s="12">
        <f t="shared" si="74"/>
        <v>0</v>
      </c>
      <c r="K953" s="12">
        <f>SUM($I$13:I953)</f>
        <v>854910.485335381</v>
      </c>
    </row>
    <row r="954" spans="2:11" s="2" customFormat="1" x14ac:dyDescent="0.2">
      <c r="B954" s="15">
        <f t="shared" si="75"/>
        <v>942</v>
      </c>
      <c r="C954" s="9">
        <f t="shared" si="72"/>
        <v>71420</v>
      </c>
      <c r="D954" s="55">
        <f t="shared" si="76"/>
        <v>0</v>
      </c>
      <c r="E954" s="12">
        <f t="shared" si="73"/>
        <v>4309.3934458562771</v>
      </c>
      <c r="F954" s="12">
        <v>0</v>
      </c>
      <c r="G954" s="12">
        <f>IF(AND(B954&lt;&gt;"",$E$13:$E$1000+$F$13:$F$1000*COVID&lt;$D$13:$D$1000),$E$13:$E$1000+$F$13:$F$1000*COVID,IF(B954&lt;&gt;"",$D$13:$D$1000,""))</f>
        <v>0</v>
      </c>
      <c r="H954" s="12">
        <f>IF(AND(COVID,F954&lt;0),F954, IF(B954&lt;&gt;"",$G$13:$G$1000-$I$13:$I$1000,""))</f>
        <v>0</v>
      </c>
      <c r="I954" s="12">
        <f>IF(AND(COVID,F954&lt;0),0,IF(B954&lt;&gt;"",$D$13:$D$1000*($E$6/$E$8),""))</f>
        <v>0</v>
      </c>
      <c r="J954" s="12">
        <f t="shared" si="74"/>
        <v>0</v>
      </c>
      <c r="K954" s="12">
        <f>SUM($I$13:I954)</f>
        <v>854910.485335381</v>
      </c>
    </row>
    <row r="955" spans="2:11" s="2" customFormat="1" x14ac:dyDescent="0.2">
      <c r="B955" s="15">
        <f t="shared" si="75"/>
        <v>943</v>
      </c>
      <c r="C955" s="9">
        <f t="shared" si="72"/>
        <v>71451</v>
      </c>
      <c r="D955" s="55">
        <f t="shared" si="76"/>
        <v>0</v>
      </c>
      <c r="E955" s="12">
        <f t="shared" si="73"/>
        <v>4309.3934458562771</v>
      </c>
      <c r="F955" s="12">
        <v>0</v>
      </c>
      <c r="G955" s="12">
        <f>IF(AND(B955&lt;&gt;"",$E$13:$E$1000+$F$13:$F$1000*COVID&lt;$D$13:$D$1000),$E$13:$E$1000+$F$13:$F$1000*COVID,IF(B955&lt;&gt;"",$D$13:$D$1000,""))</f>
        <v>0</v>
      </c>
      <c r="H955" s="12">
        <f>IF(AND(COVID,F955&lt;0),F955, IF(B955&lt;&gt;"",$G$13:$G$1000-$I$13:$I$1000,""))</f>
        <v>0</v>
      </c>
      <c r="I955" s="12">
        <f>IF(AND(COVID,F955&lt;0),0,IF(B955&lt;&gt;"",$D$13:$D$1000*($E$6/$E$8),""))</f>
        <v>0</v>
      </c>
      <c r="J955" s="12">
        <f t="shared" si="74"/>
        <v>0</v>
      </c>
      <c r="K955" s="12">
        <f>SUM($I$13:I955)</f>
        <v>854910.485335381</v>
      </c>
    </row>
    <row r="956" spans="2:11" s="2" customFormat="1" x14ac:dyDescent="0.2">
      <c r="B956" s="15">
        <f t="shared" si="75"/>
        <v>944</v>
      </c>
      <c r="C956" s="9">
        <f t="shared" si="72"/>
        <v>71482</v>
      </c>
      <c r="D956" s="55">
        <f t="shared" si="76"/>
        <v>0</v>
      </c>
      <c r="E956" s="12">
        <f t="shared" si="73"/>
        <v>4309.3934458562771</v>
      </c>
      <c r="F956" s="12">
        <v>0</v>
      </c>
      <c r="G956" s="12">
        <f>IF(AND(B956&lt;&gt;"",$E$13:$E$1000+$F$13:$F$1000*COVID&lt;$D$13:$D$1000),$E$13:$E$1000+$F$13:$F$1000*COVID,IF(B956&lt;&gt;"",$D$13:$D$1000,""))</f>
        <v>0</v>
      </c>
      <c r="H956" s="12">
        <f>IF(AND(COVID,F956&lt;0),F956, IF(B956&lt;&gt;"",$G$13:$G$1000-$I$13:$I$1000,""))</f>
        <v>0</v>
      </c>
      <c r="I956" s="12">
        <f>IF(AND(COVID,F956&lt;0),0,IF(B956&lt;&gt;"",$D$13:$D$1000*($E$6/$E$8),""))</f>
        <v>0</v>
      </c>
      <c r="J956" s="12">
        <f t="shared" si="74"/>
        <v>0</v>
      </c>
      <c r="K956" s="12">
        <f>SUM($I$13:I956)</f>
        <v>854910.485335381</v>
      </c>
    </row>
    <row r="957" spans="2:11" s="2" customFormat="1" x14ac:dyDescent="0.2">
      <c r="B957" s="15">
        <f t="shared" si="75"/>
        <v>945</v>
      </c>
      <c r="C957" s="9">
        <f t="shared" si="72"/>
        <v>71512</v>
      </c>
      <c r="D957" s="55">
        <f t="shared" si="76"/>
        <v>0</v>
      </c>
      <c r="E957" s="12">
        <f t="shared" si="73"/>
        <v>4309.3934458562771</v>
      </c>
      <c r="F957" s="12">
        <v>0</v>
      </c>
      <c r="G957" s="12">
        <f>IF(AND(B957&lt;&gt;"",$E$13:$E$1000+$F$13:$F$1000*COVID&lt;$D$13:$D$1000),$E$13:$E$1000+$F$13:$F$1000*COVID,IF(B957&lt;&gt;"",$D$13:$D$1000,""))</f>
        <v>0</v>
      </c>
      <c r="H957" s="12">
        <f>IF(AND(COVID,F957&lt;0),F957, IF(B957&lt;&gt;"",$G$13:$G$1000-$I$13:$I$1000,""))</f>
        <v>0</v>
      </c>
      <c r="I957" s="12">
        <f>IF(AND(COVID,F957&lt;0),0,IF(B957&lt;&gt;"",$D$13:$D$1000*($E$6/$E$8),""))</f>
        <v>0</v>
      </c>
      <c r="J957" s="12">
        <f t="shared" si="74"/>
        <v>0</v>
      </c>
      <c r="K957" s="12">
        <f>SUM($I$13:I957)</f>
        <v>854910.485335381</v>
      </c>
    </row>
    <row r="958" spans="2:11" s="2" customFormat="1" x14ac:dyDescent="0.2">
      <c r="B958" s="15">
        <f t="shared" si="75"/>
        <v>946</v>
      </c>
      <c r="C958" s="9">
        <f t="shared" si="72"/>
        <v>71543</v>
      </c>
      <c r="D958" s="55">
        <f t="shared" si="76"/>
        <v>0</v>
      </c>
      <c r="E958" s="12">
        <f t="shared" si="73"/>
        <v>4309.3934458562771</v>
      </c>
      <c r="F958" s="12">
        <v>0</v>
      </c>
      <c r="G958" s="12">
        <f>IF(AND(B958&lt;&gt;"",$E$13:$E$1000+$F$13:$F$1000*COVID&lt;$D$13:$D$1000),$E$13:$E$1000+$F$13:$F$1000*COVID,IF(B958&lt;&gt;"",$D$13:$D$1000,""))</f>
        <v>0</v>
      </c>
      <c r="H958" s="12">
        <f>IF(AND(COVID,F958&lt;0),F958, IF(B958&lt;&gt;"",$G$13:$G$1000-$I$13:$I$1000,""))</f>
        <v>0</v>
      </c>
      <c r="I958" s="12">
        <f>IF(AND(COVID,F958&lt;0),0,IF(B958&lt;&gt;"",$D$13:$D$1000*($E$6/$E$8),""))</f>
        <v>0</v>
      </c>
      <c r="J958" s="12">
        <f t="shared" si="74"/>
        <v>0</v>
      </c>
      <c r="K958" s="12">
        <f>SUM($I$13:I958)</f>
        <v>854910.485335381</v>
      </c>
    </row>
    <row r="959" spans="2:11" s="2" customFormat="1" x14ac:dyDescent="0.2">
      <c r="B959" s="15">
        <f t="shared" si="75"/>
        <v>947</v>
      </c>
      <c r="C959" s="9">
        <f t="shared" si="72"/>
        <v>71573</v>
      </c>
      <c r="D959" s="55">
        <f t="shared" si="76"/>
        <v>0</v>
      </c>
      <c r="E959" s="12">
        <f t="shared" si="73"/>
        <v>4309.3934458562771</v>
      </c>
      <c r="F959" s="12">
        <v>0</v>
      </c>
      <c r="G959" s="12">
        <f>IF(AND(B959&lt;&gt;"",$E$13:$E$1000+$F$13:$F$1000*COVID&lt;$D$13:$D$1000),$E$13:$E$1000+$F$13:$F$1000*COVID,IF(B959&lt;&gt;"",$D$13:$D$1000,""))</f>
        <v>0</v>
      </c>
      <c r="H959" s="12">
        <f>IF(AND(COVID,F959&lt;0),F959, IF(B959&lt;&gt;"",$G$13:$G$1000-$I$13:$I$1000,""))</f>
        <v>0</v>
      </c>
      <c r="I959" s="12">
        <f>IF(AND(COVID,F959&lt;0),0,IF(B959&lt;&gt;"",$D$13:$D$1000*($E$6/$E$8),""))</f>
        <v>0</v>
      </c>
      <c r="J959" s="12">
        <f t="shared" si="74"/>
        <v>0</v>
      </c>
      <c r="K959" s="12">
        <f>SUM($I$13:I959)</f>
        <v>854910.485335381</v>
      </c>
    </row>
    <row r="960" spans="2:11" s="2" customFormat="1" x14ac:dyDescent="0.2">
      <c r="B960" s="15">
        <f t="shared" si="75"/>
        <v>948</v>
      </c>
      <c r="C960" s="9">
        <f t="shared" si="72"/>
        <v>71604</v>
      </c>
      <c r="D960" s="55">
        <f t="shared" si="76"/>
        <v>0</v>
      </c>
      <c r="E960" s="12">
        <f t="shared" si="73"/>
        <v>4309.3934458562771</v>
      </c>
      <c r="F960" s="12">
        <v>0</v>
      </c>
      <c r="G960" s="12">
        <f>IF(AND(B960&lt;&gt;"",$E$13:$E$1000+$F$13:$F$1000*COVID&lt;$D$13:$D$1000),$E$13:$E$1000+$F$13:$F$1000*COVID,IF(B960&lt;&gt;"",$D$13:$D$1000,""))</f>
        <v>0</v>
      </c>
      <c r="H960" s="12">
        <f>IF(AND(COVID,F960&lt;0),F960, IF(B960&lt;&gt;"",$G$13:$G$1000-$I$13:$I$1000,""))</f>
        <v>0</v>
      </c>
      <c r="I960" s="12">
        <f>IF(AND(COVID,F960&lt;0),0,IF(B960&lt;&gt;"",$D$13:$D$1000*($E$6/$E$8),""))</f>
        <v>0</v>
      </c>
      <c r="J960" s="12">
        <f t="shared" si="74"/>
        <v>0</v>
      </c>
      <c r="K960" s="12">
        <f>SUM($I$13:I960)</f>
        <v>854910.485335381</v>
      </c>
    </row>
    <row r="961" spans="2:11" s="2" customFormat="1" x14ac:dyDescent="0.2">
      <c r="B961" s="15">
        <f t="shared" si="75"/>
        <v>949</v>
      </c>
      <c r="C961" s="9">
        <f t="shared" si="72"/>
        <v>71635</v>
      </c>
      <c r="D961" s="55">
        <f t="shared" si="76"/>
        <v>0</v>
      </c>
      <c r="E961" s="12">
        <f t="shared" si="73"/>
        <v>4309.3934458562771</v>
      </c>
      <c r="F961" s="12">
        <v>0</v>
      </c>
      <c r="G961" s="12">
        <f>IF(AND(B961&lt;&gt;"",$E$13:$E$1000+$F$13:$F$1000*COVID&lt;$D$13:$D$1000),$E$13:$E$1000+$F$13:$F$1000*COVID,IF(B961&lt;&gt;"",$D$13:$D$1000,""))</f>
        <v>0</v>
      </c>
      <c r="H961" s="12">
        <f>IF(AND(COVID,F961&lt;0),F961, IF(B961&lt;&gt;"",$G$13:$G$1000-$I$13:$I$1000,""))</f>
        <v>0</v>
      </c>
      <c r="I961" s="12">
        <f>IF(AND(COVID,F961&lt;0),0,IF(B961&lt;&gt;"",$D$13:$D$1000*($E$6/$E$8),""))</f>
        <v>0</v>
      </c>
      <c r="J961" s="12">
        <f t="shared" si="74"/>
        <v>0</v>
      </c>
      <c r="K961" s="12">
        <f>SUM($I$13:I961)</f>
        <v>854910.485335381</v>
      </c>
    </row>
    <row r="962" spans="2:11" s="2" customFormat="1" x14ac:dyDescent="0.2">
      <c r="B962" s="15">
        <f t="shared" si="75"/>
        <v>950</v>
      </c>
      <c r="C962" s="9">
        <f t="shared" si="72"/>
        <v>71664</v>
      </c>
      <c r="D962" s="55">
        <f t="shared" si="76"/>
        <v>0</v>
      </c>
      <c r="E962" s="12">
        <f t="shared" si="73"/>
        <v>4309.3934458562771</v>
      </c>
      <c r="F962" s="12">
        <v>0</v>
      </c>
      <c r="G962" s="12">
        <f>IF(AND(B962&lt;&gt;"",$E$13:$E$1000+$F$13:$F$1000*COVID&lt;$D$13:$D$1000),$E$13:$E$1000+$F$13:$F$1000*COVID,IF(B962&lt;&gt;"",$D$13:$D$1000,""))</f>
        <v>0</v>
      </c>
      <c r="H962" s="12">
        <f>IF(AND(COVID,F962&lt;0),F962, IF(B962&lt;&gt;"",$G$13:$G$1000-$I$13:$I$1000,""))</f>
        <v>0</v>
      </c>
      <c r="I962" s="12">
        <f>IF(AND(COVID,F962&lt;0),0,IF(B962&lt;&gt;"",$D$13:$D$1000*($E$6/$E$8),""))</f>
        <v>0</v>
      </c>
      <c r="J962" s="12">
        <f t="shared" si="74"/>
        <v>0</v>
      </c>
      <c r="K962" s="12">
        <f>SUM($I$13:I962)</f>
        <v>854910.485335381</v>
      </c>
    </row>
    <row r="963" spans="2:11" s="2" customFormat="1" x14ac:dyDescent="0.2">
      <c r="B963" s="15">
        <f t="shared" si="75"/>
        <v>951</v>
      </c>
      <c r="C963" s="9">
        <f t="shared" si="72"/>
        <v>71695</v>
      </c>
      <c r="D963" s="55">
        <f t="shared" si="76"/>
        <v>0</v>
      </c>
      <c r="E963" s="12">
        <f t="shared" si="73"/>
        <v>4309.3934458562771</v>
      </c>
      <c r="F963" s="12">
        <v>0</v>
      </c>
      <c r="G963" s="12">
        <f>IF(AND(B963&lt;&gt;"",$E$13:$E$1000+$F$13:$F$1000*COVID&lt;$D$13:$D$1000),$E$13:$E$1000+$F$13:$F$1000*COVID,IF(B963&lt;&gt;"",$D$13:$D$1000,""))</f>
        <v>0</v>
      </c>
      <c r="H963" s="12">
        <f>IF(AND(COVID,F963&lt;0),F963, IF(B963&lt;&gt;"",$G$13:$G$1000-$I$13:$I$1000,""))</f>
        <v>0</v>
      </c>
      <c r="I963" s="12">
        <f>IF(AND(COVID,F963&lt;0),0,IF(B963&lt;&gt;"",$D$13:$D$1000*($E$6/$E$8),""))</f>
        <v>0</v>
      </c>
      <c r="J963" s="12">
        <f t="shared" si="74"/>
        <v>0</v>
      </c>
      <c r="K963" s="12">
        <f>SUM($I$13:I963)</f>
        <v>854910.485335381</v>
      </c>
    </row>
    <row r="964" spans="2:11" s="2" customFormat="1" x14ac:dyDescent="0.2">
      <c r="B964" s="15">
        <f t="shared" si="75"/>
        <v>952</v>
      </c>
      <c r="C964" s="9">
        <f t="shared" si="72"/>
        <v>71725</v>
      </c>
      <c r="D964" s="55">
        <f t="shared" si="76"/>
        <v>0</v>
      </c>
      <c r="E964" s="12">
        <f t="shared" si="73"/>
        <v>4309.3934458562771</v>
      </c>
      <c r="F964" s="12">
        <v>0</v>
      </c>
      <c r="G964" s="12">
        <f>IF(AND(B964&lt;&gt;"",$E$13:$E$1000+$F$13:$F$1000*COVID&lt;$D$13:$D$1000),$E$13:$E$1000+$F$13:$F$1000*COVID,IF(B964&lt;&gt;"",$D$13:$D$1000,""))</f>
        <v>0</v>
      </c>
      <c r="H964" s="12">
        <f>IF(AND(COVID,F964&lt;0),F964, IF(B964&lt;&gt;"",$G$13:$G$1000-$I$13:$I$1000,""))</f>
        <v>0</v>
      </c>
      <c r="I964" s="12">
        <f>IF(AND(COVID,F964&lt;0),0,IF(B964&lt;&gt;"",$D$13:$D$1000*($E$6/$E$8),""))</f>
        <v>0</v>
      </c>
      <c r="J964" s="12">
        <f t="shared" si="74"/>
        <v>0</v>
      </c>
      <c r="K964" s="12">
        <f>SUM($I$13:I964)</f>
        <v>854910.485335381</v>
      </c>
    </row>
    <row r="965" spans="2:11" s="2" customFormat="1" x14ac:dyDescent="0.2">
      <c r="B965" s="15">
        <f t="shared" si="75"/>
        <v>953</v>
      </c>
      <c r="C965" s="9">
        <f t="shared" si="72"/>
        <v>71756</v>
      </c>
      <c r="D965" s="55">
        <f t="shared" si="76"/>
        <v>0</v>
      </c>
      <c r="E965" s="12">
        <f t="shared" si="73"/>
        <v>4309.3934458562771</v>
      </c>
      <c r="F965" s="12">
        <v>0</v>
      </c>
      <c r="G965" s="12">
        <f>IF(AND(B965&lt;&gt;"",$E$13:$E$1000+$F$13:$F$1000*COVID&lt;$D$13:$D$1000),$E$13:$E$1000+$F$13:$F$1000*COVID,IF(B965&lt;&gt;"",$D$13:$D$1000,""))</f>
        <v>0</v>
      </c>
      <c r="H965" s="12">
        <f>IF(AND(COVID,F965&lt;0),F965, IF(B965&lt;&gt;"",$G$13:$G$1000-$I$13:$I$1000,""))</f>
        <v>0</v>
      </c>
      <c r="I965" s="12">
        <f>IF(AND(COVID,F965&lt;0),0,IF(B965&lt;&gt;"",$D$13:$D$1000*($E$6/$E$8),""))</f>
        <v>0</v>
      </c>
      <c r="J965" s="12">
        <f t="shared" si="74"/>
        <v>0</v>
      </c>
      <c r="K965" s="12">
        <f>SUM($I$13:I965)</f>
        <v>854910.485335381</v>
      </c>
    </row>
    <row r="966" spans="2:11" s="2" customFormat="1" x14ac:dyDescent="0.2">
      <c r="B966" s="15">
        <f t="shared" si="75"/>
        <v>954</v>
      </c>
      <c r="C966" s="9">
        <f t="shared" si="72"/>
        <v>71786</v>
      </c>
      <c r="D966" s="55">
        <f t="shared" si="76"/>
        <v>0</v>
      </c>
      <c r="E966" s="12">
        <f t="shared" si="73"/>
        <v>4309.3934458562771</v>
      </c>
      <c r="F966" s="12">
        <v>0</v>
      </c>
      <c r="G966" s="12">
        <f>IF(AND(B966&lt;&gt;"",$E$13:$E$1000+$F$13:$F$1000*COVID&lt;$D$13:$D$1000),$E$13:$E$1000+$F$13:$F$1000*COVID,IF(B966&lt;&gt;"",$D$13:$D$1000,""))</f>
        <v>0</v>
      </c>
      <c r="H966" s="12">
        <f>IF(AND(COVID,F966&lt;0),F966, IF(B966&lt;&gt;"",$G$13:$G$1000-$I$13:$I$1000,""))</f>
        <v>0</v>
      </c>
      <c r="I966" s="12">
        <f>IF(AND(COVID,F966&lt;0),0,IF(B966&lt;&gt;"",$D$13:$D$1000*($E$6/$E$8),""))</f>
        <v>0</v>
      </c>
      <c r="J966" s="12">
        <f t="shared" si="74"/>
        <v>0</v>
      </c>
      <c r="K966" s="12">
        <f>SUM($I$13:I966)</f>
        <v>854910.485335381</v>
      </c>
    </row>
    <row r="967" spans="2:11" s="2" customFormat="1" x14ac:dyDescent="0.2">
      <c r="B967" s="15">
        <f t="shared" si="75"/>
        <v>955</v>
      </c>
      <c r="C967" s="9">
        <f t="shared" si="72"/>
        <v>71817</v>
      </c>
      <c r="D967" s="55">
        <f t="shared" si="76"/>
        <v>0</v>
      </c>
      <c r="E967" s="12">
        <f t="shared" si="73"/>
        <v>4309.3934458562771</v>
      </c>
      <c r="F967" s="12">
        <v>0</v>
      </c>
      <c r="G967" s="12">
        <f>IF(AND(B967&lt;&gt;"",$E$13:$E$1000+$F$13:$F$1000*COVID&lt;$D$13:$D$1000),$E$13:$E$1000+$F$13:$F$1000*COVID,IF(B967&lt;&gt;"",$D$13:$D$1000,""))</f>
        <v>0</v>
      </c>
      <c r="H967" s="12">
        <f>IF(AND(COVID,F967&lt;0),F967, IF(B967&lt;&gt;"",$G$13:$G$1000-$I$13:$I$1000,""))</f>
        <v>0</v>
      </c>
      <c r="I967" s="12">
        <f>IF(AND(COVID,F967&lt;0),0,IF(B967&lt;&gt;"",$D$13:$D$1000*($E$6/$E$8),""))</f>
        <v>0</v>
      </c>
      <c r="J967" s="12">
        <f t="shared" si="74"/>
        <v>0</v>
      </c>
      <c r="K967" s="12">
        <f>SUM($I$13:I967)</f>
        <v>854910.485335381</v>
      </c>
    </row>
    <row r="968" spans="2:11" s="2" customFormat="1" x14ac:dyDescent="0.2">
      <c r="B968" s="15">
        <f t="shared" si="75"/>
        <v>956</v>
      </c>
      <c r="C968" s="9">
        <f t="shared" si="72"/>
        <v>71848</v>
      </c>
      <c r="D968" s="55">
        <f t="shared" si="76"/>
        <v>0</v>
      </c>
      <c r="E968" s="12">
        <f t="shared" si="73"/>
        <v>4309.3934458562771</v>
      </c>
      <c r="F968" s="12">
        <v>0</v>
      </c>
      <c r="G968" s="12">
        <f>IF(AND(B968&lt;&gt;"",$E$13:$E$1000+$F$13:$F$1000*COVID&lt;$D$13:$D$1000),$E$13:$E$1000+$F$13:$F$1000*COVID,IF(B968&lt;&gt;"",$D$13:$D$1000,""))</f>
        <v>0</v>
      </c>
      <c r="H968" s="12">
        <f>IF(AND(COVID,F968&lt;0),F968, IF(B968&lt;&gt;"",$G$13:$G$1000-$I$13:$I$1000,""))</f>
        <v>0</v>
      </c>
      <c r="I968" s="12">
        <f>IF(AND(COVID,F968&lt;0),0,IF(B968&lt;&gt;"",$D$13:$D$1000*($E$6/$E$8),""))</f>
        <v>0</v>
      </c>
      <c r="J968" s="12">
        <f t="shared" si="74"/>
        <v>0</v>
      </c>
      <c r="K968" s="12">
        <f>SUM($I$13:I968)</f>
        <v>854910.485335381</v>
      </c>
    </row>
    <row r="969" spans="2:11" s="2" customFormat="1" x14ac:dyDescent="0.2">
      <c r="B969" s="15">
        <f t="shared" si="75"/>
        <v>957</v>
      </c>
      <c r="C969" s="9">
        <f t="shared" si="72"/>
        <v>71878</v>
      </c>
      <c r="D969" s="55">
        <f t="shared" si="76"/>
        <v>0</v>
      </c>
      <c r="E969" s="12">
        <f t="shared" si="73"/>
        <v>4309.3934458562771</v>
      </c>
      <c r="F969" s="12">
        <v>0</v>
      </c>
      <c r="G969" s="12">
        <f>IF(AND(B969&lt;&gt;"",$E$13:$E$1000+$F$13:$F$1000*COVID&lt;$D$13:$D$1000),$E$13:$E$1000+$F$13:$F$1000*COVID,IF(B969&lt;&gt;"",$D$13:$D$1000,""))</f>
        <v>0</v>
      </c>
      <c r="H969" s="12">
        <f>IF(AND(COVID,F969&lt;0),F969, IF(B969&lt;&gt;"",$G$13:$G$1000-$I$13:$I$1000,""))</f>
        <v>0</v>
      </c>
      <c r="I969" s="12">
        <f>IF(AND(COVID,F969&lt;0),0,IF(B969&lt;&gt;"",$D$13:$D$1000*($E$6/$E$8),""))</f>
        <v>0</v>
      </c>
      <c r="J969" s="12">
        <f t="shared" si="74"/>
        <v>0</v>
      </c>
      <c r="K969" s="12">
        <f>SUM($I$13:I969)</f>
        <v>854910.485335381</v>
      </c>
    </row>
    <row r="970" spans="2:11" s="2" customFormat="1" x14ac:dyDescent="0.2">
      <c r="B970" s="15">
        <f t="shared" si="75"/>
        <v>958</v>
      </c>
      <c r="C970" s="9">
        <f t="shared" si="72"/>
        <v>71909</v>
      </c>
      <c r="D970" s="55">
        <f t="shared" si="76"/>
        <v>0</v>
      </c>
      <c r="E970" s="12">
        <f t="shared" si="73"/>
        <v>4309.3934458562771</v>
      </c>
      <c r="F970" s="12">
        <v>0</v>
      </c>
      <c r="G970" s="12">
        <f>IF(AND(B970&lt;&gt;"",$E$13:$E$1000+$F$13:$F$1000*COVID&lt;$D$13:$D$1000),$E$13:$E$1000+$F$13:$F$1000*COVID,IF(B970&lt;&gt;"",$D$13:$D$1000,""))</f>
        <v>0</v>
      </c>
      <c r="H970" s="12">
        <f>IF(AND(COVID,F970&lt;0),F970, IF(B970&lt;&gt;"",$G$13:$G$1000-$I$13:$I$1000,""))</f>
        <v>0</v>
      </c>
      <c r="I970" s="12">
        <f>IF(AND(COVID,F970&lt;0),0,IF(B970&lt;&gt;"",$D$13:$D$1000*($E$6/$E$8),""))</f>
        <v>0</v>
      </c>
      <c r="J970" s="12">
        <f t="shared" si="74"/>
        <v>0</v>
      </c>
      <c r="K970" s="12">
        <f>SUM($I$13:I970)</f>
        <v>854910.485335381</v>
      </c>
    </row>
    <row r="971" spans="2:11" s="2" customFormat="1" x14ac:dyDescent="0.2">
      <c r="B971" s="15">
        <f t="shared" si="75"/>
        <v>959</v>
      </c>
      <c r="C971" s="9">
        <f t="shared" si="72"/>
        <v>71939</v>
      </c>
      <c r="D971" s="55">
        <f t="shared" si="76"/>
        <v>0</v>
      </c>
      <c r="E971" s="12">
        <f t="shared" si="73"/>
        <v>4309.3934458562771</v>
      </c>
      <c r="F971" s="12">
        <v>0</v>
      </c>
      <c r="G971" s="12">
        <f>IF(AND(B971&lt;&gt;"",$E$13:$E$1000+$F$13:$F$1000*COVID&lt;$D$13:$D$1000),$E$13:$E$1000+$F$13:$F$1000*COVID,IF(B971&lt;&gt;"",$D$13:$D$1000,""))</f>
        <v>0</v>
      </c>
      <c r="H971" s="12">
        <f>IF(AND(COVID,F971&lt;0),F971, IF(B971&lt;&gt;"",$G$13:$G$1000-$I$13:$I$1000,""))</f>
        <v>0</v>
      </c>
      <c r="I971" s="12">
        <f>IF(AND(COVID,F971&lt;0),0,IF(B971&lt;&gt;"",$D$13:$D$1000*($E$6/$E$8),""))</f>
        <v>0</v>
      </c>
      <c r="J971" s="12">
        <f t="shared" si="74"/>
        <v>0</v>
      </c>
      <c r="K971" s="12">
        <f>SUM($I$13:I971)</f>
        <v>854910.485335381</v>
      </c>
    </row>
    <row r="972" spans="2:11" s="2" customFormat="1" x14ac:dyDescent="0.2">
      <c r="B972" s="15">
        <f t="shared" si="75"/>
        <v>960</v>
      </c>
      <c r="C972" s="9">
        <f t="shared" si="72"/>
        <v>71970</v>
      </c>
      <c r="D972" s="55">
        <f t="shared" si="76"/>
        <v>0</v>
      </c>
      <c r="E972" s="12">
        <f t="shared" si="73"/>
        <v>4309.3934458562771</v>
      </c>
      <c r="F972" s="12">
        <v>0</v>
      </c>
      <c r="G972" s="12">
        <f>IF(AND(B972&lt;&gt;"",$E$13:$E$1000+$F$13:$F$1000*COVID&lt;$D$13:$D$1000),$E$13:$E$1000+$F$13:$F$1000*COVID,IF(B972&lt;&gt;"",$D$13:$D$1000,""))</f>
        <v>0</v>
      </c>
      <c r="H972" s="12">
        <f>IF(AND(COVID,F972&lt;0),F972, IF(B972&lt;&gt;"",$G$13:$G$1000-$I$13:$I$1000,""))</f>
        <v>0</v>
      </c>
      <c r="I972" s="12">
        <f>IF(AND(COVID,F972&lt;0),0,IF(B972&lt;&gt;"",$D$13:$D$1000*($E$6/$E$8),""))</f>
        <v>0</v>
      </c>
      <c r="J972" s="12">
        <f t="shared" si="74"/>
        <v>0</v>
      </c>
      <c r="K972" s="12">
        <f>SUM($I$13:I972)</f>
        <v>854910.485335381</v>
      </c>
    </row>
    <row r="973" spans="2:11" s="2" customFormat="1" x14ac:dyDescent="0.2">
      <c r="B973" s="15">
        <f t="shared" si="75"/>
        <v>961</v>
      </c>
      <c r="C973" s="9">
        <f t="shared" si="72"/>
        <v>72001</v>
      </c>
      <c r="D973" s="55">
        <f t="shared" si="76"/>
        <v>0</v>
      </c>
      <c r="E973" s="12">
        <f t="shared" si="73"/>
        <v>4309.3934458562771</v>
      </c>
      <c r="F973" s="12">
        <v>0</v>
      </c>
      <c r="G973" s="12">
        <f>IF(AND(B973&lt;&gt;"",$E$13:$E$1000+$F$13:$F$1000*COVID&lt;$D$13:$D$1000),$E$13:$E$1000+$F$13:$F$1000*COVID,IF(B973&lt;&gt;"",$D$13:$D$1000,""))</f>
        <v>0</v>
      </c>
      <c r="H973" s="12">
        <f>IF(AND(COVID,F973&lt;0),F973, IF(B973&lt;&gt;"",$G$13:$G$1000-$I$13:$I$1000,""))</f>
        <v>0</v>
      </c>
      <c r="I973" s="12">
        <f>IF(AND(COVID,F973&lt;0),0,IF(B973&lt;&gt;"",$D$13:$D$1000*($E$6/$E$8),""))</f>
        <v>0</v>
      </c>
      <c r="J973" s="12">
        <f t="shared" si="74"/>
        <v>0</v>
      </c>
      <c r="K973" s="12">
        <f>SUM($I$13:I973)</f>
        <v>854910.485335381</v>
      </c>
    </row>
    <row r="974" spans="2:11" s="2" customFormat="1" x14ac:dyDescent="0.2">
      <c r="B974" s="15">
        <f t="shared" si="75"/>
        <v>962</v>
      </c>
      <c r="C974" s="9">
        <f t="shared" ref="C974:C1000" si="77">IF(B974&lt;&gt;"",DATE(YEAR($E$9),MONTH($E$9)+B974*12/$E$8,DAY($E$9)),"")</f>
        <v>72029</v>
      </c>
      <c r="D974" s="55">
        <f t="shared" si="76"/>
        <v>0</v>
      </c>
      <c r="E974" s="12">
        <f t="shared" ref="E974:E1000" si="78">IF(B974&lt;&gt;"",$J$5,"")</f>
        <v>4309.3934458562771</v>
      </c>
      <c r="F974" s="12">
        <v>0</v>
      </c>
      <c r="G974" s="12">
        <f>IF(AND(B974&lt;&gt;"",$E$13:$E$1000+$F$13:$F$1000*COVID&lt;$D$13:$D$1000),$E$13:$E$1000+$F$13:$F$1000*COVID,IF(B974&lt;&gt;"",$D$13:$D$1000,""))</f>
        <v>0</v>
      </c>
      <c r="H974" s="12">
        <f>IF(AND(COVID,F974&lt;0),F974, IF(B974&lt;&gt;"",$G$13:$G$1000-$I$13:$I$1000,""))</f>
        <v>0</v>
      </c>
      <c r="I974" s="12">
        <f>IF(AND(COVID,F974&lt;0),0,IF(B974&lt;&gt;"",$D$13:$D$1000*($E$6/$E$8),""))</f>
        <v>0</v>
      </c>
      <c r="J974" s="12">
        <f t="shared" ref="J974:J1000" si="79">IF(AND(B974&lt;&gt;"",$E$13:$E$1000+$F$13:$F$1000&lt;$D$13:$D$1000),$D$13:$D$1000-$H$13:$H$1000,IF(B974&lt;&gt;"",0,""))</f>
        <v>0</v>
      </c>
      <c r="K974" s="12">
        <f>SUM($I$13:I974)</f>
        <v>854910.485335381</v>
      </c>
    </row>
    <row r="975" spans="2:11" s="2" customFormat="1" x14ac:dyDescent="0.2">
      <c r="B975" s="15">
        <f t="shared" ref="B975:B1000" si="80">IF((IF($E$5*$E$6*$E$7*$E$9&gt;0,1,0)),B974+1,"")</f>
        <v>963</v>
      </c>
      <c r="C975" s="9">
        <f t="shared" si="77"/>
        <v>72060</v>
      </c>
      <c r="D975" s="55">
        <f t="shared" ref="D975:D1000" si="81">IF(B975&lt;&gt;"",J974,"")</f>
        <v>0</v>
      </c>
      <c r="E975" s="12">
        <f t="shared" si="78"/>
        <v>4309.3934458562771</v>
      </c>
      <c r="F975" s="12">
        <v>0</v>
      </c>
      <c r="G975" s="12">
        <f>IF(AND(B975&lt;&gt;"",$E$13:$E$1000+$F$13:$F$1000*COVID&lt;$D$13:$D$1000),$E$13:$E$1000+$F$13:$F$1000*COVID,IF(B975&lt;&gt;"",$D$13:$D$1000,""))</f>
        <v>0</v>
      </c>
      <c r="H975" s="12">
        <f>IF(AND(COVID,F975&lt;0),F975, IF(B975&lt;&gt;"",$G$13:$G$1000-$I$13:$I$1000,""))</f>
        <v>0</v>
      </c>
      <c r="I975" s="12">
        <f>IF(AND(COVID,F975&lt;0),0,IF(B975&lt;&gt;"",$D$13:$D$1000*($E$6/$E$8),""))</f>
        <v>0</v>
      </c>
      <c r="J975" s="12">
        <f t="shared" si="79"/>
        <v>0</v>
      </c>
      <c r="K975" s="12">
        <f>SUM($I$13:I975)</f>
        <v>854910.485335381</v>
      </c>
    </row>
    <row r="976" spans="2:11" s="2" customFormat="1" x14ac:dyDescent="0.2">
      <c r="B976" s="15">
        <f t="shared" si="80"/>
        <v>964</v>
      </c>
      <c r="C976" s="9">
        <f t="shared" si="77"/>
        <v>72090</v>
      </c>
      <c r="D976" s="55">
        <f t="shared" si="81"/>
        <v>0</v>
      </c>
      <c r="E976" s="12">
        <f t="shared" si="78"/>
        <v>4309.3934458562771</v>
      </c>
      <c r="F976" s="12">
        <v>0</v>
      </c>
      <c r="G976" s="12">
        <f>IF(AND(B976&lt;&gt;"",$E$13:$E$1000+$F$13:$F$1000*COVID&lt;$D$13:$D$1000),$E$13:$E$1000+$F$13:$F$1000*COVID,IF(B976&lt;&gt;"",$D$13:$D$1000,""))</f>
        <v>0</v>
      </c>
      <c r="H976" s="12">
        <f>IF(AND(COVID,F976&lt;0),F976, IF(B976&lt;&gt;"",$G$13:$G$1000-$I$13:$I$1000,""))</f>
        <v>0</v>
      </c>
      <c r="I976" s="12">
        <f>IF(AND(COVID,F976&lt;0),0,IF(B976&lt;&gt;"",$D$13:$D$1000*($E$6/$E$8),""))</f>
        <v>0</v>
      </c>
      <c r="J976" s="12">
        <f t="shared" si="79"/>
        <v>0</v>
      </c>
      <c r="K976" s="12">
        <f>SUM($I$13:I976)</f>
        <v>854910.485335381</v>
      </c>
    </row>
    <row r="977" spans="2:11" s="2" customFormat="1" x14ac:dyDescent="0.2">
      <c r="B977" s="15">
        <f t="shared" si="80"/>
        <v>965</v>
      </c>
      <c r="C977" s="9">
        <f t="shared" si="77"/>
        <v>72121</v>
      </c>
      <c r="D977" s="55">
        <f t="shared" si="81"/>
        <v>0</v>
      </c>
      <c r="E977" s="12">
        <f t="shared" si="78"/>
        <v>4309.3934458562771</v>
      </c>
      <c r="F977" s="12">
        <v>0</v>
      </c>
      <c r="G977" s="12">
        <f>IF(AND(B977&lt;&gt;"",$E$13:$E$1000+$F$13:$F$1000*COVID&lt;$D$13:$D$1000),$E$13:$E$1000+$F$13:$F$1000*COVID,IF(B977&lt;&gt;"",$D$13:$D$1000,""))</f>
        <v>0</v>
      </c>
      <c r="H977" s="12">
        <f>IF(AND(COVID,F977&lt;0),F977, IF(B977&lt;&gt;"",$G$13:$G$1000-$I$13:$I$1000,""))</f>
        <v>0</v>
      </c>
      <c r="I977" s="12">
        <f>IF(AND(COVID,F977&lt;0),0,IF(B977&lt;&gt;"",$D$13:$D$1000*($E$6/$E$8),""))</f>
        <v>0</v>
      </c>
      <c r="J977" s="12">
        <f t="shared" si="79"/>
        <v>0</v>
      </c>
      <c r="K977" s="12">
        <f>SUM($I$13:I977)</f>
        <v>854910.485335381</v>
      </c>
    </row>
    <row r="978" spans="2:11" s="2" customFormat="1" x14ac:dyDescent="0.2">
      <c r="B978" s="15">
        <f t="shared" si="80"/>
        <v>966</v>
      </c>
      <c r="C978" s="9">
        <f t="shared" si="77"/>
        <v>72151</v>
      </c>
      <c r="D978" s="55">
        <f t="shared" si="81"/>
        <v>0</v>
      </c>
      <c r="E978" s="12">
        <f t="shared" si="78"/>
        <v>4309.3934458562771</v>
      </c>
      <c r="F978" s="12">
        <v>0</v>
      </c>
      <c r="G978" s="12">
        <f>IF(AND(B978&lt;&gt;"",$E$13:$E$1000+$F$13:$F$1000*COVID&lt;$D$13:$D$1000),$E$13:$E$1000+$F$13:$F$1000*COVID,IF(B978&lt;&gt;"",$D$13:$D$1000,""))</f>
        <v>0</v>
      </c>
      <c r="H978" s="12">
        <f>IF(AND(COVID,F978&lt;0),F978, IF(B978&lt;&gt;"",$G$13:$G$1000-$I$13:$I$1000,""))</f>
        <v>0</v>
      </c>
      <c r="I978" s="12">
        <f>IF(AND(COVID,F978&lt;0),0,IF(B978&lt;&gt;"",$D$13:$D$1000*($E$6/$E$8),""))</f>
        <v>0</v>
      </c>
      <c r="J978" s="12">
        <f t="shared" si="79"/>
        <v>0</v>
      </c>
      <c r="K978" s="12">
        <f>SUM($I$13:I978)</f>
        <v>854910.485335381</v>
      </c>
    </row>
    <row r="979" spans="2:11" s="2" customFormat="1" x14ac:dyDescent="0.2">
      <c r="B979" s="15">
        <f t="shared" si="80"/>
        <v>967</v>
      </c>
      <c r="C979" s="9">
        <f t="shared" si="77"/>
        <v>72182</v>
      </c>
      <c r="D979" s="55">
        <f t="shared" si="81"/>
        <v>0</v>
      </c>
      <c r="E979" s="12">
        <f t="shared" si="78"/>
        <v>4309.3934458562771</v>
      </c>
      <c r="F979" s="12">
        <v>0</v>
      </c>
      <c r="G979" s="12">
        <f>IF(AND(B979&lt;&gt;"",$E$13:$E$1000+$F$13:$F$1000*COVID&lt;$D$13:$D$1000),$E$13:$E$1000+$F$13:$F$1000*COVID,IF(B979&lt;&gt;"",$D$13:$D$1000,""))</f>
        <v>0</v>
      </c>
      <c r="H979" s="12">
        <f>IF(AND(COVID,F979&lt;0),F979, IF(B979&lt;&gt;"",$G$13:$G$1000-$I$13:$I$1000,""))</f>
        <v>0</v>
      </c>
      <c r="I979" s="12">
        <f>IF(AND(COVID,F979&lt;0),0,IF(B979&lt;&gt;"",$D$13:$D$1000*($E$6/$E$8),""))</f>
        <v>0</v>
      </c>
      <c r="J979" s="12">
        <f t="shared" si="79"/>
        <v>0</v>
      </c>
      <c r="K979" s="12">
        <f>SUM($I$13:I979)</f>
        <v>854910.485335381</v>
      </c>
    </row>
    <row r="980" spans="2:11" s="2" customFormat="1" x14ac:dyDescent="0.2">
      <c r="B980" s="15">
        <f t="shared" si="80"/>
        <v>968</v>
      </c>
      <c r="C980" s="9">
        <f t="shared" si="77"/>
        <v>72213</v>
      </c>
      <c r="D980" s="55">
        <f t="shared" si="81"/>
        <v>0</v>
      </c>
      <c r="E980" s="12">
        <f t="shared" si="78"/>
        <v>4309.3934458562771</v>
      </c>
      <c r="F980" s="12">
        <v>0</v>
      </c>
      <c r="G980" s="12">
        <f>IF(AND(B980&lt;&gt;"",$E$13:$E$1000+$F$13:$F$1000*COVID&lt;$D$13:$D$1000),$E$13:$E$1000+$F$13:$F$1000*COVID,IF(B980&lt;&gt;"",$D$13:$D$1000,""))</f>
        <v>0</v>
      </c>
      <c r="H980" s="12">
        <f>IF(AND(COVID,F980&lt;0),F980, IF(B980&lt;&gt;"",$G$13:$G$1000-$I$13:$I$1000,""))</f>
        <v>0</v>
      </c>
      <c r="I980" s="12">
        <f>IF(AND(COVID,F980&lt;0),0,IF(B980&lt;&gt;"",$D$13:$D$1000*($E$6/$E$8),""))</f>
        <v>0</v>
      </c>
      <c r="J980" s="12">
        <f t="shared" si="79"/>
        <v>0</v>
      </c>
      <c r="K980" s="12">
        <f>SUM($I$13:I980)</f>
        <v>854910.485335381</v>
      </c>
    </row>
    <row r="981" spans="2:11" s="2" customFormat="1" x14ac:dyDescent="0.2">
      <c r="B981" s="15">
        <f t="shared" si="80"/>
        <v>969</v>
      </c>
      <c r="C981" s="9">
        <f t="shared" si="77"/>
        <v>72243</v>
      </c>
      <c r="D981" s="55">
        <f t="shared" si="81"/>
        <v>0</v>
      </c>
      <c r="E981" s="12">
        <f t="shared" si="78"/>
        <v>4309.3934458562771</v>
      </c>
      <c r="F981" s="12">
        <v>0</v>
      </c>
      <c r="G981" s="12">
        <f>IF(AND(B981&lt;&gt;"",$E$13:$E$1000+$F$13:$F$1000*COVID&lt;$D$13:$D$1000),$E$13:$E$1000+$F$13:$F$1000*COVID,IF(B981&lt;&gt;"",$D$13:$D$1000,""))</f>
        <v>0</v>
      </c>
      <c r="H981" s="12">
        <f>IF(AND(COVID,F981&lt;0),F981, IF(B981&lt;&gt;"",$G$13:$G$1000-$I$13:$I$1000,""))</f>
        <v>0</v>
      </c>
      <c r="I981" s="12">
        <f>IF(AND(COVID,F981&lt;0),0,IF(B981&lt;&gt;"",$D$13:$D$1000*($E$6/$E$8),""))</f>
        <v>0</v>
      </c>
      <c r="J981" s="12">
        <f t="shared" si="79"/>
        <v>0</v>
      </c>
      <c r="K981" s="12">
        <f>SUM($I$13:I981)</f>
        <v>854910.485335381</v>
      </c>
    </row>
    <row r="982" spans="2:11" s="2" customFormat="1" x14ac:dyDescent="0.2">
      <c r="B982" s="15">
        <f t="shared" si="80"/>
        <v>970</v>
      </c>
      <c r="C982" s="9">
        <f t="shared" si="77"/>
        <v>72274</v>
      </c>
      <c r="D982" s="55">
        <f t="shared" si="81"/>
        <v>0</v>
      </c>
      <c r="E982" s="12">
        <f t="shared" si="78"/>
        <v>4309.3934458562771</v>
      </c>
      <c r="F982" s="12">
        <v>0</v>
      </c>
      <c r="G982" s="12">
        <f>IF(AND(B982&lt;&gt;"",$E$13:$E$1000+$F$13:$F$1000*COVID&lt;$D$13:$D$1000),$E$13:$E$1000+$F$13:$F$1000*COVID,IF(B982&lt;&gt;"",$D$13:$D$1000,""))</f>
        <v>0</v>
      </c>
      <c r="H982" s="12">
        <f>IF(AND(COVID,F982&lt;0),F982, IF(B982&lt;&gt;"",$G$13:$G$1000-$I$13:$I$1000,""))</f>
        <v>0</v>
      </c>
      <c r="I982" s="12">
        <f>IF(AND(COVID,F982&lt;0),0,IF(B982&lt;&gt;"",$D$13:$D$1000*($E$6/$E$8),""))</f>
        <v>0</v>
      </c>
      <c r="J982" s="12">
        <f t="shared" si="79"/>
        <v>0</v>
      </c>
      <c r="K982" s="12">
        <f>SUM($I$13:I982)</f>
        <v>854910.485335381</v>
      </c>
    </row>
    <row r="983" spans="2:11" s="2" customFormat="1" x14ac:dyDescent="0.2">
      <c r="B983" s="15">
        <f t="shared" si="80"/>
        <v>971</v>
      </c>
      <c r="C983" s="9">
        <f t="shared" si="77"/>
        <v>72304</v>
      </c>
      <c r="D983" s="55">
        <f t="shared" si="81"/>
        <v>0</v>
      </c>
      <c r="E983" s="12">
        <f t="shared" si="78"/>
        <v>4309.3934458562771</v>
      </c>
      <c r="F983" s="12">
        <v>0</v>
      </c>
      <c r="G983" s="12">
        <f>IF(AND(B983&lt;&gt;"",$E$13:$E$1000+$F$13:$F$1000*COVID&lt;$D$13:$D$1000),$E$13:$E$1000+$F$13:$F$1000*COVID,IF(B983&lt;&gt;"",$D$13:$D$1000,""))</f>
        <v>0</v>
      </c>
      <c r="H983" s="12">
        <f>IF(AND(COVID,F983&lt;0),F983, IF(B983&lt;&gt;"",$G$13:$G$1000-$I$13:$I$1000,""))</f>
        <v>0</v>
      </c>
      <c r="I983" s="12">
        <f>IF(AND(COVID,F983&lt;0),0,IF(B983&lt;&gt;"",$D$13:$D$1000*($E$6/$E$8),""))</f>
        <v>0</v>
      </c>
      <c r="J983" s="12">
        <f t="shared" si="79"/>
        <v>0</v>
      </c>
      <c r="K983" s="12">
        <f>SUM($I$13:I983)</f>
        <v>854910.485335381</v>
      </c>
    </row>
    <row r="984" spans="2:11" s="2" customFormat="1" x14ac:dyDescent="0.2">
      <c r="B984" s="15">
        <f t="shared" si="80"/>
        <v>972</v>
      </c>
      <c r="C984" s="9">
        <f t="shared" si="77"/>
        <v>72335</v>
      </c>
      <c r="D984" s="55">
        <f t="shared" si="81"/>
        <v>0</v>
      </c>
      <c r="E984" s="12">
        <f t="shared" si="78"/>
        <v>4309.3934458562771</v>
      </c>
      <c r="F984" s="12">
        <v>0</v>
      </c>
      <c r="G984" s="12">
        <f>IF(AND(B984&lt;&gt;"",$E$13:$E$1000+$F$13:$F$1000*COVID&lt;$D$13:$D$1000),$E$13:$E$1000+$F$13:$F$1000*COVID,IF(B984&lt;&gt;"",$D$13:$D$1000,""))</f>
        <v>0</v>
      </c>
      <c r="H984" s="12">
        <f>IF(AND(COVID,F984&lt;0),F984, IF(B984&lt;&gt;"",$G$13:$G$1000-$I$13:$I$1000,""))</f>
        <v>0</v>
      </c>
      <c r="I984" s="12">
        <f>IF(AND(COVID,F984&lt;0),0,IF(B984&lt;&gt;"",$D$13:$D$1000*($E$6/$E$8),""))</f>
        <v>0</v>
      </c>
      <c r="J984" s="12">
        <f t="shared" si="79"/>
        <v>0</v>
      </c>
      <c r="K984" s="12">
        <f>SUM($I$13:I984)</f>
        <v>854910.485335381</v>
      </c>
    </row>
    <row r="985" spans="2:11" s="2" customFormat="1" x14ac:dyDescent="0.2">
      <c r="B985" s="15">
        <f t="shared" si="80"/>
        <v>973</v>
      </c>
      <c r="C985" s="9">
        <f t="shared" si="77"/>
        <v>72366</v>
      </c>
      <c r="D985" s="55">
        <f t="shared" si="81"/>
        <v>0</v>
      </c>
      <c r="E985" s="12">
        <f t="shared" si="78"/>
        <v>4309.3934458562771</v>
      </c>
      <c r="F985" s="12">
        <v>0</v>
      </c>
      <c r="G985" s="12">
        <f>IF(AND(B985&lt;&gt;"",$E$13:$E$1000+$F$13:$F$1000*COVID&lt;$D$13:$D$1000),$E$13:$E$1000+$F$13:$F$1000*COVID,IF(B985&lt;&gt;"",$D$13:$D$1000,""))</f>
        <v>0</v>
      </c>
      <c r="H985" s="12">
        <f>IF(AND(COVID,F985&lt;0),F985, IF(B985&lt;&gt;"",$G$13:$G$1000-$I$13:$I$1000,""))</f>
        <v>0</v>
      </c>
      <c r="I985" s="12">
        <f>IF(AND(COVID,F985&lt;0),0,IF(B985&lt;&gt;"",$D$13:$D$1000*($E$6/$E$8),""))</f>
        <v>0</v>
      </c>
      <c r="J985" s="12">
        <f t="shared" si="79"/>
        <v>0</v>
      </c>
      <c r="K985" s="12">
        <f>SUM($I$13:I985)</f>
        <v>854910.485335381</v>
      </c>
    </row>
    <row r="986" spans="2:11" s="2" customFormat="1" x14ac:dyDescent="0.2">
      <c r="B986" s="15">
        <f t="shared" si="80"/>
        <v>974</v>
      </c>
      <c r="C986" s="9">
        <f t="shared" si="77"/>
        <v>72394</v>
      </c>
      <c r="D986" s="55">
        <f t="shared" si="81"/>
        <v>0</v>
      </c>
      <c r="E986" s="12">
        <f t="shared" si="78"/>
        <v>4309.3934458562771</v>
      </c>
      <c r="F986" s="12">
        <v>0</v>
      </c>
      <c r="G986" s="12">
        <f>IF(AND(B986&lt;&gt;"",$E$13:$E$1000+$F$13:$F$1000*COVID&lt;$D$13:$D$1000),$E$13:$E$1000+$F$13:$F$1000*COVID,IF(B986&lt;&gt;"",$D$13:$D$1000,""))</f>
        <v>0</v>
      </c>
      <c r="H986" s="12">
        <f>IF(AND(COVID,F986&lt;0),F986, IF(B986&lt;&gt;"",$G$13:$G$1000-$I$13:$I$1000,""))</f>
        <v>0</v>
      </c>
      <c r="I986" s="12">
        <f>IF(AND(COVID,F986&lt;0),0,IF(B986&lt;&gt;"",$D$13:$D$1000*($E$6/$E$8),""))</f>
        <v>0</v>
      </c>
      <c r="J986" s="12">
        <f t="shared" si="79"/>
        <v>0</v>
      </c>
      <c r="K986" s="12">
        <f>SUM($I$13:I986)</f>
        <v>854910.485335381</v>
      </c>
    </row>
    <row r="987" spans="2:11" s="2" customFormat="1" x14ac:dyDescent="0.2">
      <c r="B987" s="15">
        <f t="shared" si="80"/>
        <v>975</v>
      </c>
      <c r="C987" s="9">
        <f t="shared" si="77"/>
        <v>72425</v>
      </c>
      <c r="D987" s="55">
        <f t="shared" si="81"/>
        <v>0</v>
      </c>
      <c r="E987" s="12">
        <f t="shared" si="78"/>
        <v>4309.3934458562771</v>
      </c>
      <c r="F987" s="12">
        <v>0</v>
      </c>
      <c r="G987" s="12">
        <f>IF(AND(B987&lt;&gt;"",$E$13:$E$1000+$F$13:$F$1000*COVID&lt;$D$13:$D$1000),$E$13:$E$1000+$F$13:$F$1000*COVID,IF(B987&lt;&gt;"",$D$13:$D$1000,""))</f>
        <v>0</v>
      </c>
      <c r="H987" s="12">
        <f>IF(AND(COVID,F987&lt;0),F987, IF(B987&lt;&gt;"",$G$13:$G$1000-$I$13:$I$1000,""))</f>
        <v>0</v>
      </c>
      <c r="I987" s="12">
        <f>IF(AND(COVID,F987&lt;0),0,IF(B987&lt;&gt;"",$D$13:$D$1000*($E$6/$E$8),""))</f>
        <v>0</v>
      </c>
      <c r="J987" s="12">
        <f t="shared" si="79"/>
        <v>0</v>
      </c>
      <c r="K987" s="12">
        <f>SUM($I$13:I987)</f>
        <v>854910.485335381</v>
      </c>
    </row>
    <row r="988" spans="2:11" s="2" customFormat="1" x14ac:dyDescent="0.2">
      <c r="B988" s="15">
        <f t="shared" si="80"/>
        <v>976</v>
      </c>
      <c r="C988" s="9">
        <f t="shared" si="77"/>
        <v>72455</v>
      </c>
      <c r="D988" s="55">
        <f t="shared" si="81"/>
        <v>0</v>
      </c>
      <c r="E988" s="12">
        <f t="shared" si="78"/>
        <v>4309.3934458562771</v>
      </c>
      <c r="F988" s="12">
        <v>0</v>
      </c>
      <c r="G988" s="12">
        <f>IF(AND(B988&lt;&gt;"",$E$13:$E$1000+$F$13:$F$1000*COVID&lt;$D$13:$D$1000),$E$13:$E$1000+$F$13:$F$1000*COVID,IF(B988&lt;&gt;"",$D$13:$D$1000,""))</f>
        <v>0</v>
      </c>
      <c r="H988" s="12">
        <f>IF(AND(COVID,F988&lt;0),F988, IF(B988&lt;&gt;"",$G$13:$G$1000-$I$13:$I$1000,""))</f>
        <v>0</v>
      </c>
      <c r="I988" s="12">
        <f>IF(AND(COVID,F988&lt;0),0,IF(B988&lt;&gt;"",$D$13:$D$1000*($E$6/$E$8),""))</f>
        <v>0</v>
      </c>
      <c r="J988" s="12">
        <f t="shared" si="79"/>
        <v>0</v>
      </c>
      <c r="K988" s="12">
        <f>SUM($I$13:I988)</f>
        <v>854910.485335381</v>
      </c>
    </row>
    <row r="989" spans="2:11" s="2" customFormat="1" x14ac:dyDescent="0.2">
      <c r="B989" s="15">
        <f t="shared" si="80"/>
        <v>977</v>
      </c>
      <c r="C989" s="9">
        <f t="shared" si="77"/>
        <v>72486</v>
      </c>
      <c r="D989" s="55">
        <f t="shared" si="81"/>
        <v>0</v>
      </c>
      <c r="E989" s="12">
        <f t="shared" si="78"/>
        <v>4309.3934458562771</v>
      </c>
      <c r="F989" s="12">
        <v>0</v>
      </c>
      <c r="G989" s="12">
        <f>IF(AND(B989&lt;&gt;"",$E$13:$E$1000+$F$13:$F$1000*COVID&lt;$D$13:$D$1000),$E$13:$E$1000+$F$13:$F$1000*COVID,IF(B989&lt;&gt;"",$D$13:$D$1000,""))</f>
        <v>0</v>
      </c>
      <c r="H989" s="12">
        <f>IF(AND(COVID,F989&lt;0),F989, IF(B989&lt;&gt;"",$G$13:$G$1000-$I$13:$I$1000,""))</f>
        <v>0</v>
      </c>
      <c r="I989" s="12">
        <f>IF(AND(COVID,F989&lt;0),0,IF(B989&lt;&gt;"",$D$13:$D$1000*($E$6/$E$8),""))</f>
        <v>0</v>
      </c>
      <c r="J989" s="12">
        <f t="shared" si="79"/>
        <v>0</v>
      </c>
      <c r="K989" s="12">
        <f>SUM($I$13:I989)</f>
        <v>854910.485335381</v>
      </c>
    </row>
    <row r="990" spans="2:11" s="2" customFormat="1" x14ac:dyDescent="0.2">
      <c r="B990" s="15">
        <f t="shared" si="80"/>
        <v>978</v>
      </c>
      <c r="C990" s="9">
        <f t="shared" si="77"/>
        <v>72516</v>
      </c>
      <c r="D990" s="55">
        <f t="shared" si="81"/>
        <v>0</v>
      </c>
      <c r="E990" s="12">
        <f t="shared" si="78"/>
        <v>4309.3934458562771</v>
      </c>
      <c r="F990" s="12">
        <v>0</v>
      </c>
      <c r="G990" s="12">
        <f>IF(AND(B990&lt;&gt;"",$E$13:$E$1000+$F$13:$F$1000*COVID&lt;$D$13:$D$1000),$E$13:$E$1000+$F$13:$F$1000*COVID,IF(B990&lt;&gt;"",$D$13:$D$1000,""))</f>
        <v>0</v>
      </c>
      <c r="H990" s="12">
        <f>IF(AND(COVID,F990&lt;0),F990, IF(B990&lt;&gt;"",$G$13:$G$1000-$I$13:$I$1000,""))</f>
        <v>0</v>
      </c>
      <c r="I990" s="12">
        <f>IF(AND(COVID,F990&lt;0),0,IF(B990&lt;&gt;"",$D$13:$D$1000*($E$6/$E$8),""))</f>
        <v>0</v>
      </c>
      <c r="J990" s="12">
        <f t="shared" si="79"/>
        <v>0</v>
      </c>
      <c r="K990" s="12">
        <f>SUM($I$13:I990)</f>
        <v>854910.485335381</v>
      </c>
    </row>
    <row r="991" spans="2:11" s="2" customFormat="1" x14ac:dyDescent="0.2">
      <c r="B991" s="15">
        <f t="shared" si="80"/>
        <v>979</v>
      </c>
      <c r="C991" s="9">
        <f t="shared" si="77"/>
        <v>72547</v>
      </c>
      <c r="D991" s="55">
        <f t="shared" si="81"/>
        <v>0</v>
      </c>
      <c r="E991" s="12">
        <f t="shared" si="78"/>
        <v>4309.3934458562771</v>
      </c>
      <c r="F991" s="12">
        <v>0</v>
      </c>
      <c r="G991" s="12">
        <f>IF(AND(B991&lt;&gt;"",$E$13:$E$1000+$F$13:$F$1000*COVID&lt;$D$13:$D$1000),$E$13:$E$1000+$F$13:$F$1000*COVID,IF(B991&lt;&gt;"",$D$13:$D$1000,""))</f>
        <v>0</v>
      </c>
      <c r="H991" s="12">
        <f>IF(AND(COVID,F991&lt;0),F991, IF(B991&lt;&gt;"",$G$13:$G$1000-$I$13:$I$1000,""))</f>
        <v>0</v>
      </c>
      <c r="I991" s="12">
        <f>IF(AND(COVID,F991&lt;0),0,IF(B991&lt;&gt;"",$D$13:$D$1000*($E$6/$E$8),""))</f>
        <v>0</v>
      </c>
      <c r="J991" s="12">
        <f t="shared" si="79"/>
        <v>0</v>
      </c>
      <c r="K991" s="12">
        <f>SUM($I$13:I991)</f>
        <v>854910.485335381</v>
      </c>
    </row>
    <row r="992" spans="2:11" s="2" customFormat="1" x14ac:dyDescent="0.2">
      <c r="B992" s="15">
        <f t="shared" si="80"/>
        <v>980</v>
      </c>
      <c r="C992" s="9">
        <f t="shared" si="77"/>
        <v>72578</v>
      </c>
      <c r="D992" s="55">
        <f t="shared" si="81"/>
        <v>0</v>
      </c>
      <c r="E992" s="12">
        <f t="shared" si="78"/>
        <v>4309.3934458562771</v>
      </c>
      <c r="F992" s="12">
        <v>0</v>
      </c>
      <c r="G992" s="12">
        <f>IF(AND(B992&lt;&gt;"",$E$13:$E$1000+$F$13:$F$1000*COVID&lt;$D$13:$D$1000),$E$13:$E$1000+$F$13:$F$1000*COVID,IF(B992&lt;&gt;"",$D$13:$D$1000,""))</f>
        <v>0</v>
      </c>
      <c r="H992" s="12">
        <f>IF(AND(COVID,F992&lt;0),F992, IF(B992&lt;&gt;"",$G$13:$G$1000-$I$13:$I$1000,""))</f>
        <v>0</v>
      </c>
      <c r="I992" s="12">
        <f>IF(AND(COVID,F992&lt;0),0,IF(B992&lt;&gt;"",$D$13:$D$1000*($E$6/$E$8),""))</f>
        <v>0</v>
      </c>
      <c r="J992" s="12">
        <f t="shared" si="79"/>
        <v>0</v>
      </c>
      <c r="K992" s="12">
        <f>SUM($I$13:I992)</f>
        <v>854910.485335381</v>
      </c>
    </row>
    <row r="993" spans="2:11" s="2" customFormat="1" x14ac:dyDescent="0.2">
      <c r="B993" s="15">
        <f t="shared" si="80"/>
        <v>981</v>
      </c>
      <c r="C993" s="9">
        <f t="shared" si="77"/>
        <v>72608</v>
      </c>
      <c r="D993" s="55">
        <f t="shared" si="81"/>
        <v>0</v>
      </c>
      <c r="E993" s="12">
        <f t="shared" si="78"/>
        <v>4309.3934458562771</v>
      </c>
      <c r="F993" s="12">
        <v>0</v>
      </c>
      <c r="G993" s="12">
        <f>IF(AND(B993&lt;&gt;"",$E$13:$E$1000+$F$13:$F$1000*COVID&lt;$D$13:$D$1000),$E$13:$E$1000+$F$13:$F$1000*COVID,IF(B993&lt;&gt;"",$D$13:$D$1000,""))</f>
        <v>0</v>
      </c>
      <c r="H993" s="12">
        <f>IF(AND(COVID,F993&lt;0),F993, IF(B993&lt;&gt;"",$G$13:$G$1000-$I$13:$I$1000,""))</f>
        <v>0</v>
      </c>
      <c r="I993" s="12">
        <f>IF(AND(COVID,F993&lt;0),0,IF(B993&lt;&gt;"",$D$13:$D$1000*($E$6/$E$8),""))</f>
        <v>0</v>
      </c>
      <c r="J993" s="12">
        <f t="shared" si="79"/>
        <v>0</v>
      </c>
      <c r="K993" s="12">
        <f>SUM($I$13:I993)</f>
        <v>854910.485335381</v>
      </c>
    </row>
    <row r="994" spans="2:11" s="2" customFormat="1" x14ac:dyDescent="0.2">
      <c r="B994" s="15">
        <f t="shared" si="80"/>
        <v>982</v>
      </c>
      <c r="C994" s="9">
        <f t="shared" si="77"/>
        <v>72639</v>
      </c>
      <c r="D994" s="55">
        <f t="shared" si="81"/>
        <v>0</v>
      </c>
      <c r="E994" s="12">
        <f t="shared" si="78"/>
        <v>4309.3934458562771</v>
      </c>
      <c r="F994" s="12">
        <v>0</v>
      </c>
      <c r="G994" s="12">
        <f>IF(AND(B994&lt;&gt;"",$E$13:$E$1000+$F$13:$F$1000*COVID&lt;$D$13:$D$1000),$E$13:$E$1000+$F$13:$F$1000*COVID,IF(B994&lt;&gt;"",$D$13:$D$1000,""))</f>
        <v>0</v>
      </c>
      <c r="H994" s="12">
        <f>IF(AND(COVID,F994&lt;0),F994, IF(B994&lt;&gt;"",$G$13:$G$1000-$I$13:$I$1000,""))</f>
        <v>0</v>
      </c>
      <c r="I994" s="12">
        <f>IF(AND(COVID,F994&lt;0),0,IF(B994&lt;&gt;"",$D$13:$D$1000*($E$6/$E$8),""))</f>
        <v>0</v>
      </c>
      <c r="J994" s="12">
        <f t="shared" si="79"/>
        <v>0</v>
      </c>
      <c r="K994" s="12">
        <f>SUM($I$13:I994)</f>
        <v>854910.485335381</v>
      </c>
    </row>
    <row r="995" spans="2:11" s="2" customFormat="1" x14ac:dyDescent="0.2">
      <c r="B995" s="15">
        <f t="shared" si="80"/>
        <v>983</v>
      </c>
      <c r="C995" s="9">
        <f t="shared" si="77"/>
        <v>72669</v>
      </c>
      <c r="D995" s="55">
        <f t="shared" si="81"/>
        <v>0</v>
      </c>
      <c r="E995" s="12">
        <f t="shared" si="78"/>
        <v>4309.3934458562771</v>
      </c>
      <c r="F995" s="12">
        <v>0</v>
      </c>
      <c r="G995" s="12">
        <f>IF(AND(B995&lt;&gt;"",$E$13:$E$1000+$F$13:$F$1000*COVID&lt;$D$13:$D$1000),$E$13:$E$1000+$F$13:$F$1000*COVID,IF(B995&lt;&gt;"",$D$13:$D$1000,""))</f>
        <v>0</v>
      </c>
      <c r="H995" s="12">
        <f>IF(AND(COVID,F995&lt;0),F995, IF(B995&lt;&gt;"",$G$13:$G$1000-$I$13:$I$1000,""))</f>
        <v>0</v>
      </c>
      <c r="I995" s="12">
        <f>IF(AND(COVID,F995&lt;0),0,IF(B995&lt;&gt;"",$D$13:$D$1000*($E$6/$E$8),""))</f>
        <v>0</v>
      </c>
      <c r="J995" s="12">
        <f t="shared" si="79"/>
        <v>0</v>
      </c>
      <c r="K995" s="12">
        <f>SUM($I$13:I995)</f>
        <v>854910.485335381</v>
      </c>
    </row>
    <row r="996" spans="2:11" s="2" customFormat="1" x14ac:dyDescent="0.2">
      <c r="B996" s="15">
        <f t="shared" si="80"/>
        <v>984</v>
      </c>
      <c r="C996" s="9">
        <f t="shared" si="77"/>
        <v>72700</v>
      </c>
      <c r="D996" s="55">
        <f t="shared" si="81"/>
        <v>0</v>
      </c>
      <c r="E996" s="12">
        <f t="shared" si="78"/>
        <v>4309.3934458562771</v>
      </c>
      <c r="F996" s="12">
        <v>0</v>
      </c>
      <c r="G996" s="12">
        <f>IF(AND(B996&lt;&gt;"",$E$13:$E$1000+$F$13:$F$1000*COVID&lt;$D$13:$D$1000),$E$13:$E$1000+$F$13:$F$1000*COVID,IF(B996&lt;&gt;"",$D$13:$D$1000,""))</f>
        <v>0</v>
      </c>
      <c r="H996" s="12">
        <f>IF(AND(COVID,F996&lt;0),F996, IF(B996&lt;&gt;"",$G$13:$G$1000-$I$13:$I$1000,""))</f>
        <v>0</v>
      </c>
      <c r="I996" s="12">
        <f>IF(AND(COVID,F996&lt;0),0,IF(B996&lt;&gt;"",$D$13:$D$1000*($E$6/$E$8),""))</f>
        <v>0</v>
      </c>
      <c r="J996" s="12">
        <f t="shared" si="79"/>
        <v>0</v>
      </c>
      <c r="K996" s="12">
        <f>SUM($I$13:I996)</f>
        <v>854910.485335381</v>
      </c>
    </row>
    <row r="997" spans="2:11" s="2" customFormat="1" x14ac:dyDescent="0.2">
      <c r="B997" s="15">
        <f t="shared" si="80"/>
        <v>985</v>
      </c>
      <c r="C997" s="9">
        <f t="shared" si="77"/>
        <v>72731</v>
      </c>
      <c r="D997" s="55">
        <f t="shared" si="81"/>
        <v>0</v>
      </c>
      <c r="E997" s="12">
        <f t="shared" si="78"/>
        <v>4309.3934458562771</v>
      </c>
      <c r="F997" s="12">
        <v>0</v>
      </c>
      <c r="G997" s="12">
        <f>IF(AND(B997&lt;&gt;"",$E$13:$E$1000+$F$13:$F$1000*COVID&lt;$D$13:$D$1000),$E$13:$E$1000+$F$13:$F$1000*COVID,IF(B997&lt;&gt;"",$D$13:$D$1000,""))</f>
        <v>0</v>
      </c>
      <c r="H997" s="12">
        <f>IF(AND(COVID,F997&lt;0),F997, IF(B997&lt;&gt;"",$G$13:$G$1000-$I$13:$I$1000,""))</f>
        <v>0</v>
      </c>
      <c r="I997" s="12">
        <f>IF(AND(COVID,F997&lt;0),0,IF(B997&lt;&gt;"",$D$13:$D$1000*($E$6/$E$8),""))</f>
        <v>0</v>
      </c>
      <c r="J997" s="12">
        <f t="shared" si="79"/>
        <v>0</v>
      </c>
      <c r="K997" s="12">
        <f>SUM($I$13:I997)</f>
        <v>854910.485335381</v>
      </c>
    </row>
    <row r="998" spans="2:11" s="2" customFormat="1" x14ac:dyDescent="0.2">
      <c r="B998" s="15">
        <f t="shared" si="80"/>
        <v>986</v>
      </c>
      <c r="C998" s="9">
        <f t="shared" si="77"/>
        <v>72759</v>
      </c>
      <c r="D998" s="55">
        <f t="shared" si="81"/>
        <v>0</v>
      </c>
      <c r="E998" s="12">
        <f t="shared" si="78"/>
        <v>4309.3934458562771</v>
      </c>
      <c r="F998" s="12">
        <v>0</v>
      </c>
      <c r="G998" s="12">
        <f>IF(AND(B998&lt;&gt;"",$E$13:$E$1000+$F$13:$F$1000*COVID&lt;$D$13:$D$1000),$E$13:$E$1000+$F$13:$F$1000*COVID,IF(B998&lt;&gt;"",$D$13:$D$1000,""))</f>
        <v>0</v>
      </c>
      <c r="H998" s="12">
        <f>IF(AND(COVID,F998&lt;0),F998, IF(B998&lt;&gt;"",$G$13:$G$1000-$I$13:$I$1000,""))</f>
        <v>0</v>
      </c>
      <c r="I998" s="12">
        <f>IF(AND(COVID,F998&lt;0),0,IF(B998&lt;&gt;"",$D$13:$D$1000*($E$6/$E$8),""))</f>
        <v>0</v>
      </c>
      <c r="J998" s="12">
        <f t="shared" si="79"/>
        <v>0</v>
      </c>
      <c r="K998" s="12">
        <f>SUM($I$13:I998)</f>
        <v>854910.485335381</v>
      </c>
    </row>
    <row r="999" spans="2:11" s="2" customFormat="1" x14ac:dyDescent="0.2">
      <c r="B999" s="15">
        <f t="shared" si="80"/>
        <v>987</v>
      </c>
      <c r="C999" s="9">
        <f t="shared" si="77"/>
        <v>72790</v>
      </c>
      <c r="D999" s="55">
        <f t="shared" si="81"/>
        <v>0</v>
      </c>
      <c r="E999" s="12">
        <f t="shared" si="78"/>
        <v>4309.3934458562771</v>
      </c>
      <c r="F999" s="12">
        <v>0</v>
      </c>
      <c r="G999" s="12">
        <f>IF(AND(B999&lt;&gt;"",$E$13:$E$1000+$F$13:$F$1000*COVID&lt;$D$13:$D$1000),$E$13:$E$1000+$F$13:$F$1000*COVID,IF(B999&lt;&gt;"",$D$13:$D$1000,""))</f>
        <v>0</v>
      </c>
      <c r="H999" s="12">
        <f>IF(AND(COVID,F999&lt;0),F999, IF(B999&lt;&gt;"",$G$13:$G$1000-$I$13:$I$1000,""))</f>
        <v>0</v>
      </c>
      <c r="I999" s="12">
        <f>IF(AND(COVID,F999&lt;0),0,IF(B999&lt;&gt;"",$D$13:$D$1000*($E$6/$E$8),""))</f>
        <v>0</v>
      </c>
      <c r="J999" s="12">
        <f t="shared" si="79"/>
        <v>0</v>
      </c>
      <c r="K999" s="12">
        <f>SUM($I$13:I999)</f>
        <v>854910.485335381</v>
      </c>
    </row>
    <row r="1000" spans="2:11" s="2" customFormat="1" x14ac:dyDescent="0.2">
      <c r="B1000" s="15">
        <f t="shared" si="80"/>
        <v>988</v>
      </c>
      <c r="C1000" s="9">
        <f t="shared" si="77"/>
        <v>72820</v>
      </c>
      <c r="D1000" s="55">
        <f t="shared" si="81"/>
        <v>0</v>
      </c>
      <c r="E1000" s="12">
        <f t="shared" si="78"/>
        <v>4309.3934458562771</v>
      </c>
      <c r="F1000" s="12">
        <v>0</v>
      </c>
      <c r="G1000" s="12">
        <f>IF(AND(B1000&lt;&gt;"",$E$13:$E$1000+$F$13:$F$1000*COVID&lt;$D$13:$D$1000),$E$13:$E$1000+$F$13:$F$1000*COVID,IF(B1000&lt;&gt;"",$D$13:$D$1000,""))</f>
        <v>0</v>
      </c>
      <c r="H1000" s="12">
        <f>IF(AND(COVID,F1000&lt;0),F1000, IF(B1000&lt;&gt;"",$G$13:$G$1000-$I$13:$I$1000,""))</f>
        <v>0</v>
      </c>
      <c r="I1000" s="12">
        <f>IF(AND(COVID,F1000&lt;0),0,IF(B1000&lt;&gt;"",$D$13:$D$1000*($E$6/$E$8),""))</f>
        <v>0</v>
      </c>
      <c r="J1000" s="12">
        <f t="shared" si="79"/>
        <v>0</v>
      </c>
      <c r="K1000" s="12">
        <f>SUM($I$13:I1000)</f>
        <v>854910.485335381</v>
      </c>
    </row>
    <row r="1001" spans="2:11" s="2" customFormat="1" x14ac:dyDescent="0.2">
      <c r="B1001" s="16"/>
      <c r="C1001" s="17"/>
      <c r="D1001" s="18"/>
      <c r="E1001" s="18"/>
      <c r="F1001" s="18"/>
      <c r="G1001" s="18"/>
      <c r="H1001" s="18"/>
      <c r="I1001" s="18"/>
      <c r="J1001" s="18"/>
      <c r="K1001" s="18"/>
    </row>
    <row r="1002" spans="2:11" s="2" customFormat="1" x14ac:dyDescent="0.2">
      <c r="B1002" s="4"/>
      <c r="C1002" s="10"/>
      <c r="D1002" s="13"/>
      <c r="E1002" s="13"/>
      <c r="F1002" s="13"/>
      <c r="G1002" s="13"/>
      <c r="H1002" s="13"/>
      <c r="I1002" s="13"/>
      <c r="J1002" s="13"/>
      <c r="K1002" s="13"/>
    </row>
    <row r="1003" spans="2:11" s="2" customFormat="1" x14ac:dyDescent="0.2">
      <c r="B1003" s="4"/>
      <c r="C1003" s="10"/>
      <c r="D1003" s="13"/>
      <c r="E1003" s="13"/>
      <c r="F1003" s="13"/>
      <c r="G1003" s="13"/>
      <c r="H1003" s="13"/>
      <c r="I1003" s="13"/>
      <c r="J1003" s="13"/>
      <c r="K1003" s="13"/>
    </row>
    <row r="1004" spans="2:11" s="2" customFormat="1" x14ac:dyDescent="0.2">
      <c r="B1004" s="4"/>
      <c r="C1004" s="10"/>
      <c r="D1004" s="13"/>
      <c r="E1004" s="13"/>
      <c r="F1004" s="13"/>
      <c r="G1004" s="13"/>
      <c r="H1004" s="13"/>
      <c r="I1004" s="13"/>
      <c r="J1004" s="13"/>
      <c r="K1004" s="13"/>
    </row>
    <row r="1005" spans="2:11" s="2" customFormat="1" x14ac:dyDescent="0.2">
      <c r="B1005" s="4"/>
      <c r="C1005" s="10"/>
      <c r="D1005" s="13"/>
      <c r="E1005" s="13"/>
      <c r="F1005" s="13"/>
      <c r="G1005" s="13"/>
      <c r="H1005" s="13"/>
      <c r="I1005" s="13"/>
      <c r="J1005" s="13"/>
      <c r="K1005" s="13"/>
    </row>
    <row r="1006" spans="2:11" s="2" customFormat="1" x14ac:dyDescent="0.2">
      <c r="B1006" s="4"/>
      <c r="C1006" s="10"/>
      <c r="D1006" s="13"/>
      <c r="E1006" s="13"/>
      <c r="F1006" s="13"/>
      <c r="G1006" s="13"/>
      <c r="H1006" s="13"/>
      <c r="I1006" s="13"/>
      <c r="J1006" s="13"/>
      <c r="K1006" s="13"/>
    </row>
    <row r="1007" spans="2:11" s="2" customFormat="1" x14ac:dyDescent="0.2">
      <c r="B1007" s="4"/>
      <c r="C1007" s="10"/>
      <c r="D1007" s="13"/>
      <c r="E1007" s="13"/>
      <c r="F1007" s="13"/>
      <c r="G1007" s="13"/>
      <c r="H1007" s="13"/>
      <c r="I1007" s="13"/>
      <c r="J1007" s="13"/>
      <c r="K1007" s="13"/>
    </row>
    <row r="1008" spans="2:11" s="2" customFormat="1" x14ac:dyDescent="0.2">
      <c r="B1008" s="4"/>
      <c r="C1008" s="10"/>
      <c r="D1008" s="13"/>
      <c r="E1008" s="13"/>
      <c r="F1008" s="13"/>
      <c r="G1008" s="13"/>
      <c r="H1008" s="13"/>
      <c r="I1008" s="13"/>
      <c r="J1008" s="13"/>
      <c r="K1008" s="13"/>
    </row>
    <row r="1009" spans="2:11" s="2" customFormat="1" x14ac:dyDescent="0.2">
      <c r="B1009" s="4"/>
      <c r="C1009" s="10"/>
      <c r="D1009" s="13"/>
      <c r="E1009" s="13"/>
      <c r="F1009" s="13"/>
      <c r="G1009" s="13"/>
      <c r="H1009" s="13"/>
      <c r="I1009" s="13"/>
      <c r="J1009" s="13"/>
      <c r="K1009" s="13"/>
    </row>
    <row r="1010" spans="2:11" s="2" customFormat="1" x14ac:dyDescent="0.2">
      <c r="B1010" s="4"/>
      <c r="C1010" s="10"/>
      <c r="D1010" s="13"/>
      <c r="E1010" s="13"/>
      <c r="F1010" s="13"/>
      <c r="G1010" s="13"/>
      <c r="H1010" s="13"/>
      <c r="I1010" s="13"/>
      <c r="J1010" s="13"/>
      <c r="K1010" s="13"/>
    </row>
    <row r="1011" spans="2:11" s="2" customFormat="1" x14ac:dyDescent="0.2">
      <c r="B1011" s="4"/>
      <c r="C1011" s="10"/>
      <c r="D1011" s="13"/>
      <c r="E1011" s="13"/>
      <c r="F1011" s="13"/>
      <c r="G1011" s="13"/>
      <c r="H1011" s="13"/>
      <c r="I1011" s="13"/>
      <c r="J1011" s="13"/>
      <c r="K1011" s="13"/>
    </row>
    <row r="1012" spans="2:11" s="2" customFormat="1" x14ac:dyDescent="0.2">
      <c r="B1012" s="4"/>
      <c r="C1012" s="10"/>
      <c r="D1012" s="13"/>
      <c r="E1012" s="13"/>
      <c r="F1012" s="13"/>
      <c r="G1012" s="13"/>
      <c r="H1012" s="13"/>
      <c r="I1012" s="13"/>
      <c r="J1012" s="13"/>
      <c r="K1012" s="13"/>
    </row>
    <row r="1013" spans="2:11" s="2" customFormat="1" x14ac:dyDescent="0.2">
      <c r="B1013" s="4"/>
      <c r="C1013" s="10"/>
      <c r="D1013" s="13"/>
      <c r="E1013" s="13"/>
      <c r="F1013" s="13"/>
      <c r="G1013" s="13"/>
      <c r="H1013" s="13"/>
      <c r="I1013" s="13"/>
      <c r="J1013" s="13"/>
      <c r="K1013" s="13"/>
    </row>
    <row r="1014" spans="2:11" s="2" customFormat="1" x14ac:dyDescent="0.2">
      <c r="B1014" s="4"/>
      <c r="C1014" s="10"/>
      <c r="D1014" s="13"/>
      <c r="E1014" s="13"/>
      <c r="F1014" s="13"/>
      <c r="G1014" s="13"/>
      <c r="H1014" s="13"/>
      <c r="I1014" s="13"/>
      <c r="J1014" s="13"/>
      <c r="K1014" s="13"/>
    </row>
    <row r="1015" spans="2:11" s="2" customFormat="1" x14ac:dyDescent="0.2">
      <c r="B1015" s="4"/>
      <c r="C1015" s="10"/>
      <c r="D1015" s="13"/>
      <c r="E1015" s="13"/>
      <c r="F1015" s="13"/>
      <c r="G1015" s="13"/>
      <c r="H1015" s="13"/>
      <c r="I1015" s="13"/>
      <c r="J1015" s="13"/>
      <c r="K1015" s="13"/>
    </row>
    <row r="1016" spans="2:11" s="2" customFormat="1" x14ac:dyDescent="0.2">
      <c r="B1016" s="4"/>
      <c r="C1016" s="10"/>
      <c r="D1016" s="13"/>
      <c r="E1016" s="13"/>
      <c r="F1016" s="13"/>
      <c r="G1016" s="13"/>
      <c r="H1016" s="13"/>
      <c r="I1016" s="13"/>
      <c r="J1016" s="13"/>
      <c r="K1016" s="13"/>
    </row>
    <row r="1017" spans="2:11" s="2" customFormat="1" x14ac:dyDescent="0.2">
      <c r="B1017" s="4"/>
      <c r="C1017" s="10"/>
      <c r="D1017" s="13"/>
      <c r="E1017" s="13"/>
      <c r="F1017" s="13"/>
      <c r="G1017" s="13"/>
      <c r="H1017" s="13"/>
      <c r="I1017" s="13"/>
      <c r="J1017" s="13"/>
      <c r="K1017" s="13"/>
    </row>
    <row r="1018" spans="2:11" s="2" customFormat="1" x14ac:dyDescent="0.2">
      <c r="B1018" s="4"/>
      <c r="C1018" s="10"/>
      <c r="D1018" s="13"/>
      <c r="E1018" s="13"/>
      <c r="F1018" s="13"/>
      <c r="G1018" s="13"/>
      <c r="H1018" s="13"/>
      <c r="I1018" s="13"/>
      <c r="J1018" s="13"/>
      <c r="K1018" s="13"/>
    </row>
    <row r="1019" spans="2:11" s="2" customFormat="1" x14ac:dyDescent="0.2">
      <c r="B1019" s="4"/>
      <c r="C1019" s="10"/>
      <c r="D1019" s="13"/>
      <c r="E1019" s="13"/>
      <c r="F1019" s="13"/>
      <c r="G1019" s="13"/>
      <c r="H1019" s="13"/>
      <c r="I1019" s="13"/>
      <c r="J1019" s="13"/>
      <c r="K1019" s="13"/>
    </row>
    <row r="1020" spans="2:11" s="2" customFormat="1" x14ac:dyDescent="0.2">
      <c r="B1020" s="4"/>
      <c r="C1020" s="10"/>
      <c r="D1020" s="13"/>
      <c r="E1020" s="13"/>
      <c r="F1020" s="13"/>
      <c r="G1020" s="13"/>
      <c r="H1020" s="13"/>
      <c r="I1020" s="13"/>
      <c r="J1020" s="13"/>
      <c r="K1020" s="13"/>
    </row>
    <row r="1021" spans="2:11" s="2" customFormat="1" x14ac:dyDescent="0.2">
      <c r="B1021" s="4"/>
      <c r="C1021" s="10"/>
      <c r="D1021" s="13"/>
      <c r="E1021" s="13"/>
      <c r="F1021" s="13"/>
      <c r="G1021" s="13"/>
      <c r="H1021" s="13"/>
      <c r="I1021" s="13"/>
      <c r="J1021" s="13"/>
      <c r="K1021" s="13"/>
    </row>
    <row r="1022" spans="2:11" s="2" customFormat="1" x14ac:dyDescent="0.2">
      <c r="B1022" s="4"/>
      <c r="C1022" s="10"/>
      <c r="D1022" s="13"/>
      <c r="E1022" s="13"/>
      <c r="F1022" s="13"/>
      <c r="G1022" s="13"/>
      <c r="H1022" s="13"/>
      <c r="I1022" s="13"/>
      <c r="J1022" s="13"/>
      <c r="K1022" s="13"/>
    </row>
    <row r="1023" spans="2:11" s="2" customFormat="1" x14ac:dyDescent="0.2">
      <c r="B1023" s="4"/>
      <c r="C1023" s="10"/>
      <c r="D1023" s="13"/>
      <c r="E1023" s="13"/>
      <c r="F1023" s="13"/>
      <c r="G1023" s="13"/>
      <c r="H1023" s="13"/>
      <c r="I1023" s="13"/>
      <c r="J1023" s="13"/>
      <c r="K1023" s="13"/>
    </row>
    <row r="1024" spans="2:11" s="2" customFormat="1" x14ac:dyDescent="0.2">
      <c r="B1024" s="4"/>
      <c r="C1024" s="10"/>
      <c r="D1024" s="13"/>
      <c r="E1024" s="13"/>
      <c r="F1024" s="13"/>
      <c r="G1024" s="13"/>
      <c r="H1024" s="13"/>
      <c r="I1024" s="13"/>
      <c r="J1024" s="13"/>
      <c r="K1024" s="13"/>
    </row>
    <row r="1025" spans="2:11" s="2" customFormat="1" x14ac:dyDescent="0.2">
      <c r="B1025" s="4"/>
      <c r="C1025" s="10"/>
      <c r="D1025" s="13"/>
      <c r="E1025" s="13"/>
      <c r="F1025" s="13"/>
      <c r="G1025" s="13"/>
      <c r="H1025" s="13"/>
      <c r="I1025" s="13"/>
      <c r="J1025" s="13"/>
      <c r="K1025" s="13"/>
    </row>
    <row r="1026" spans="2:11" s="2" customFormat="1" x14ac:dyDescent="0.2">
      <c r="B1026" s="4"/>
      <c r="C1026" s="10"/>
      <c r="D1026" s="13"/>
      <c r="E1026" s="13"/>
      <c r="F1026" s="13"/>
      <c r="G1026" s="13"/>
      <c r="H1026" s="13"/>
      <c r="I1026" s="13"/>
      <c r="J1026" s="13"/>
      <c r="K1026" s="13"/>
    </row>
    <row r="1027" spans="2:11" s="2" customFormat="1" x14ac:dyDescent="0.2">
      <c r="B1027" s="4"/>
      <c r="C1027" s="10"/>
      <c r="D1027" s="13"/>
      <c r="E1027" s="13"/>
      <c r="F1027" s="13"/>
      <c r="G1027" s="13"/>
      <c r="H1027" s="13"/>
      <c r="I1027" s="13"/>
      <c r="J1027" s="13"/>
      <c r="K1027" s="13"/>
    </row>
    <row r="1028" spans="2:11" s="2" customFormat="1" x14ac:dyDescent="0.2">
      <c r="B1028" s="4"/>
      <c r="C1028" s="10"/>
      <c r="D1028" s="13"/>
      <c r="E1028" s="13"/>
      <c r="F1028" s="13"/>
      <c r="G1028" s="13"/>
      <c r="H1028" s="13"/>
      <c r="I1028" s="13"/>
      <c r="J1028" s="13"/>
      <c r="K1028" s="13"/>
    </row>
    <row r="1029" spans="2:11" s="2" customFormat="1" x14ac:dyDescent="0.2">
      <c r="B1029" s="4"/>
      <c r="C1029" s="10"/>
      <c r="D1029" s="13"/>
      <c r="E1029" s="13"/>
      <c r="F1029" s="13"/>
      <c r="G1029" s="13"/>
      <c r="H1029" s="13"/>
      <c r="I1029" s="13"/>
      <c r="J1029" s="13"/>
      <c r="K1029" s="13"/>
    </row>
    <row r="1030" spans="2:11" s="2" customFormat="1" x14ac:dyDescent="0.2">
      <c r="B1030" s="4"/>
      <c r="C1030" s="10"/>
      <c r="D1030" s="13"/>
      <c r="E1030" s="13"/>
      <c r="F1030" s="13"/>
      <c r="G1030" s="13"/>
      <c r="H1030" s="13"/>
      <c r="I1030" s="13"/>
      <c r="J1030" s="13"/>
      <c r="K1030" s="13"/>
    </row>
    <row r="1031" spans="2:11" s="2" customFormat="1" x14ac:dyDescent="0.2">
      <c r="B1031" s="4"/>
      <c r="C1031" s="10"/>
      <c r="D1031" s="13"/>
      <c r="E1031" s="13"/>
      <c r="F1031" s="13"/>
      <c r="G1031" s="13"/>
      <c r="H1031" s="13"/>
      <c r="I1031" s="13"/>
      <c r="J1031" s="13"/>
      <c r="K1031" s="13"/>
    </row>
    <row r="1032" spans="2:11" s="2" customFormat="1" x14ac:dyDescent="0.2">
      <c r="B1032" s="4"/>
      <c r="C1032" s="10"/>
      <c r="D1032" s="13"/>
      <c r="E1032" s="13"/>
      <c r="F1032" s="13"/>
      <c r="G1032" s="13"/>
      <c r="H1032" s="13"/>
      <c r="I1032" s="13"/>
      <c r="J1032" s="13"/>
      <c r="K1032" s="13"/>
    </row>
    <row r="1033" spans="2:11" s="2" customFormat="1" x14ac:dyDescent="0.2">
      <c r="B1033" s="4"/>
      <c r="C1033" s="10"/>
      <c r="D1033" s="13"/>
      <c r="E1033" s="13"/>
      <c r="F1033" s="13"/>
      <c r="G1033" s="13"/>
      <c r="H1033" s="13"/>
      <c r="I1033" s="13"/>
      <c r="J1033" s="13"/>
      <c r="K1033" s="13"/>
    </row>
    <row r="1034" spans="2:11" s="2" customFormat="1" x14ac:dyDescent="0.2">
      <c r="B1034" s="4"/>
      <c r="C1034" s="10"/>
      <c r="D1034" s="13"/>
      <c r="E1034" s="13"/>
      <c r="F1034" s="13"/>
      <c r="G1034" s="13"/>
      <c r="H1034" s="13"/>
      <c r="I1034" s="13"/>
      <c r="J1034" s="13"/>
      <c r="K1034" s="13"/>
    </row>
    <row r="1035" spans="2:11" s="2" customFormat="1" x14ac:dyDescent="0.2">
      <c r="B1035" s="4"/>
      <c r="C1035" s="10"/>
      <c r="D1035" s="13"/>
      <c r="E1035" s="13"/>
      <c r="F1035" s="13"/>
      <c r="G1035" s="13"/>
      <c r="H1035" s="13"/>
      <c r="I1035" s="13"/>
      <c r="J1035" s="13"/>
      <c r="K1035" s="13"/>
    </row>
    <row r="1036" spans="2:11" s="2" customFormat="1" x14ac:dyDescent="0.2">
      <c r="B1036" s="4"/>
      <c r="C1036" s="10"/>
      <c r="D1036" s="13"/>
      <c r="E1036" s="13"/>
      <c r="F1036" s="13"/>
      <c r="G1036" s="13"/>
      <c r="H1036" s="13"/>
      <c r="I1036" s="13"/>
      <c r="J1036" s="13"/>
      <c r="K1036" s="13"/>
    </row>
    <row r="1037" spans="2:11" s="2" customFormat="1" x14ac:dyDescent="0.2">
      <c r="B1037" s="4"/>
      <c r="C1037" s="10"/>
      <c r="D1037" s="13"/>
      <c r="E1037" s="13"/>
      <c r="F1037" s="13"/>
      <c r="G1037" s="13"/>
      <c r="H1037" s="13"/>
      <c r="I1037" s="13"/>
      <c r="J1037" s="13"/>
      <c r="K1037" s="13"/>
    </row>
    <row r="1038" spans="2:11" s="2" customFormat="1" x14ac:dyDescent="0.2">
      <c r="B1038" s="4"/>
      <c r="C1038" s="10"/>
      <c r="D1038" s="13"/>
      <c r="E1038" s="13"/>
      <c r="F1038" s="13"/>
      <c r="G1038" s="13"/>
      <c r="H1038" s="13"/>
      <c r="I1038" s="13"/>
      <c r="J1038" s="13"/>
      <c r="K1038" s="13"/>
    </row>
    <row r="1039" spans="2:11" s="2" customFormat="1" x14ac:dyDescent="0.2">
      <c r="B1039" s="4"/>
      <c r="C1039" s="10"/>
      <c r="D1039" s="13"/>
      <c r="E1039" s="13"/>
      <c r="F1039" s="13"/>
      <c r="G1039" s="13"/>
      <c r="H1039" s="13"/>
      <c r="I1039" s="13"/>
      <c r="J1039" s="13"/>
      <c r="K1039" s="13"/>
    </row>
    <row r="1040" spans="2:11" s="2" customFormat="1" x14ac:dyDescent="0.2">
      <c r="B1040" s="4"/>
      <c r="C1040" s="10"/>
      <c r="D1040" s="13"/>
      <c r="E1040" s="13"/>
      <c r="F1040" s="13"/>
      <c r="G1040" s="13"/>
      <c r="H1040" s="13"/>
      <c r="I1040" s="13"/>
      <c r="J1040" s="13"/>
      <c r="K1040" s="13"/>
    </row>
    <row r="1041" spans="2:11" s="2" customFormat="1" x14ac:dyDescent="0.2">
      <c r="B1041" s="4"/>
      <c r="C1041" s="10"/>
      <c r="D1041" s="13"/>
      <c r="E1041" s="13"/>
      <c r="F1041" s="13"/>
      <c r="G1041" s="13"/>
      <c r="H1041" s="13"/>
      <c r="I1041" s="13"/>
      <c r="J1041" s="13"/>
      <c r="K1041" s="13"/>
    </row>
    <row r="1042" spans="2:11" s="2" customFormat="1" x14ac:dyDescent="0.2">
      <c r="B1042" s="4"/>
      <c r="C1042" s="10"/>
      <c r="D1042" s="13"/>
      <c r="E1042" s="13"/>
      <c r="F1042" s="13"/>
      <c r="G1042" s="13"/>
      <c r="H1042" s="13"/>
      <c r="I1042" s="13"/>
      <c r="J1042" s="13"/>
      <c r="K1042" s="13"/>
    </row>
    <row r="1043" spans="2:11" s="2" customFormat="1" x14ac:dyDescent="0.2">
      <c r="B1043" s="4"/>
      <c r="C1043" s="10"/>
      <c r="D1043" s="13"/>
      <c r="E1043" s="13"/>
      <c r="F1043" s="13"/>
      <c r="G1043" s="13"/>
      <c r="H1043" s="13"/>
      <c r="I1043" s="13"/>
      <c r="J1043" s="13"/>
      <c r="K1043" s="13"/>
    </row>
    <row r="1044" spans="2:11" s="2" customFormat="1" x14ac:dyDescent="0.2">
      <c r="B1044" s="4"/>
      <c r="C1044" s="10"/>
      <c r="D1044" s="13"/>
      <c r="E1044" s="13"/>
      <c r="F1044" s="13"/>
      <c r="G1044" s="13"/>
      <c r="H1044" s="13"/>
      <c r="I1044" s="13"/>
      <c r="J1044" s="13"/>
      <c r="K1044" s="13"/>
    </row>
    <row r="1045" spans="2:11" s="2" customFormat="1" x14ac:dyDescent="0.2">
      <c r="B1045" s="4"/>
      <c r="C1045" s="10"/>
      <c r="D1045" s="13"/>
      <c r="E1045" s="13"/>
      <c r="F1045" s="13"/>
      <c r="G1045" s="13"/>
      <c r="H1045" s="13"/>
      <c r="I1045" s="13"/>
      <c r="J1045" s="13"/>
      <c r="K1045" s="13"/>
    </row>
    <row r="1046" spans="2:11" s="2" customFormat="1" x14ac:dyDescent="0.2">
      <c r="B1046" s="4"/>
      <c r="C1046" s="10"/>
      <c r="D1046" s="13"/>
      <c r="E1046" s="13"/>
      <c r="F1046" s="13"/>
      <c r="G1046" s="13"/>
      <c r="H1046" s="13"/>
      <c r="I1046" s="13"/>
      <c r="J1046" s="13"/>
      <c r="K1046" s="13"/>
    </row>
    <row r="1047" spans="2:11" s="2" customFormat="1" x14ac:dyDescent="0.2">
      <c r="B1047" s="4"/>
      <c r="C1047" s="10"/>
      <c r="D1047" s="13"/>
      <c r="E1047" s="13"/>
      <c r="F1047" s="13"/>
      <c r="G1047" s="13"/>
      <c r="H1047" s="13"/>
      <c r="I1047" s="13"/>
      <c r="J1047" s="13"/>
      <c r="K1047" s="13"/>
    </row>
    <row r="1048" spans="2:11" s="2" customFormat="1" x14ac:dyDescent="0.2">
      <c r="B1048" s="4"/>
      <c r="C1048" s="10"/>
      <c r="D1048" s="13"/>
      <c r="E1048" s="13"/>
      <c r="F1048" s="13"/>
      <c r="G1048" s="13"/>
      <c r="H1048" s="13"/>
      <c r="I1048" s="13"/>
      <c r="J1048" s="13"/>
      <c r="K1048" s="13"/>
    </row>
    <row r="1049" spans="2:11" s="2" customFormat="1" x14ac:dyDescent="0.2">
      <c r="B1049" s="4"/>
      <c r="C1049" s="10"/>
      <c r="D1049" s="13"/>
      <c r="E1049" s="13"/>
      <c r="F1049" s="13"/>
      <c r="G1049" s="13"/>
      <c r="H1049" s="13"/>
      <c r="I1049" s="13"/>
      <c r="J1049" s="13"/>
      <c r="K1049" s="13"/>
    </row>
    <row r="1050" spans="2:11" s="2" customFormat="1" x14ac:dyDescent="0.2">
      <c r="B1050" s="4"/>
      <c r="C1050" s="10"/>
      <c r="D1050" s="13"/>
      <c r="E1050" s="13"/>
      <c r="F1050" s="13"/>
      <c r="G1050" s="13"/>
      <c r="H1050" s="13"/>
      <c r="I1050" s="13"/>
      <c r="J1050" s="13"/>
      <c r="K1050" s="13"/>
    </row>
    <row r="1051" spans="2:11" s="2" customFormat="1" x14ac:dyDescent="0.2">
      <c r="B1051" s="4"/>
      <c r="C1051" s="10"/>
      <c r="D1051" s="13"/>
      <c r="E1051" s="13"/>
      <c r="F1051" s="13"/>
      <c r="G1051" s="13"/>
      <c r="H1051" s="13"/>
      <c r="I1051" s="13"/>
      <c r="J1051" s="13"/>
      <c r="K1051" s="13"/>
    </row>
    <row r="1052" spans="2:11" s="2" customFormat="1" x14ac:dyDescent="0.2">
      <c r="B1052" s="4"/>
      <c r="C1052" s="10"/>
      <c r="D1052" s="13"/>
      <c r="E1052" s="13"/>
      <c r="F1052" s="13"/>
      <c r="G1052" s="13"/>
      <c r="H1052" s="13"/>
      <c r="I1052" s="13"/>
      <c r="J1052" s="13"/>
      <c r="K1052" s="13"/>
    </row>
    <row r="1053" spans="2:11" s="2" customFormat="1" x14ac:dyDescent="0.2">
      <c r="B1053" s="4"/>
      <c r="C1053" s="10"/>
      <c r="D1053" s="13"/>
      <c r="E1053" s="13"/>
      <c r="F1053" s="13"/>
      <c r="G1053" s="13"/>
      <c r="H1053" s="13"/>
      <c r="I1053" s="13"/>
      <c r="J1053" s="13"/>
      <c r="K1053" s="13"/>
    </row>
    <row r="1054" spans="2:11" s="2" customFormat="1" x14ac:dyDescent="0.2">
      <c r="B1054" s="4"/>
      <c r="C1054" s="10"/>
      <c r="D1054" s="13"/>
      <c r="E1054" s="13"/>
      <c r="F1054" s="13"/>
      <c r="G1054" s="13"/>
      <c r="H1054" s="13"/>
      <c r="I1054" s="13"/>
      <c r="J1054" s="13"/>
      <c r="K1054" s="13"/>
    </row>
    <row r="1055" spans="2:11" s="2" customFormat="1" x14ac:dyDescent="0.2">
      <c r="B1055" s="4"/>
      <c r="C1055" s="10"/>
      <c r="D1055" s="13"/>
      <c r="E1055" s="13"/>
      <c r="F1055" s="13"/>
      <c r="G1055" s="13"/>
      <c r="H1055" s="13"/>
      <c r="I1055" s="13"/>
      <c r="J1055" s="13"/>
      <c r="K1055" s="13"/>
    </row>
    <row r="1056" spans="2:11" s="2" customFormat="1" x14ac:dyDescent="0.2">
      <c r="B1056" s="4"/>
      <c r="C1056" s="10"/>
      <c r="D1056" s="13"/>
      <c r="E1056" s="13"/>
      <c r="F1056" s="13"/>
      <c r="G1056" s="13"/>
      <c r="H1056" s="13"/>
      <c r="I1056" s="13"/>
      <c r="J1056" s="13"/>
      <c r="K1056" s="13"/>
    </row>
    <row r="1057" spans="2:11" s="2" customFormat="1" x14ac:dyDescent="0.2">
      <c r="B1057" s="4"/>
      <c r="C1057" s="10"/>
      <c r="D1057" s="13"/>
      <c r="E1057" s="13"/>
      <c r="F1057" s="13"/>
      <c r="G1057" s="13"/>
      <c r="H1057" s="13"/>
      <c r="I1057" s="13"/>
      <c r="J1057" s="13"/>
      <c r="K1057" s="13"/>
    </row>
    <row r="1058" spans="2:11" s="2" customFormat="1" x14ac:dyDescent="0.2">
      <c r="B1058" s="4"/>
      <c r="C1058" s="10"/>
      <c r="D1058" s="13"/>
      <c r="E1058" s="13"/>
      <c r="F1058" s="13"/>
      <c r="G1058" s="13"/>
      <c r="H1058" s="13"/>
      <c r="I1058" s="13"/>
      <c r="J1058" s="13"/>
      <c r="K1058" s="13"/>
    </row>
    <row r="1059" spans="2:11" s="2" customFormat="1" x14ac:dyDescent="0.2">
      <c r="B1059" s="4"/>
      <c r="C1059" s="10"/>
      <c r="D1059" s="13"/>
      <c r="E1059" s="13"/>
      <c r="F1059" s="13"/>
      <c r="G1059" s="13"/>
      <c r="H1059" s="13"/>
      <c r="I1059" s="13"/>
      <c r="J1059" s="13"/>
      <c r="K1059" s="13"/>
    </row>
    <row r="1060" spans="2:11" s="2" customFormat="1" x14ac:dyDescent="0.2">
      <c r="B1060" s="4"/>
      <c r="C1060" s="10"/>
      <c r="D1060" s="13"/>
      <c r="E1060" s="13"/>
      <c r="F1060" s="13"/>
      <c r="G1060" s="13"/>
      <c r="H1060" s="13"/>
      <c r="I1060" s="13"/>
      <c r="J1060" s="13"/>
      <c r="K1060" s="13"/>
    </row>
    <row r="1061" spans="2:11" s="2" customFormat="1" x14ac:dyDescent="0.2">
      <c r="B1061" s="4"/>
      <c r="C1061" s="10"/>
      <c r="D1061" s="13"/>
      <c r="E1061" s="13"/>
      <c r="F1061" s="13"/>
      <c r="G1061" s="13"/>
      <c r="H1061" s="13"/>
      <c r="I1061" s="13"/>
      <c r="J1061" s="13"/>
      <c r="K1061" s="13"/>
    </row>
    <row r="1062" spans="2:11" s="2" customFormat="1" x14ac:dyDescent="0.2">
      <c r="B1062" s="4"/>
      <c r="C1062" s="10"/>
      <c r="D1062" s="13"/>
      <c r="E1062" s="13"/>
      <c r="F1062" s="13"/>
      <c r="G1062" s="13"/>
      <c r="H1062" s="13"/>
      <c r="I1062" s="13"/>
      <c r="J1062" s="13"/>
      <c r="K1062" s="13"/>
    </row>
    <row r="1063" spans="2:11" s="2" customFormat="1" x14ac:dyDescent="0.2">
      <c r="B1063" s="4"/>
      <c r="C1063" s="10"/>
      <c r="D1063" s="13"/>
      <c r="E1063" s="13"/>
      <c r="F1063" s="13"/>
      <c r="G1063" s="13"/>
      <c r="H1063" s="13"/>
      <c r="I1063" s="13"/>
      <c r="J1063" s="13"/>
      <c r="K1063" s="13"/>
    </row>
    <row r="1064" spans="2:11" s="2" customFormat="1" x14ac:dyDescent="0.2">
      <c r="B1064" s="4"/>
      <c r="C1064" s="10"/>
      <c r="D1064" s="13"/>
      <c r="E1064" s="13"/>
      <c r="F1064" s="13"/>
      <c r="G1064" s="13"/>
      <c r="H1064" s="13"/>
      <c r="I1064" s="13"/>
      <c r="J1064" s="13"/>
      <c r="K1064" s="13"/>
    </row>
    <row r="1065" spans="2:11" s="2" customFormat="1" x14ac:dyDescent="0.2">
      <c r="B1065" s="4"/>
      <c r="C1065" s="10"/>
      <c r="D1065" s="13"/>
      <c r="E1065" s="13"/>
      <c r="F1065" s="13"/>
      <c r="G1065" s="13"/>
      <c r="H1065" s="13"/>
      <c r="I1065" s="13"/>
      <c r="J1065" s="13"/>
      <c r="K1065" s="13"/>
    </row>
    <row r="1066" spans="2:11" s="2" customFormat="1" x14ac:dyDescent="0.2">
      <c r="B1066" s="4"/>
      <c r="C1066" s="10"/>
      <c r="D1066" s="13"/>
      <c r="E1066" s="13"/>
      <c r="F1066" s="13"/>
      <c r="G1066" s="13"/>
      <c r="H1066" s="13"/>
      <c r="I1066" s="13"/>
      <c r="J1066" s="13"/>
      <c r="K1066" s="13"/>
    </row>
    <row r="1067" spans="2:11" s="2" customFormat="1" x14ac:dyDescent="0.2">
      <c r="B1067" s="4"/>
      <c r="C1067" s="10"/>
      <c r="D1067" s="13"/>
      <c r="E1067" s="13"/>
      <c r="F1067" s="13"/>
      <c r="G1067" s="13"/>
      <c r="H1067" s="13"/>
      <c r="I1067" s="13"/>
      <c r="J1067" s="13"/>
      <c r="K1067" s="13"/>
    </row>
    <row r="1068" spans="2:11" s="2" customFormat="1" x14ac:dyDescent="0.2">
      <c r="B1068" s="4"/>
      <c r="C1068" s="10"/>
      <c r="D1068" s="13"/>
      <c r="E1068" s="13"/>
      <c r="F1068" s="13"/>
      <c r="G1068" s="13"/>
      <c r="H1068" s="13"/>
      <c r="I1068" s="13"/>
      <c r="J1068" s="13"/>
      <c r="K1068" s="13"/>
    </row>
    <row r="1069" spans="2:11" s="2" customFormat="1" x14ac:dyDescent="0.2">
      <c r="B1069" s="4"/>
      <c r="C1069" s="10"/>
      <c r="D1069" s="13"/>
      <c r="E1069" s="13"/>
      <c r="F1069" s="13"/>
      <c r="G1069" s="13"/>
      <c r="H1069" s="13"/>
      <c r="I1069" s="13"/>
      <c r="J1069" s="13"/>
      <c r="K1069" s="13"/>
    </row>
    <row r="1070" spans="2:11" s="2" customFormat="1" x14ac:dyDescent="0.2">
      <c r="B1070" s="4"/>
      <c r="C1070" s="10"/>
      <c r="D1070" s="13"/>
      <c r="E1070" s="13"/>
      <c r="F1070" s="13"/>
      <c r="G1070" s="13"/>
      <c r="H1070" s="13"/>
      <c r="I1070" s="13"/>
      <c r="J1070" s="13"/>
      <c r="K1070" s="13"/>
    </row>
    <row r="1071" spans="2:11" s="2" customFormat="1" x14ac:dyDescent="0.2">
      <c r="B1071" s="4"/>
      <c r="C1071" s="10"/>
      <c r="D1071" s="13"/>
      <c r="E1071" s="13"/>
      <c r="F1071" s="13"/>
      <c r="G1071" s="13"/>
      <c r="H1071" s="13"/>
      <c r="I1071" s="13"/>
      <c r="J1071" s="13"/>
      <c r="K1071" s="13"/>
    </row>
    <row r="1072" spans="2:11" s="2" customFormat="1" x14ac:dyDescent="0.2">
      <c r="B1072" s="4"/>
      <c r="C1072" s="10"/>
      <c r="D1072" s="13"/>
      <c r="E1072" s="13"/>
      <c r="F1072" s="13"/>
      <c r="G1072" s="13"/>
      <c r="H1072" s="13"/>
      <c r="I1072" s="13"/>
      <c r="J1072" s="13"/>
      <c r="K1072" s="13"/>
    </row>
    <row r="1073" spans="2:11" s="2" customFormat="1" x14ac:dyDescent="0.2">
      <c r="B1073" s="4"/>
      <c r="C1073" s="10"/>
      <c r="D1073" s="13"/>
      <c r="E1073" s="13"/>
      <c r="F1073" s="13"/>
      <c r="G1073" s="13"/>
      <c r="H1073" s="13"/>
      <c r="I1073" s="13"/>
      <c r="J1073" s="13"/>
      <c r="K1073" s="13"/>
    </row>
    <row r="1074" spans="2:11" s="2" customFormat="1" x14ac:dyDescent="0.2">
      <c r="B1074" s="4"/>
      <c r="C1074" s="10"/>
      <c r="D1074" s="13"/>
      <c r="E1074" s="13"/>
      <c r="F1074" s="13"/>
      <c r="G1074" s="13"/>
      <c r="H1074" s="13"/>
      <c r="I1074" s="13"/>
      <c r="J1074" s="13"/>
      <c r="K1074" s="13"/>
    </row>
    <row r="1075" spans="2:11" s="2" customFormat="1" x14ac:dyDescent="0.2">
      <c r="B1075" s="4"/>
      <c r="C1075" s="10"/>
      <c r="D1075" s="13"/>
      <c r="E1075" s="13"/>
      <c r="F1075" s="13"/>
      <c r="G1075" s="13"/>
      <c r="H1075" s="13"/>
      <c r="I1075" s="13"/>
      <c r="J1075" s="13"/>
      <c r="K1075" s="13"/>
    </row>
    <row r="1076" spans="2:11" s="2" customFormat="1" x14ac:dyDescent="0.2">
      <c r="B1076" s="4"/>
      <c r="C1076" s="10"/>
      <c r="D1076" s="13"/>
      <c r="E1076" s="13"/>
      <c r="F1076" s="13"/>
      <c r="G1076" s="13"/>
      <c r="H1076" s="13"/>
      <c r="I1076" s="13"/>
      <c r="J1076" s="13"/>
      <c r="K1076" s="13"/>
    </row>
    <row r="1077" spans="2:11" s="2" customFormat="1" x14ac:dyDescent="0.2">
      <c r="B1077" s="4"/>
      <c r="C1077" s="10"/>
      <c r="D1077" s="13"/>
      <c r="E1077" s="13"/>
      <c r="F1077" s="13"/>
      <c r="G1077" s="13"/>
      <c r="H1077" s="13"/>
      <c r="I1077" s="13"/>
      <c r="J1077" s="13"/>
      <c r="K1077" s="13"/>
    </row>
    <row r="1078" spans="2:11" s="2" customFormat="1" x14ac:dyDescent="0.2">
      <c r="B1078" s="4"/>
      <c r="C1078" s="10"/>
      <c r="D1078" s="13"/>
      <c r="E1078" s="13"/>
      <c r="F1078" s="13"/>
      <c r="G1078" s="13"/>
      <c r="H1078" s="13"/>
      <c r="I1078" s="13"/>
      <c r="J1078" s="13"/>
      <c r="K1078" s="13"/>
    </row>
    <row r="1079" spans="2:11" s="2" customFormat="1" x14ac:dyDescent="0.2">
      <c r="B1079" s="4"/>
      <c r="C1079" s="10"/>
      <c r="D1079" s="13"/>
      <c r="E1079" s="13"/>
      <c r="F1079" s="13"/>
      <c r="G1079" s="13"/>
      <c r="H1079" s="13"/>
      <c r="I1079" s="13"/>
      <c r="J1079" s="13"/>
      <c r="K1079" s="13"/>
    </row>
    <row r="1080" spans="2:11" s="2" customFormat="1" x14ac:dyDescent="0.2">
      <c r="B1080" s="4"/>
      <c r="C1080" s="10"/>
      <c r="D1080" s="13"/>
      <c r="E1080" s="13"/>
      <c r="F1080" s="13"/>
      <c r="G1080" s="13"/>
      <c r="H1080" s="13"/>
      <c r="I1080" s="13"/>
      <c r="J1080" s="13"/>
      <c r="K1080" s="13"/>
    </row>
    <row r="1081" spans="2:11" s="2" customFormat="1" x14ac:dyDescent="0.2">
      <c r="B1081" s="4"/>
      <c r="C1081" s="10"/>
      <c r="D1081" s="13"/>
      <c r="E1081" s="13"/>
      <c r="F1081" s="13"/>
      <c r="G1081" s="13"/>
      <c r="H1081" s="13"/>
      <c r="I1081" s="13"/>
      <c r="J1081" s="13"/>
      <c r="K1081" s="13"/>
    </row>
    <row r="1082" spans="2:11" s="2" customFormat="1" x14ac:dyDescent="0.2">
      <c r="B1082" s="4"/>
      <c r="C1082" s="10"/>
      <c r="D1082" s="13"/>
      <c r="E1082" s="13"/>
      <c r="F1082" s="13"/>
      <c r="G1082" s="13"/>
      <c r="H1082" s="13"/>
      <c r="I1082" s="13"/>
      <c r="J1082" s="13"/>
      <c r="K1082" s="13"/>
    </row>
    <row r="1083" spans="2:11" s="2" customFormat="1" x14ac:dyDescent="0.2">
      <c r="B1083" s="4"/>
      <c r="C1083" s="10"/>
      <c r="D1083" s="13"/>
      <c r="E1083" s="13"/>
      <c r="F1083" s="13"/>
      <c r="G1083" s="13"/>
      <c r="H1083" s="13"/>
      <c r="I1083" s="13"/>
      <c r="J1083" s="13"/>
      <c r="K1083" s="13"/>
    </row>
    <row r="1084" spans="2:11" s="2" customFormat="1" x14ac:dyDescent="0.2">
      <c r="B1084" s="4"/>
      <c r="C1084" s="10"/>
      <c r="D1084" s="13"/>
      <c r="E1084" s="13"/>
      <c r="F1084" s="13"/>
      <c r="G1084" s="13"/>
      <c r="H1084" s="13"/>
      <c r="I1084" s="13"/>
      <c r="J1084" s="13"/>
      <c r="K1084" s="13"/>
    </row>
    <row r="1085" spans="2:11" s="2" customFormat="1" x14ac:dyDescent="0.2">
      <c r="B1085" s="4"/>
      <c r="C1085" s="10"/>
      <c r="D1085" s="13"/>
      <c r="E1085" s="13"/>
      <c r="F1085" s="13"/>
      <c r="G1085" s="13"/>
      <c r="H1085" s="13"/>
      <c r="I1085" s="13"/>
      <c r="J1085" s="13"/>
      <c r="K1085" s="13"/>
    </row>
    <row r="1086" spans="2:11" s="2" customFormat="1" x14ac:dyDescent="0.2">
      <c r="B1086" s="4"/>
      <c r="C1086" s="10"/>
      <c r="D1086" s="13"/>
      <c r="E1086" s="13"/>
      <c r="F1086" s="13"/>
      <c r="G1086" s="13"/>
      <c r="H1086" s="13"/>
      <c r="I1086" s="13"/>
      <c r="J1086" s="13"/>
      <c r="K1086" s="13"/>
    </row>
    <row r="1087" spans="2:11" s="2" customFormat="1" x14ac:dyDescent="0.2">
      <c r="B1087" s="4"/>
      <c r="C1087" s="10"/>
      <c r="D1087" s="13"/>
      <c r="E1087" s="13"/>
      <c r="F1087" s="13"/>
      <c r="G1087" s="13"/>
      <c r="H1087" s="13"/>
      <c r="I1087" s="13"/>
      <c r="J1087" s="13"/>
      <c r="K1087" s="13"/>
    </row>
    <row r="1088" spans="2:11" s="2" customFormat="1" x14ac:dyDescent="0.2">
      <c r="B1088" s="4"/>
      <c r="C1088" s="10"/>
      <c r="D1088" s="13"/>
      <c r="E1088" s="13"/>
      <c r="F1088" s="13"/>
      <c r="G1088" s="13"/>
      <c r="H1088" s="13"/>
      <c r="I1088" s="13"/>
      <c r="J1088" s="13"/>
      <c r="K1088" s="13"/>
    </row>
    <row r="1089" spans="2:11" s="2" customFormat="1" x14ac:dyDescent="0.2">
      <c r="B1089" s="4"/>
      <c r="C1089" s="10"/>
      <c r="D1089" s="13"/>
      <c r="E1089" s="13"/>
      <c r="F1089" s="13"/>
      <c r="G1089" s="13"/>
      <c r="H1089" s="13"/>
      <c r="I1089" s="13"/>
      <c r="J1089" s="13"/>
      <c r="K1089" s="13"/>
    </row>
    <row r="1090" spans="2:11" s="2" customFormat="1" x14ac:dyDescent="0.2">
      <c r="B1090" s="4"/>
      <c r="C1090" s="10"/>
      <c r="D1090" s="13"/>
      <c r="E1090" s="13"/>
      <c r="F1090" s="13"/>
      <c r="G1090" s="13"/>
      <c r="H1090" s="13"/>
      <c r="I1090" s="13"/>
      <c r="J1090" s="13"/>
      <c r="K1090" s="13"/>
    </row>
    <row r="1091" spans="2:11" s="2" customFormat="1" x14ac:dyDescent="0.2">
      <c r="B1091" s="4"/>
      <c r="C1091" s="10"/>
      <c r="D1091" s="13"/>
      <c r="E1091" s="13"/>
      <c r="F1091" s="13"/>
      <c r="G1091" s="13"/>
      <c r="H1091" s="13"/>
      <c r="I1091" s="13"/>
      <c r="J1091" s="13"/>
      <c r="K1091" s="13"/>
    </row>
    <row r="1092" spans="2:11" s="2" customFormat="1" x14ac:dyDescent="0.2">
      <c r="B1092" s="4"/>
      <c r="C1092" s="10"/>
      <c r="D1092" s="13"/>
      <c r="E1092" s="13"/>
      <c r="F1092" s="13"/>
      <c r="G1092" s="13"/>
      <c r="H1092" s="13"/>
      <c r="I1092" s="13"/>
      <c r="J1092" s="13"/>
      <c r="K1092" s="13"/>
    </row>
    <row r="1093" spans="2:11" s="2" customFormat="1" x14ac:dyDescent="0.2">
      <c r="B1093" s="4"/>
      <c r="C1093" s="10"/>
      <c r="D1093" s="13"/>
      <c r="E1093" s="13"/>
      <c r="F1093" s="13"/>
      <c r="G1093" s="13"/>
      <c r="H1093" s="13"/>
      <c r="I1093" s="13"/>
      <c r="J1093" s="13"/>
      <c r="K1093" s="13"/>
    </row>
    <row r="1094" spans="2:11" s="2" customFormat="1" x14ac:dyDescent="0.2">
      <c r="B1094" s="4"/>
      <c r="C1094" s="10"/>
      <c r="D1094" s="13"/>
      <c r="E1094" s="13"/>
      <c r="F1094" s="13"/>
      <c r="G1094" s="13"/>
      <c r="H1094" s="13"/>
      <c r="I1094" s="13"/>
      <c r="J1094" s="13"/>
      <c r="K1094" s="13"/>
    </row>
    <row r="1095" spans="2:11" s="2" customFormat="1" x14ac:dyDescent="0.2">
      <c r="B1095" s="4"/>
      <c r="C1095" s="10"/>
      <c r="D1095" s="13"/>
      <c r="E1095" s="13"/>
      <c r="F1095" s="13"/>
      <c r="G1095" s="13"/>
      <c r="H1095" s="13"/>
      <c r="I1095" s="13"/>
      <c r="J1095" s="13"/>
      <c r="K1095" s="13"/>
    </row>
    <row r="1096" spans="2:11" s="2" customFormat="1" x14ac:dyDescent="0.2">
      <c r="B1096" s="4"/>
      <c r="C1096" s="10"/>
      <c r="D1096" s="13"/>
      <c r="E1096" s="13"/>
      <c r="F1096" s="13"/>
      <c r="G1096" s="13"/>
      <c r="H1096" s="13"/>
      <c r="I1096" s="13"/>
      <c r="J1096" s="13"/>
      <c r="K1096" s="13"/>
    </row>
    <row r="1097" spans="2:11" s="2" customFormat="1" x14ac:dyDescent="0.2">
      <c r="B1097" s="4"/>
      <c r="C1097" s="10"/>
      <c r="D1097" s="13"/>
      <c r="E1097" s="13"/>
      <c r="F1097" s="13"/>
      <c r="G1097" s="13"/>
      <c r="H1097" s="13"/>
      <c r="I1097" s="13"/>
      <c r="J1097" s="13"/>
      <c r="K1097" s="13"/>
    </row>
    <row r="1098" spans="2:11" s="2" customFormat="1" x14ac:dyDescent="0.2">
      <c r="B1098" s="4"/>
      <c r="C1098" s="10"/>
      <c r="D1098" s="13"/>
      <c r="E1098" s="13"/>
      <c r="F1098" s="13"/>
      <c r="G1098" s="13"/>
      <c r="H1098" s="13"/>
      <c r="I1098" s="13"/>
      <c r="J1098" s="13"/>
      <c r="K1098" s="13"/>
    </row>
    <row r="1099" spans="2:11" s="2" customFormat="1" x14ac:dyDescent="0.2">
      <c r="B1099" s="4"/>
      <c r="C1099" s="10"/>
      <c r="D1099" s="13"/>
      <c r="E1099" s="13"/>
      <c r="F1099" s="13"/>
      <c r="G1099" s="13"/>
      <c r="H1099" s="13"/>
      <c r="I1099" s="13"/>
      <c r="J1099" s="13"/>
      <c r="K1099" s="13"/>
    </row>
    <row r="1100" spans="2:11" s="2" customFormat="1" x14ac:dyDescent="0.2">
      <c r="B1100" s="4"/>
      <c r="C1100" s="10"/>
      <c r="D1100" s="13"/>
      <c r="E1100" s="13"/>
      <c r="F1100" s="13"/>
      <c r="G1100" s="13"/>
      <c r="H1100" s="13"/>
      <c r="I1100" s="13"/>
      <c r="J1100" s="13"/>
      <c r="K1100" s="13"/>
    </row>
    <row r="1101" spans="2:11" s="2" customFormat="1" x14ac:dyDescent="0.2">
      <c r="B1101" s="4"/>
      <c r="C1101" s="10"/>
      <c r="D1101" s="13"/>
      <c r="E1101" s="13"/>
      <c r="F1101" s="13"/>
      <c r="G1101" s="13"/>
      <c r="H1101" s="13"/>
      <c r="I1101" s="13"/>
      <c r="J1101" s="13"/>
      <c r="K1101" s="13"/>
    </row>
    <row r="1102" spans="2:11" s="2" customFormat="1" x14ac:dyDescent="0.2">
      <c r="B1102" s="4"/>
      <c r="C1102" s="10"/>
      <c r="D1102" s="13"/>
      <c r="E1102" s="13"/>
      <c r="F1102" s="13"/>
      <c r="G1102" s="13"/>
      <c r="H1102" s="13"/>
      <c r="I1102" s="13"/>
      <c r="J1102" s="13"/>
      <c r="K1102" s="13"/>
    </row>
    <row r="1103" spans="2:11" s="2" customFormat="1" x14ac:dyDescent="0.2">
      <c r="B1103" s="4"/>
      <c r="C1103" s="10"/>
      <c r="D1103" s="13"/>
      <c r="E1103" s="13"/>
      <c r="F1103" s="13"/>
      <c r="G1103" s="13"/>
      <c r="H1103" s="13"/>
      <c r="I1103" s="13"/>
      <c r="J1103" s="13"/>
      <c r="K1103" s="13"/>
    </row>
    <row r="1104" spans="2:11" s="2" customFormat="1" x14ac:dyDescent="0.2">
      <c r="B1104" s="4"/>
      <c r="C1104" s="10"/>
      <c r="D1104" s="13"/>
      <c r="E1104" s="13"/>
      <c r="F1104" s="13"/>
      <c r="G1104" s="13"/>
      <c r="H1104" s="13"/>
      <c r="I1104" s="13"/>
      <c r="J1104" s="13"/>
      <c r="K1104" s="13"/>
    </row>
    <row r="1105" spans="2:11" s="2" customFormat="1" x14ac:dyDescent="0.2">
      <c r="B1105" s="4"/>
      <c r="C1105" s="10"/>
      <c r="D1105" s="13"/>
      <c r="E1105" s="13"/>
      <c r="F1105" s="13"/>
      <c r="G1105" s="13"/>
      <c r="H1105" s="13"/>
      <c r="I1105" s="13"/>
      <c r="J1105" s="13"/>
      <c r="K1105" s="13"/>
    </row>
    <row r="1106" spans="2:11" s="2" customFormat="1" x14ac:dyDescent="0.2">
      <c r="B1106" s="4"/>
      <c r="C1106" s="10"/>
      <c r="D1106" s="13"/>
      <c r="E1106" s="13"/>
      <c r="F1106" s="13"/>
      <c r="G1106" s="13"/>
      <c r="H1106" s="13"/>
      <c r="I1106" s="13"/>
      <c r="J1106" s="13"/>
      <c r="K1106" s="13"/>
    </row>
    <row r="1107" spans="2:11" s="2" customFormat="1" x14ac:dyDescent="0.2">
      <c r="B1107" s="4"/>
      <c r="C1107" s="10"/>
      <c r="D1107" s="13"/>
      <c r="E1107" s="13"/>
      <c r="F1107" s="13"/>
      <c r="G1107" s="13"/>
      <c r="H1107" s="13"/>
      <c r="I1107" s="13"/>
      <c r="J1107" s="13"/>
      <c r="K1107" s="13"/>
    </row>
    <row r="1108" spans="2:11" s="2" customFormat="1" x14ac:dyDescent="0.2">
      <c r="B1108" s="4"/>
      <c r="C1108" s="10"/>
      <c r="D1108" s="13"/>
      <c r="E1108" s="13"/>
      <c r="F1108" s="13"/>
      <c r="G1108" s="13"/>
      <c r="H1108" s="13"/>
      <c r="I1108" s="13"/>
      <c r="J1108" s="13"/>
      <c r="K1108" s="13"/>
    </row>
    <row r="1109" spans="2:11" s="2" customFormat="1" x14ac:dyDescent="0.2">
      <c r="B1109" s="4"/>
      <c r="C1109" s="10"/>
      <c r="D1109" s="13"/>
      <c r="E1109" s="13"/>
      <c r="F1109" s="13"/>
      <c r="G1109" s="13"/>
      <c r="H1109" s="13"/>
      <c r="I1109" s="13"/>
      <c r="J1109" s="13"/>
      <c r="K1109" s="13"/>
    </row>
    <row r="1110" spans="2:11" s="2" customFormat="1" x14ac:dyDescent="0.2">
      <c r="B1110" s="4"/>
      <c r="C1110" s="10"/>
      <c r="D1110" s="13"/>
      <c r="E1110" s="13"/>
      <c r="F1110" s="13"/>
      <c r="G1110" s="13"/>
      <c r="H1110" s="13"/>
      <c r="I1110" s="13"/>
      <c r="J1110" s="13"/>
      <c r="K1110" s="13"/>
    </row>
    <row r="1111" spans="2:11" s="2" customFormat="1" x14ac:dyDescent="0.2">
      <c r="B1111" s="4"/>
      <c r="C1111" s="10"/>
      <c r="D1111" s="13"/>
      <c r="E1111" s="13"/>
      <c r="F1111" s="13"/>
      <c r="G1111" s="13"/>
      <c r="H1111" s="13"/>
      <c r="I1111" s="13"/>
      <c r="J1111" s="13"/>
      <c r="K1111" s="13"/>
    </row>
    <row r="1112" spans="2:11" s="2" customFormat="1" x14ac:dyDescent="0.2">
      <c r="B1112" s="4"/>
      <c r="C1112" s="10"/>
      <c r="D1112" s="13"/>
      <c r="E1112" s="13"/>
      <c r="F1112" s="13"/>
      <c r="G1112" s="13"/>
      <c r="H1112" s="13"/>
      <c r="I1112" s="13"/>
      <c r="J1112" s="13"/>
      <c r="K1112" s="13"/>
    </row>
    <row r="1113" spans="2:11" s="2" customFormat="1" x14ac:dyDescent="0.2">
      <c r="B1113" s="4"/>
      <c r="C1113" s="10"/>
      <c r="D1113" s="13"/>
      <c r="E1113" s="13"/>
      <c r="F1113" s="13"/>
      <c r="G1113" s="13"/>
      <c r="H1113" s="13"/>
      <c r="I1113" s="13"/>
      <c r="J1113" s="13"/>
      <c r="K1113" s="13"/>
    </row>
    <row r="1114" spans="2:11" s="2" customFormat="1" x14ac:dyDescent="0.2">
      <c r="B1114" s="4"/>
      <c r="C1114" s="10"/>
      <c r="D1114" s="13"/>
      <c r="E1114" s="13"/>
      <c r="F1114" s="13"/>
      <c r="G1114" s="13"/>
      <c r="H1114" s="13"/>
      <c r="I1114" s="13"/>
      <c r="J1114" s="13"/>
      <c r="K1114" s="13"/>
    </row>
    <row r="1115" spans="2:11" s="2" customFormat="1" x14ac:dyDescent="0.2">
      <c r="B1115" s="4"/>
      <c r="C1115" s="10"/>
      <c r="D1115" s="13"/>
      <c r="E1115" s="13"/>
      <c r="F1115" s="13"/>
      <c r="G1115" s="13"/>
      <c r="H1115" s="13"/>
      <c r="I1115" s="13"/>
      <c r="J1115" s="13"/>
      <c r="K1115" s="13"/>
    </row>
    <row r="1116" spans="2:11" s="2" customFormat="1" x14ac:dyDescent="0.2">
      <c r="B1116" s="4"/>
      <c r="C1116" s="10"/>
      <c r="D1116" s="13"/>
      <c r="E1116" s="13"/>
      <c r="F1116" s="13"/>
      <c r="G1116" s="13"/>
      <c r="H1116" s="13"/>
      <c r="I1116" s="13"/>
      <c r="J1116" s="13"/>
      <c r="K1116" s="13"/>
    </row>
    <row r="1117" spans="2:11" s="2" customFormat="1" x14ac:dyDescent="0.2">
      <c r="B1117" s="4"/>
      <c r="C1117" s="10"/>
      <c r="D1117" s="13"/>
      <c r="E1117" s="13"/>
      <c r="F1117" s="13"/>
      <c r="G1117" s="13"/>
      <c r="H1117" s="13"/>
      <c r="I1117" s="13"/>
      <c r="J1117" s="13"/>
      <c r="K1117" s="13"/>
    </row>
    <row r="1118" spans="2:11" s="2" customFormat="1" x14ac:dyDescent="0.2">
      <c r="B1118" s="4"/>
      <c r="C1118" s="10"/>
      <c r="D1118" s="13"/>
      <c r="E1118" s="13"/>
      <c r="F1118" s="13"/>
      <c r="G1118" s="13"/>
      <c r="H1118" s="13"/>
      <c r="I1118" s="13"/>
      <c r="J1118" s="13"/>
      <c r="K1118" s="13"/>
    </row>
    <row r="1119" spans="2:11" s="2" customFormat="1" x14ac:dyDescent="0.2">
      <c r="B1119" s="4"/>
      <c r="C1119" s="10"/>
      <c r="D1119" s="13"/>
      <c r="E1119" s="13"/>
      <c r="F1119" s="13"/>
      <c r="G1119" s="13"/>
      <c r="H1119" s="13"/>
      <c r="I1119" s="13"/>
      <c r="J1119" s="13"/>
      <c r="K1119" s="13"/>
    </row>
    <row r="1120" spans="2:11" s="2" customFormat="1" x14ac:dyDescent="0.2">
      <c r="B1120" s="4"/>
      <c r="C1120" s="10"/>
      <c r="D1120" s="13"/>
      <c r="E1120" s="13"/>
      <c r="F1120" s="13"/>
      <c r="G1120" s="13"/>
      <c r="H1120" s="13"/>
      <c r="I1120" s="13"/>
      <c r="J1120" s="13"/>
      <c r="K1120" s="13"/>
    </row>
    <row r="1121" spans="2:11" s="2" customFormat="1" x14ac:dyDescent="0.2">
      <c r="B1121" s="4"/>
      <c r="C1121" s="10"/>
      <c r="D1121" s="13"/>
      <c r="E1121" s="13"/>
      <c r="F1121" s="13"/>
      <c r="G1121" s="13"/>
      <c r="H1121" s="13"/>
      <c r="I1121" s="13"/>
      <c r="J1121" s="13"/>
      <c r="K1121" s="13"/>
    </row>
    <row r="1122" spans="2:11" s="2" customFormat="1" x14ac:dyDescent="0.2">
      <c r="B1122" s="4"/>
      <c r="C1122" s="10"/>
      <c r="D1122" s="13"/>
      <c r="E1122" s="13"/>
      <c r="F1122" s="13"/>
      <c r="G1122" s="13"/>
      <c r="H1122" s="13"/>
      <c r="I1122" s="13"/>
      <c r="J1122" s="13"/>
      <c r="K1122" s="13"/>
    </row>
    <row r="1123" spans="2:11" s="2" customFormat="1" x14ac:dyDescent="0.2">
      <c r="B1123" s="4"/>
      <c r="C1123" s="10"/>
      <c r="D1123" s="13"/>
      <c r="E1123" s="13"/>
      <c r="F1123" s="13"/>
      <c r="G1123" s="13"/>
      <c r="H1123" s="13"/>
      <c r="I1123" s="13"/>
      <c r="J1123" s="13"/>
      <c r="K1123" s="13"/>
    </row>
    <row r="1124" spans="2:11" s="2" customFormat="1" x14ac:dyDescent="0.2">
      <c r="B1124" s="4"/>
      <c r="C1124" s="10"/>
      <c r="D1124" s="13"/>
      <c r="E1124" s="13"/>
      <c r="F1124" s="13"/>
      <c r="G1124" s="13"/>
      <c r="H1124" s="13"/>
      <c r="I1124" s="13"/>
      <c r="J1124" s="13"/>
      <c r="K1124" s="13"/>
    </row>
    <row r="1125" spans="2:11" s="2" customFormat="1" x14ac:dyDescent="0.2">
      <c r="B1125" s="4"/>
      <c r="C1125" s="10"/>
      <c r="D1125" s="13"/>
      <c r="E1125" s="13"/>
      <c r="F1125" s="13"/>
      <c r="G1125" s="13"/>
      <c r="H1125" s="13"/>
      <c r="I1125" s="13"/>
      <c r="J1125" s="13"/>
      <c r="K1125" s="13"/>
    </row>
    <row r="1126" spans="2:11" s="2" customFormat="1" x14ac:dyDescent="0.2">
      <c r="B1126" s="4"/>
      <c r="C1126" s="10"/>
      <c r="D1126" s="13"/>
      <c r="E1126" s="13"/>
      <c r="F1126" s="13"/>
      <c r="G1126" s="13"/>
      <c r="H1126" s="13"/>
      <c r="I1126" s="13"/>
      <c r="J1126" s="13"/>
      <c r="K1126" s="13"/>
    </row>
    <row r="1127" spans="2:11" s="2" customFormat="1" x14ac:dyDescent="0.2">
      <c r="B1127" s="4"/>
      <c r="C1127" s="10"/>
      <c r="D1127" s="13"/>
      <c r="E1127" s="13"/>
      <c r="F1127" s="13"/>
      <c r="G1127" s="13"/>
      <c r="H1127" s="13"/>
      <c r="I1127" s="13"/>
      <c r="J1127" s="13"/>
      <c r="K1127" s="13"/>
    </row>
    <row r="1128" spans="2:11" s="2" customFormat="1" x14ac:dyDescent="0.2">
      <c r="B1128" s="4"/>
      <c r="C1128" s="10"/>
      <c r="D1128" s="13"/>
      <c r="E1128" s="13"/>
      <c r="F1128" s="13"/>
      <c r="G1128" s="13"/>
      <c r="H1128" s="13"/>
      <c r="I1128" s="13"/>
      <c r="J1128" s="13"/>
      <c r="K1128" s="13"/>
    </row>
    <row r="1129" spans="2:11" s="2" customFormat="1" x14ac:dyDescent="0.2">
      <c r="B1129" s="4"/>
      <c r="C1129" s="10"/>
      <c r="D1129" s="13"/>
      <c r="E1129" s="13"/>
      <c r="F1129" s="13"/>
      <c r="G1129" s="13"/>
      <c r="H1129" s="13"/>
      <c r="I1129" s="13"/>
      <c r="J1129" s="13"/>
      <c r="K1129" s="13"/>
    </row>
    <row r="1130" spans="2:11" s="2" customFormat="1" x14ac:dyDescent="0.2">
      <c r="B1130" s="4"/>
      <c r="C1130" s="10"/>
      <c r="D1130" s="13"/>
      <c r="E1130" s="13"/>
      <c r="F1130" s="13"/>
      <c r="G1130" s="13"/>
      <c r="H1130" s="13"/>
      <c r="I1130" s="13"/>
      <c r="J1130" s="13"/>
      <c r="K1130" s="13"/>
    </row>
    <row r="1131" spans="2:11" s="2" customFormat="1" x14ac:dyDescent="0.2">
      <c r="B1131" s="4"/>
      <c r="C1131" s="10"/>
      <c r="D1131" s="13"/>
      <c r="E1131" s="13"/>
      <c r="F1131" s="13"/>
      <c r="G1131" s="13"/>
      <c r="H1131" s="13"/>
      <c r="I1131" s="13"/>
      <c r="J1131" s="13"/>
      <c r="K1131" s="13"/>
    </row>
    <row r="1132" spans="2:11" s="2" customFormat="1" x14ac:dyDescent="0.2">
      <c r="B1132" s="4"/>
      <c r="C1132" s="10"/>
      <c r="D1132" s="13"/>
      <c r="E1132" s="13"/>
      <c r="F1132" s="13"/>
      <c r="G1132" s="13"/>
      <c r="H1132" s="13"/>
      <c r="I1132" s="13"/>
      <c r="J1132" s="13"/>
      <c r="K1132" s="13"/>
    </row>
    <row r="1133" spans="2:11" s="2" customFormat="1" x14ac:dyDescent="0.2">
      <c r="B1133" s="4"/>
      <c r="C1133" s="10"/>
      <c r="D1133" s="13"/>
      <c r="E1133" s="13"/>
      <c r="F1133" s="13"/>
      <c r="G1133" s="13"/>
      <c r="H1133" s="13"/>
      <c r="I1133" s="13"/>
      <c r="J1133" s="13"/>
      <c r="K1133" s="13"/>
    </row>
    <row r="1134" spans="2:11" s="2" customFormat="1" x14ac:dyDescent="0.2">
      <c r="B1134" s="4"/>
      <c r="C1134" s="10"/>
      <c r="D1134" s="13"/>
      <c r="E1134" s="13"/>
      <c r="F1134" s="13"/>
      <c r="G1134" s="13"/>
      <c r="H1134" s="13"/>
      <c r="I1134" s="13"/>
      <c r="J1134" s="13"/>
      <c r="K1134" s="13"/>
    </row>
    <row r="1135" spans="2:11" s="2" customFormat="1" x14ac:dyDescent="0.2">
      <c r="B1135" s="4"/>
      <c r="C1135" s="10"/>
      <c r="D1135" s="13"/>
      <c r="E1135" s="13"/>
      <c r="F1135" s="13"/>
      <c r="G1135" s="13"/>
      <c r="H1135" s="13"/>
      <c r="I1135" s="13"/>
      <c r="J1135" s="13"/>
      <c r="K1135" s="13"/>
    </row>
    <row r="1136" spans="2:11" s="2" customFormat="1" x14ac:dyDescent="0.2">
      <c r="B1136" s="4"/>
      <c r="C1136" s="10"/>
      <c r="D1136" s="13"/>
      <c r="E1136" s="13"/>
      <c r="F1136" s="13"/>
      <c r="G1136" s="13"/>
      <c r="H1136" s="13"/>
      <c r="I1136" s="13"/>
      <c r="J1136" s="13"/>
      <c r="K1136" s="13"/>
    </row>
    <row r="1137" spans="2:11" s="2" customFormat="1" x14ac:dyDescent="0.2">
      <c r="B1137" s="4"/>
      <c r="C1137" s="10"/>
      <c r="D1137" s="13"/>
      <c r="E1137" s="13"/>
      <c r="F1137" s="13"/>
      <c r="G1137" s="13"/>
      <c r="H1137" s="13"/>
      <c r="I1137" s="13"/>
      <c r="J1137" s="13"/>
      <c r="K1137" s="13"/>
    </row>
    <row r="1138" spans="2:11" s="2" customFormat="1" x14ac:dyDescent="0.2">
      <c r="B1138" s="4"/>
      <c r="C1138" s="10"/>
      <c r="D1138" s="13"/>
      <c r="E1138" s="13"/>
      <c r="F1138" s="13"/>
      <c r="G1138" s="13"/>
      <c r="H1138" s="13"/>
      <c r="I1138" s="13"/>
      <c r="J1138" s="13"/>
      <c r="K1138" s="13"/>
    </row>
    <row r="1139" spans="2:11" s="2" customFormat="1" x14ac:dyDescent="0.2">
      <c r="B1139" s="4"/>
      <c r="C1139" s="10"/>
      <c r="D1139" s="13"/>
      <c r="E1139" s="13"/>
      <c r="F1139" s="13"/>
      <c r="G1139" s="13"/>
      <c r="H1139" s="13"/>
      <c r="I1139" s="13"/>
      <c r="J1139" s="13"/>
      <c r="K1139" s="13"/>
    </row>
    <row r="1140" spans="2:11" s="2" customFormat="1" x14ac:dyDescent="0.2">
      <c r="B1140" s="4"/>
      <c r="C1140" s="10"/>
      <c r="D1140" s="13"/>
      <c r="E1140" s="13"/>
      <c r="F1140" s="13"/>
      <c r="G1140" s="13"/>
      <c r="H1140" s="13"/>
      <c r="I1140" s="13"/>
      <c r="J1140" s="13"/>
      <c r="K1140" s="13"/>
    </row>
    <row r="1141" spans="2:11" s="2" customFormat="1" x14ac:dyDescent="0.2">
      <c r="B1141" s="4"/>
      <c r="C1141" s="10"/>
      <c r="D1141" s="13"/>
      <c r="E1141" s="13"/>
      <c r="F1141" s="13"/>
      <c r="G1141" s="13"/>
      <c r="H1141" s="13"/>
      <c r="I1141" s="13"/>
      <c r="J1141" s="13"/>
      <c r="K1141" s="13"/>
    </row>
    <row r="1142" spans="2:11" s="2" customFormat="1" x14ac:dyDescent="0.2">
      <c r="B1142" s="4"/>
      <c r="C1142" s="10"/>
      <c r="D1142" s="13"/>
      <c r="E1142" s="13"/>
      <c r="F1142" s="13"/>
      <c r="G1142" s="13"/>
      <c r="H1142" s="13"/>
      <c r="I1142" s="13"/>
      <c r="J1142" s="13"/>
      <c r="K1142" s="13"/>
    </row>
    <row r="1143" spans="2:11" s="2" customFormat="1" x14ac:dyDescent="0.2">
      <c r="B1143" s="4"/>
      <c r="C1143" s="10"/>
      <c r="D1143" s="13"/>
      <c r="E1143" s="13"/>
      <c r="F1143" s="13"/>
      <c r="G1143" s="13"/>
      <c r="H1143" s="13"/>
      <c r="I1143" s="13"/>
      <c r="J1143" s="13"/>
      <c r="K1143" s="13"/>
    </row>
    <row r="1144" spans="2:11" s="2" customFormat="1" x14ac:dyDescent="0.2">
      <c r="B1144" s="4"/>
      <c r="C1144" s="10"/>
      <c r="D1144" s="13"/>
      <c r="E1144" s="13"/>
      <c r="F1144" s="13"/>
      <c r="G1144" s="13"/>
      <c r="H1144" s="13"/>
      <c r="I1144" s="13"/>
      <c r="J1144" s="13"/>
      <c r="K1144" s="13"/>
    </row>
    <row r="1145" spans="2:11" s="2" customFormat="1" x14ac:dyDescent="0.2">
      <c r="B1145" s="4"/>
      <c r="C1145" s="10"/>
      <c r="D1145" s="13"/>
      <c r="E1145" s="13"/>
      <c r="F1145" s="13"/>
      <c r="G1145" s="13"/>
      <c r="H1145" s="13"/>
      <c r="I1145" s="13"/>
      <c r="J1145" s="13"/>
      <c r="K1145" s="13"/>
    </row>
    <row r="1146" spans="2:11" s="2" customFormat="1" x14ac:dyDescent="0.2">
      <c r="B1146" s="4"/>
      <c r="C1146" s="10"/>
      <c r="D1146" s="13"/>
      <c r="E1146" s="13"/>
      <c r="F1146" s="13"/>
      <c r="G1146" s="13"/>
      <c r="H1146" s="13"/>
      <c r="I1146" s="13"/>
      <c r="J1146" s="13"/>
      <c r="K1146" s="13"/>
    </row>
    <row r="1147" spans="2:11" s="2" customFormat="1" x14ac:dyDescent="0.2">
      <c r="B1147" s="4"/>
      <c r="C1147" s="10"/>
      <c r="D1147" s="13"/>
      <c r="E1147" s="13"/>
      <c r="F1147" s="13"/>
      <c r="G1147" s="13"/>
      <c r="H1147" s="13"/>
      <c r="I1147" s="13"/>
      <c r="J1147" s="13"/>
      <c r="K1147" s="13"/>
    </row>
    <row r="1148" spans="2:11" s="2" customFormat="1" x14ac:dyDescent="0.2">
      <c r="B1148" s="4"/>
      <c r="C1148" s="10"/>
      <c r="D1148" s="13"/>
      <c r="E1148" s="13"/>
      <c r="F1148" s="13"/>
      <c r="G1148" s="13"/>
      <c r="H1148" s="13"/>
      <c r="I1148" s="13"/>
      <c r="J1148" s="13"/>
      <c r="K1148" s="13"/>
    </row>
    <row r="1149" spans="2:11" s="2" customFormat="1" x14ac:dyDescent="0.2">
      <c r="B1149" s="4"/>
      <c r="C1149" s="10"/>
      <c r="D1149" s="13"/>
      <c r="E1149" s="13"/>
      <c r="F1149" s="13"/>
      <c r="G1149" s="13"/>
      <c r="H1149" s="13"/>
      <c r="I1149" s="13"/>
      <c r="J1149" s="13"/>
      <c r="K1149" s="13"/>
    </row>
    <row r="1150" spans="2:11" s="2" customFormat="1" x14ac:dyDescent="0.2">
      <c r="B1150" s="4"/>
      <c r="C1150" s="10"/>
      <c r="D1150" s="13"/>
      <c r="E1150" s="13"/>
      <c r="F1150" s="13"/>
      <c r="G1150" s="13"/>
      <c r="H1150" s="13"/>
      <c r="I1150" s="13"/>
      <c r="J1150" s="13"/>
      <c r="K1150" s="13"/>
    </row>
    <row r="1151" spans="2:11" s="2" customFormat="1" x14ac:dyDescent="0.2">
      <c r="B1151" s="4"/>
      <c r="C1151" s="10"/>
      <c r="D1151" s="13"/>
      <c r="E1151" s="13"/>
      <c r="F1151" s="13"/>
      <c r="G1151" s="13"/>
      <c r="H1151" s="13"/>
      <c r="I1151" s="13"/>
      <c r="J1151" s="13"/>
      <c r="K1151" s="13"/>
    </row>
    <row r="1152" spans="2:11" s="2" customFormat="1" x14ac:dyDescent="0.2">
      <c r="B1152" s="4"/>
      <c r="C1152" s="10"/>
      <c r="D1152" s="13"/>
      <c r="E1152" s="13"/>
      <c r="F1152" s="13"/>
      <c r="G1152" s="13"/>
      <c r="H1152" s="13"/>
      <c r="I1152" s="13"/>
      <c r="J1152" s="13"/>
      <c r="K1152" s="13"/>
    </row>
    <row r="1153" spans="2:11" s="2" customFormat="1" x14ac:dyDescent="0.2">
      <c r="B1153" s="4"/>
      <c r="C1153" s="10"/>
      <c r="D1153" s="13"/>
      <c r="E1153" s="13"/>
      <c r="F1153" s="13"/>
      <c r="G1153" s="13"/>
      <c r="H1153" s="13"/>
      <c r="I1153" s="13"/>
      <c r="J1153" s="13"/>
      <c r="K1153" s="13"/>
    </row>
    <row r="1154" spans="2:11" s="2" customFormat="1" x14ac:dyDescent="0.2">
      <c r="B1154" s="4"/>
      <c r="C1154" s="10"/>
      <c r="D1154" s="13"/>
      <c r="E1154" s="13"/>
      <c r="F1154" s="13"/>
      <c r="G1154" s="13"/>
      <c r="H1154" s="13"/>
      <c r="I1154" s="13"/>
      <c r="J1154" s="13"/>
      <c r="K1154" s="13"/>
    </row>
    <row r="1155" spans="2:11" s="2" customFormat="1" x14ac:dyDescent="0.2">
      <c r="B1155" s="4"/>
      <c r="C1155" s="10"/>
      <c r="D1155" s="13"/>
      <c r="E1155" s="13"/>
      <c r="F1155" s="13"/>
      <c r="G1155" s="13"/>
      <c r="H1155" s="13"/>
      <c r="I1155" s="13"/>
      <c r="J1155" s="13"/>
      <c r="K1155" s="13"/>
    </row>
    <row r="1156" spans="2:11" s="2" customFormat="1" x14ac:dyDescent="0.2">
      <c r="B1156" s="4"/>
      <c r="C1156" s="10"/>
      <c r="D1156" s="13"/>
      <c r="E1156" s="13"/>
      <c r="F1156" s="13"/>
      <c r="G1156" s="13"/>
      <c r="H1156" s="13"/>
      <c r="I1156" s="13"/>
      <c r="J1156" s="13"/>
      <c r="K1156" s="13"/>
    </row>
    <row r="1157" spans="2:11" s="2" customFormat="1" x14ac:dyDescent="0.2">
      <c r="B1157" s="4"/>
      <c r="C1157" s="10"/>
      <c r="D1157" s="13"/>
      <c r="E1157" s="13"/>
      <c r="F1157" s="13"/>
      <c r="G1157" s="13"/>
      <c r="H1157" s="13"/>
      <c r="I1157" s="13"/>
      <c r="J1157" s="13"/>
      <c r="K1157" s="13"/>
    </row>
    <row r="1158" spans="2:11" s="2" customFormat="1" x14ac:dyDescent="0.2">
      <c r="B1158" s="4"/>
      <c r="C1158" s="10"/>
      <c r="D1158" s="13"/>
      <c r="E1158" s="13"/>
      <c r="F1158" s="13"/>
      <c r="G1158" s="13"/>
      <c r="H1158" s="13"/>
      <c r="I1158" s="13"/>
      <c r="J1158" s="13"/>
      <c r="K1158" s="13"/>
    </row>
    <row r="1159" spans="2:11" s="2" customFormat="1" x14ac:dyDescent="0.2">
      <c r="B1159" s="4"/>
      <c r="C1159" s="10"/>
      <c r="D1159" s="13"/>
      <c r="E1159" s="13"/>
      <c r="F1159" s="13"/>
      <c r="G1159" s="13"/>
      <c r="H1159" s="13"/>
      <c r="I1159" s="13"/>
      <c r="J1159" s="13"/>
      <c r="K1159" s="13"/>
    </row>
    <row r="1160" spans="2:11" s="2" customFormat="1" x14ac:dyDescent="0.2">
      <c r="B1160" s="4"/>
      <c r="C1160" s="10"/>
      <c r="D1160" s="13"/>
      <c r="E1160" s="13"/>
      <c r="F1160" s="13"/>
      <c r="G1160" s="13"/>
      <c r="H1160" s="13"/>
      <c r="I1160" s="13"/>
      <c r="J1160" s="13"/>
      <c r="K1160" s="13"/>
    </row>
    <row r="1161" spans="2:11" s="2" customFormat="1" x14ac:dyDescent="0.2">
      <c r="B1161" s="4"/>
      <c r="C1161" s="10"/>
      <c r="D1161" s="13"/>
      <c r="E1161" s="13"/>
      <c r="F1161" s="13"/>
      <c r="G1161" s="13"/>
      <c r="H1161" s="13"/>
      <c r="I1161" s="13"/>
      <c r="J1161" s="13"/>
      <c r="K1161" s="13"/>
    </row>
    <row r="1162" spans="2:11" s="2" customFormat="1" x14ac:dyDescent="0.2">
      <c r="B1162" s="4"/>
      <c r="C1162" s="10"/>
      <c r="D1162" s="13"/>
      <c r="E1162" s="13"/>
      <c r="F1162" s="13"/>
      <c r="G1162" s="13"/>
      <c r="H1162" s="13"/>
      <c r="I1162" s="13"/>
      <c r="J1162" s="13"/>
      <c r="K1162" s="13"/>
    </row>
    <row r="1163" spans="2:11" s="2" customFormat="1" x14ac:dyDescent="0.2">
      <c r="B1163" s="4"/>
      <c r="C1163" s="10"/>
      <c r="D1163" s="13"/>
      <c r="E1163" s="13"/>
      <c r="F1163" s="13"/>
      <c r="G1163" s="13"/>
      <c r="H1163" s="13"/>
      <c r="I1163" s="13"/>
      <c r="J1163" s="13"/>
      <c r="K1163" s="13"/>
    </row>
    <row r="1164" spans="2:11" s="2" customFormat="1" x14ac:dyDescent="0.2">
      <c r="B1164" s="4"/>
      <c r="C1164" s="10"/>
      <c r="D1164" s="13"/>
      <c r="E1164" s="13"/>
      <c r="F1164" s="13"/>
      <c r="G1164" s="13"/>
      <c r="H1164" s="13"/>
      <c r="I1164" s="13"/>
      <c r="J1164" s="13"/>
      <c r="K1164" s="13"/>
    </row>
    <row r="1165" spans="2:11" s="2" customFormat="1" x14ac:dyDescent="0.2">
      <c r="B1165" s="4"/>
      <c r="C1165" s="10"/>
      <c r="D1165" s="13"/>
      <c r="E1165" s="13"/>
      <c r="F1165" s="13"/>
      <c r="G1165" s="13"/>
      <c r="H1165" s="13"/>
      <c r="I1165" s="13"/>
      <c r="J1165" s="13"/>
      <c r="K1165" s="13"/>
    </row>
    <row r="1166" spans="2:11" s="2" customFormat="1" x14ac:dyDescent="0.2">
      <c r="B1166" s="4"/>
      <c r="C1166" s="10"/>
      <c r="D1166" s="13"/>
      <c r="E1166" s="13"/>
      <c r="F1166" s="13"/>
      <c r="G1166" s="13"/>
      <c r="H1166" s="13"/>
      <c r="I1166" s="13"/>
      <c r="J1166" s="13"/>
      <c r="K1166" s="13"/>
    </row>
    <row r="1167" spans="2:11" s="2" customFormat="1" x14ac:dyDescent="0.2">
      <c r="B1167" s="4"/>
      <c r="C1167" s="10"/>
      <c r="D1167" s="13"/>
      <c r="E1167" s="13"/>
      <c r="F1167" s="13"/>
      <c r="G1167" s="13"/>
      <c r="H1167" s="13"/>
      <c r="I1167" s="13"/>
      <c r="J1167" s="13"/>
      <c r="K1167" s="13"/>
    </row>
    <row r="1168" spans="2:11" s="2" customFormat="1" x14ac:dyDescent="0.2">
      <c r="B1168" s="4"/>
      <c r="C1168" s="10"/>
      <c r="D1168" s="13"/>
      <c r="E1168" s="13"/>
      <c r="F1168" s="13"/>
      <c r="G1168" s="13"/>
      <c r="H1168" s="13"/>
      <c r="I1168" s="13"/>
      <c r="J1168" s="13"/>
      <c r="K1168" s="13"/>
    </row>
    <row r="1169" spans="2:11" s="2" customFormat="1" x14ac:dyDescent="0.2">
      <c r="B1169" s="4"/>
      <c r="C1169" s="10"/>
      <c r="D1169" s="13"/>
      <c r="E1169" s="13"/>
      <c r="F1169" s="13"/>
      <c r="G1169" s="13"/>
      <c r="H1169" s="13"/>
      <c r="I1169" s="13"/>
      <c r="J1169" s="13"/>
      <c r="K1169" s="13"/>
    </row>
    <row r="1170" spans="2:11" s="2" customFormat="1" x14ac:dyDescent="0.2">
      <c r="B1170" s="4"/>
      <c r="C1170" s="10"/>
      <c r="D1170" s="13"/>
      <c r="E1170" s="13"/>
      <c r="F1170" s="13"/>
      <c r="G1170" s="13"/>
      <c r="H1170" s="13"/>
      <c r="I1170" s="13"/>
      <c r="J1170" s="13"/>
      <c r="K1170" s="13"/>
    </row>
    <row r="1171" spans="2:11" s="2" customFormat="1" x14ac:dyDescent="0.2">
      <c r="B1171" s="4"/>
      <c r="C1171" s="10"/>
      <c r="D1171" s="13"/>
      <c r="E1171" s="13"/>
      <c r="F1171" s="13"/>
      <c r="G1171" s="13"/>
      <c r="H1171" s="13"/>
      <c r="I1171" s="13"/>
      <c r="J1171" s="13"/>
      <c r="K1171" s="13"/>
    </row>
    <row r="1172" spans="2:11" s="2" customFormat="1" x14ac:dyDescent="0.2">
      <c r="B1172" s="4"/>
      <c r="C1172" s="10"/>
      <c r="D1172" s="13"/>
      <c r="E1172" s="13"/>
      <c r="F1172" s="13"/>
      <c r="G1172" s="13"/>
      <c r="H1172" s="13"/>
      <c r="I1172" s="13"/>
      <c r="J1172" s="13"/>
      <c r="K1172" s="13"/>
    </row>
    <row r="1173" spans="2:11" s="2" customFormat="1" x14ac:dyDescent="0.2">
      <c r="B1173" s="4"/>
      <c r="C1173" s="10"/>
      <c r="D1173" s="13"/>
      <c r="E1173" s="13"/>
      <c r="F1173" s="13"/>
      <c r="G1173" s="13"/>
      <c r="H1173" s="13"/>
      <c r="I1173" s="13"/>
      <c r="J1173" s="13"/>
      <c r="K1173" s="13"/>
    </row>
    <row r="1174" spans="2:11" s="2" customFormat="1" x14ac:dyDescent="0.2">
      <c r="B1174" s="4"/>
      <c r="C1174" s="10"/>
      <c r="D1174" s="13"/>
      <c r="E1174" s="13"/>
      <c r="F1174" s="13"/>
      <c r="G1174" s="13"/>
      <c r="H1174" s="13"/>
      <c r="I1174" s="13"/>
      <c r="J1174" s="13"/>
      <c r="K1174" s="13"/>
    </row>
    <row r="1175" spans="2:11" s="2" customFormat="1" x14ac:dyDescent="0.2">
      <c r="B1175" s="4"/>
      <c r="C1175" s="10"/>
      <c r="D1175" s="13"/>
      <c r="E1175" s="13"/>
      <c r="F1175" s="13"/>
      <c r="G1175" s="13"/>
      <c r="H1175" s="13"/>
      <c r="I1175" s="13"/>
      <c r="J1175" s="13"/>
      <c r="K1175" s="13"/>
    </row>
    <row r="1176" spans="2:11" s="2" customFormat="1" x14ac:dyDescent="0.2">
      <c r="B1176" s="4"/>
      <c r="C1176" s="10"/>
      <c r="D1176" s="13"/>
      <c r="E1176" s="13"/>
      <c r="F1176" s="13"/>
      <c r="G1176" s="13"/>
      <c r="H1176" s="13"/>
      <c r="I1176" s="13"/>
      <c r="J1176" s="13"/>
      <c r="K1176" s="13"/>
    </row>
    <row r="1177" spans="2:11" s="2" customFormat="1" x14ac:dyDescent="0.2">
      <c r="B1177" s="4"/>
      <c r="C1177" s="10"/>
      <c r="D1177" s="13"/>
      <c r="E1177" s="13"/>
      <c r="F1177" s="13"/>
      <c r="G1177" s="13"/>
      <c r="H1177" s="13"/>
      <c r="I1177" s="13"/>
      <c r="J1177" s="13"/>
      <c r="K1177" s="13"/>
    </row>
    <row r="1178" spans="2:11" s="2" customFormat="1" x14ac:dyDescent="0.2">
      <c r="B1178" s="4"/>
      <c r="C1178" s="10"/>
      <c r="D1178" s="13"/>
      <c r="E1178" s="13"/>
      <c r="F1178" s="13"/>
      <c r="G1178" s="13"/>
      <c r="H1178" s="13"/>
      <c r="I1178" s="13"/>
      <c r="J1178" s="13"/>
      <c r="K1178" s="13"/>
    </row>
    <row r="1179" spans="2:11" s="2" customFormat="1" x14ac:dyDescent="0.2">
      <c r="B1179" s="4"/>
      <c r="C1179" s="10"/>
      <c r="D1179" s="13"/>
      <c r="E1179" s="13"/>
      <c r="F1179" s="13"/>
      <c r="G1179" s="13"/>
      <c r="H1179" s="13"/>
      <c r="I1179" s="13"/>
      <c r="J1179" s="13"/>
      <c r="K1179" s="13"/>
    </row>
    <row r="1180" spans="2:11" s="2" customFormat="1" x14ac:dyDescent="0.2">
      <c r="B1180" s="4"/>
      <c r="C1180" s="10"/>
      <c r="D1180" s="13"/>
      <c r="E1180" s="13"/>
      <c r="F1180" s="13"/>
      <c r="G1180" s="13"/>
      <c r="H1180" s="13"/>
      <c r="I1180" s="13"/>
      <c r="J1180" s="13"/>
      <c r="K1180" s="13"/>
    </row>
    <row r="1181" spans="2:11" s="2" customFormat="1" x14ac:dyDescent="0.2">
      <c r="B1181" s="4"/>
      <c r="C1181" s="10"/>
      <c r="D1181" s="13"/>
      <c r="E1181" s="13"/>
      <c r="F1181" s="13"/>
      <c r="G1181" s="13"/>
      <c r="H1181" s="13"/>
      <c r="I1181" s="13"/>
      <c r="J1181" s="13"/>
      <c r="K1181" s="13"/>
    </row>
    <row r="1182" spans="2:11" s="2" customFormat="1" x14ac:dyDescent="0.2">
      <c r="B1182" s="4"/>
      <c r="C1182" s="10"/>
      <c r="D1182" s="13"/>
      <c r="E1182" s="13"/>
      <c r="F1182" s="13"/>
      <c r="G1182" s="13"/>
      <c r="H1182" s="13"/>
      <c r="I1182" s="13"/>
      <c r="J1182" s="13"/>
      <c r="K1182" s="13"/>
    </row>
    <row r="1183" spans="2:11" s="2" customFormat="1" x14ac:dyDescent="0.2">
      <c r="B1183" s="4"/>
      <c r="C1183" s="10"/>
      <c r="D1183" s="13"/>
      <c r="E1183" s="13"/>
      <c r="F1183" s="13"/>
      <c r="G1183" s="13"/>
      <c r="H1183" s="13"/>
      <c r="I1183" s="13"/>
      <c r="J1183" s="13"/>
      <c r="K1183" s="13"/>
    </row>
    <row r="1184" spans="2:11" s="2" customFormat="1" x14ac:dyDescent="0.2">
      <c r="B1184" s="4"/>
      <c r="C1184" s="10"/>
      <c r="D1184" s="13"/>
      <c r="E1184" s="13"/>
      <c r="F1184" s="13"/>
      <c r="G1184" s="13"/>
      <c r="H1184" s="13"/>
      <c r="I1184" s="13"/>
      <c r="J1184" s="13"/>
      <c r="K1184" s="13"/>
    </row>
    <row r="1185" spans="2:11" s="2" customFormat="1" x14ac:dyDescent="0.2">
      <c r="B1185" s="4"/>
      <c r="C1185" s="10"/>
      <c r="D1185" s="13"/>
      <c r="E1185" s="13"/>
      <c r="F1185" s="13"/>
      <c r="G1185" s="13"/>
      <c r="H1185" s="13"/>
      <c r="I1185" s="13"/>
      <c r="J1185" s="13"/>
      <c r="K1185" s="13"/>
    </row>
    <row r="1186" spans="2:11" s="2" customFormat="1" x14ac:dyDescent="0.2">
      <c r="B1186" s="4"/>
      <c r="C1186" s="10"/>
      <c r="D1186" s="13"/>
      <c r="E1186" s="13"/>
      <c r="F1186" s="13"/>
      <c r="G1186" s="13"/>
      <c r="H1186" s="13"/>
      <c r="I1186" s="13"/>
      <c r="J1186" s="13"/>
      <c r="K1186" s="13"/>
    </row>
    <row r="1187" spans="2:11" s="2" customFormat="1" x14ac:dyDescent="0.2">
      <c r="B1187" s="4"/>
      <c r="C1187" s="10"/>
      <c r="D1187" s="13"/>
      <c r="E1187" s="13"/>
      <c r="F1187" s="13"/>
      <c r="G1187" s="13"/>
      <c r="H1187" s="13"/>
      <c r="I1187" s="13"/>
      <c r="J1187" s="13"/>
      <c r="K1187" s="13"/>
    </row>
    <row r="1188" spans="2:11" s="2" customFormat="1" x14ac:dyDescent="0.2">
      <c r="B1188" s="4"/>
      <c r="C1188" s="10"/>
      <c r="D1188" s="13"/>
      <c r="E1188" s="13"/>
      <c r="F1188" s="13"/>
      <c r="G1188" s="13"/>
      <c r="H1188" s="13"/>
      <c r="I1188" s="13"/>
      <c r="J1188" s="13"/>
      <c r="K1188" s="13"/>
    </row>
    <row r="1189" spans="2:11" s="2" customFormat="1" x14ac:dyDescent="0.2">
      <c r="B1189" s="4"/>
      <c r="C1189" s="10"/>
      <c r="D1189" s="13"/>
      <c r="E1189" s="13"/>
      <c r="F1189" s="13"/>
      <c r="G1189" s="13"/>
      <c r="H1189" s="13"/>
      <c r="I1189" s="13"/>
      <c r="J1189" s="13"/>
      <c r="K1189" s="13"/>
    </row>
    <row r="1190" spans="2:11" s="2" customFormat="1" x14ac:dyDescent="0.2">
      <c r="B1190" s="4"/>
      <c r="C1190" s="10"/>
      <c r="D1190" s="13"/>
      <c r="E1190" s="13"/>
      <c r="F1190" s="13"/>
      <c r="G1190" s="13"/>
      <c r="H1190" s="13"/>
      <c r="I1190" s="13"/>
      <c r="J1190" s="13"/>
      <c r="K1190" s="13"/>
    </row>
    <row r="1191" spans="2:11" s="2" customFormat="1" x14ac:dyDescent="0.2">
      <c r="B1191" s="4"/>
      <c r="C1191" s="10"/>
      <c r="D1191" s="13"/>
      <c r="E1191" s="13"/>
      <c r="F1191" s="13"/>
      <c r="G1191" s="13"/>
      <c r="H1191" s="13"/>
      <c r="I1191" s="13"/>
      <c r="J1191" s="13"/>
      <c r="K1191" s="13"/>
    </row>
    <row r="1192" spans="2:11" s="2" customFormat="1" x14ac:dyDescent="0.2">
      <c r="B1192" s="4"/>
      <c r="C1192" s="10"/>
      <c r="D1192" s="13"/>
      <c r="E1192" s="13"/>
      <c r="F1192" s="13"/>
      <c r="G1192" s="13"/>
      <c r="H1192" s="13"/>
      <c r="I1192" s="13"/>
      <c r="J1192" s="13"/>
      <c r="K1192" s="13"/>
    </row>
    <row r="1193" spans="2:11" s="2" customFormat="1" x14ac:dyDescent="0.2">
      <c r="B1193" s="4"/>
      <c r="C1193" s="10"/>
      <c r="D1193" s="13"/>
      <c r="E1193" s="13"/>
      <c r="F1193" s="13"/>
      <c r="G1193" s="13"/>
      <c r="H1193" s="13"/>
      <c r="I1193" s="13"/>
      <c r="J1193" s="13"/>
      <c r="K1193" s="13"/>
    </row>
    <row r="1194" spans="2:11" s="2" customFormat="1" x14ac:dyDescent="0.2">
      <c r="B1194" s="4"/>
      <c r="C1194" s="10"/>
      <c r="D1194" s="13"/>
      <c r="E1194" s="13"/>
      <c r="F1194" s="13"/>
      <c r="G1194" s="13"/>
      <c r="H1194" s="13"/>
      <c r="I1194" s="13"/>
      <c r="J1194" s="13"/>
      <c r="K1194" s="13"/>
    </row>
    <row r="1195" spans="2:11" s="2" customFormat="1" x14ac:dyDescent="0.2">
      <c r="B1195" s="4"/>
      <c r="C1195" s="10"/>
      <c r="D1195" s="13"/>
      <c r="E1195" s="13"/>
      <c r="F1195" s="13"/>
      <c r="G1195" s="13"/>
      <c r="H1195" s="13"/>
      <c r="I1195" s="13"/>
      <c r="J1195" s="13"/>
      <c r="K1195" s="13"/>
    </row>
    <row r="1196" spans="2:11" s="2" customFormat="1" x14ac:dyDescent="0.2">
      <c r="B1196" s="4"/>
      <c r="C1196" s="10"/>
      <c r="D1196" s="13"/>
      <c r="E1196" s="13"/>
      <c r="F1196" s="13"/>
      <c r="G1196" s="13"/>
      <c r="H1196" s="13"/>
      <c r="I1196" s="13"/>
      <c r="J1196" s="13"/>
      <c r="K1196" s="13"/>
    </row>
    <row r="1197" spans="2:11" s="2" customFormat="1" x14ac:dyDescent="0.2">
      <c r="B1197" s="4"/>
      <c r="C1197" s="10"/>
      <c r="D1197" s="13"/>
      <c r="E1197" s="13"/>
      <c r="F1197" s="13"/>
      <c r="G1197" s="13"/>
      <c r="H1197" s="13"/>
      <c r="I1197" s="13"/>
      <c r="J1197" s="13"/>
      <c r="K1197" s="13"/>
    </row>
    <row r="1198" spans="2:11" s="2" customFormat="1" x14ac:dyDescent="0.2">
      <c r="B1198" s="4"/>
      <c r="C1198" s="10"/>
      <c r="D1198" s="13"/>
      <c r="E1198" s="13"/>
      <c r="F1198" s="13"/>
      <c r="G1198" s="13"/>
      <c r="H1198" s="13"/>
      <c r="I1198" s="13"/>
      <c r="J1198" s="13"/>
      <c r="K1198" s="13"/>
    </row>
    <row r="1199" spans="2:11" s="2" customFormat="1" x14ac:dyDescent="0.2">
      <c r="B1199" s="4"/>
      <c r="C1199" s="10"/>
      <c r="D1199" s="13"/>
      <c r="E1199" s="13"/>
      <c r="F1199" s="13"/>
      <c r="G1199" s="13"/>
      <c r="H1199" s="13"/>
      <c r="I1199" s="13"/>
      <c r="J1199" s="13"/>
      <c r="K1199" s="13"/>
    </row>
    <row r="1200" spans="2:11" s="2" customFormat="1" x14ac:dyDescent="0.2">
      <c r="B1200" s="4"/>
      <c r="C1200" s="10"/>
      <c r="D1200" s="13"/>
      <c r="E1200" s="13"/>
      <c r="F1200" s="13"/>
      <c r="G1200" s="13"/>
      <c r="H1200" s="13"/>
      <c r="I1200" s="13"/>
      <c r="J1200" s="13"/>
      <c r="K1200" s="13"/>
    </row>
    <row r="1201" spans="2:11" s="2" customFormat="1" x14ac:dyDescent="0.2">
      <c r="B1201" s="4"/>
      <c r="C1201" s="10"/>
      <c r="D1201" s="13"/>
      <c r="E1201" s="13"/>
      <c r="F1201" s="13"/>
      <c r="G1201" s="13"/>
      <c r="H1201" s="13"/>
      <c r="I1201" s="13"/>
      <c r="J1201" s="13"/>
      <c r="K1201" s="13"/>
    </row>
    <row r="1202" spans="2:11" s="2" customFormat="1" x14ac:dyDescent="0.2">
      <c r="B1202" s="4"/>
      <c r="C1202" s="10"/>
      <c r="D1202" s="13"/>
      <c r="E1202" s="13"/>
      <c r="F1202" s="13"/>
      <c r="G1202" s="13"/>
      <c r="H1202" s="13"/>
      <c r="I1202" s="13"/>
      <c r="J1202" s="13"/>
      <c r="K1202" s="13"/>
    </row>
    <row r="1203" spans="2:11" s="2" customFormat="1" x14ac:dyDescent="0.2">
      <c r="B1203" s="4"/>
      <c r="C1203" s="10"/>
      <c r="D1203" s="13"/>
      <c r="E1203" s="13"/>
      <c r="F1203" s="13"/>
      <c r="G1203" s="13"/>
      <c r="H1203" s="13"/>
      <c r="I1203" s="13"/>
      <c r="J1203" s="13"/>
      <c r="K1203" s="13"/>
    </row>
    <row r="1204" spans="2:11" s="2" customFormat="1" x14ac:dyDescent="0.2">
      <c r="B1204" s="4"/>
      <c r="C1204" s="10"/>
      <c r="D1204" s="13"/>
      <c r="E1204" s="13"/>
      <c r="F1204" s="13"/>
      <c r="G1204" s="13"/>
      <c r="H1204" s="13"/>
      <c r="I1204" s="13"/>
      <c r="J1204" s="13"/>
      <c r="K1204" s="13"/>
    </row>
    <row r="1205" spans="2:11" s="2" customFormat="1" x14ac:dyDescent="0.2">
      <c r="B1205" s="4"/>
      <c r="C1205" s="10"/>
      <c r="D1205" s="13"/>
      <c r="E1205" s="13"/>
      <c r="F1205" s="13"/>
      <c r="G1205" s="13"/>
      <c r="H1205" s="13"/>
      <c r="I1205" s="13"/>
      <c r="J1205" s="13"/>
      <c r="K1205" s="13"/>
    </row>
    <row r="1206" spans="2:11" s="2" customFormat="1" x14ac:dyDescent="0.2">
      <c r="B1206" s="4"/>
      <c r="C1206" s="10"/>
      <c r="D1206" s="13"/>
      <c r="E1206" s="13"/>
      <c r="F1206" s="13"/>
      <c r="G1206" s="13"/>
      <c r="H1206" s="13"/>
      <c r="I1206" s="13"/>
      <c r="J1206" s="13"/>
      <c r="K1206" s="13"/>
    </row>
    <row r="1207" spans="2:11" s="2" customFormat="1" x14ac:dyDescent="0.2">
      <c r="B1207" s="4"/>
      <c r="C1207" s="10"/>
      <c r="D1207" s="13"/>
      <c r="E1207" s="13"/>
      <c r="F1207" s="13"/>
      <c r="G1207" s="13"/>
      <c r="H1207" s="13"/>
      <c r="I1207" s="13"/>
      <c r="J1207" s="13"/>
      <c r="K1207" s="13"/>
    </row>
    <row r="1208" spans="2:11" s="2" customFormat="1" x14ac:dyDescent="0.2">
      <c r="B1208" s="4"/>
      <c r="C1208" s="10"/>
      <c r="D1208" s="13"/>
      <c r="E1208" s="13"/>
      <c r="F1208" s="13"/>
      <c r="G1208" s="13"/>
      <c r="H1208" s="13"/>
      <c r="I1208" s="13"/>
      <c r="J1208" s="13"/>
      <c r="K1208" s="13"/>
    </row>
    <row r="1209" spans="2:11" s="2" customFormat="1" x14ac:dyDescent="0.2">
      <c r="B1209" s="4"/>
      <c r="C1209" s="10"/>
      <c r="D1209" s="13"/>
      <c r="E1209" s="13"/>
      <c r="F1209" s="13"/>
      <c r="G1209" s="13"/>
      <c r="H1209" s="13"/>
      <c r="I1209" s="13"/>
      <c r="J1209" s="13"/>
      <c r="K1209" s="13"/>
    </row>
    <row r="1210" spans="2:11" s="2" customFormat="1" x14ac:dyDescent="0.2">
      <c r="B1210" s="4"/>
      <c r="C1210" s="10"/>
      <c r="D1210" s="13"/>
      <c r="E1210" s="13"/>
      <c r="F1210" s="13"/>
      <c r="G1210" s="13"/>
      <c r="H1210" s="13"/>
      <c r="I1210" s="13"/>
      <c r="J1210" s="13"/>
      <c r="K1210" s="13"/>
    </row>
    <row r="1211" spans="2:11" s="2" customFormat="1" x14ac:dyDescent="0.2">
      <c r="B1211" s="4"/>
      <c r="C1211" s="10"/>
      <c r="D1211" s="13"/>
      <c r="E1211" s="13"/>
      <c r="F1211" s="13"/>
      <c r="G1211" s="13"/>
      <c r="H1211" s="13"/>
      <c r="I1211" s="13"/>
      <c r="J1211" s="13"/>
      <c r="K1211" s="13"/>
    </row>
    <row r="1212" spans="2:11" s="2" customFormat="1" x14ac:dyDescent="0.2">
      <c r="B1212" s="4"/>
      <c r="C1212" s="10"/>
      <c r="D1212" s="13"/>
      <c r="E1212" s="13"/>
      <c r="F1212" s="13"/>
      <c r="G1212" s="13"/>
      <c r="H1212" s="13"/>
      <c r="I1212" s="13"/>
      <c r="J1212" s="13"/>
      <c r="K1212" s="13"/>
    </row>
    <row r="1213" spans="2:11" s="2" customFormat="1" x14ac:dyDescent="0.2">
      <c r="B1213" s="4"/>
      <c r="C1213" s="10"/>
      <c r="D1213" s="13"/>
      <c r="E1213" s="13"/>
      <c r="F1213" s="13"/>
      <c r="G1213" s="13"/>
      <c r="H1213" s="13"/>
      <c r="I1213" s="13"/>
      <c r="J1213" s="13"/>
      <c r="K1213" s="13"/>
    </row>
    <row r="1214" spans="2:11" s="2" customFormat="1" x14ac:dyDescent="0.2">
      <c r="B1214" s="4"/>
      <c r="C1214" s="10"/>
      <c r="D1214" s="13"/>
      <c r="E1214" s="13"/>
      <c r="F1214" s="13"/>
      <c r="G1214" s="13"/>
      <c r="H1214" s="13"/>
      <c r="I1214" s="13"/>
      <c r="J1214" s="13"/>
      <c r="K1214" s="13"/>
    </row>
    <row r="1215" spans="2:11" s="2" customFormat="1" x14ac:dyDescent="0.2">
      <c r="B1215" s="4"/>
      <c r="C1215" s="10"/>
      <c r="D1215" s="13"/>
      <c r="E1215" s="13"/>
      <c r="F1215" s="13"/>
      <c r="G1215" s="13"/>
      <c r="H1215" s="13"/>
      <c r="I1215" s="13"/>
      <c r="J1215" s="13"/>
      <c r="K1215" s="13"/>
    </row>
    <row r="1216" spans="2:11" s="2" customFormat="1" x14ac:dyDescent="0.2">
      <c r="B1216" s="4"/>
      <c r="C1216" s="10"/>
      <c r="D1216" s="13"/>
      <c r="E1216" s="13"/>
      <c r="F1216" s="13"/>
      <c r="G1216" s="13"/>
      <c r="H1216" s="13"/>
      <c r="I1216" s="13"/>
      <c r="J1216" s="13"/>
      <c r="K1216" s="13"/>
    </row>
    <row r="1217" spans="2:11" s="2" customFormat="1" x14ac:dyDescent="0.2">
      <c r="B1217" s="4"/>
      <c r="C1217" s="10"/>
      <c r="D1217" s="13"/>
      <c r="E1217" s="13"/>
      <c r="F1217" s="13"/>
      <c r="G1217" s="13"/>
      <c r="H1217" s="13"/>
      <c r="I1217" s="13"/>
      <c r="J1217" s="13"/>
      <c r="K1217" s="13"/>
    </row>
    <row r="1218" spans="2:11" s="2" customFormat="1" x14ac:dyDescent="0.2">
      <c r="B1218" s="4"/>
      <c r="C1218" s="10"/>
      <c r="D1218" s="13"/>
      <c r="E1218" s="13"/>
      <c r="F1218" s="13"/>
      <c r="G1218" s="13"/>
      <c r="H1218" s="13"/>
      <c r="I1218" s="13"/>
      <c r="J1218" s="13"/>
      <c r="K1218" s="13"/>
    </row>
    <row r="1219" spans="2:11" s="2" customFormat="1" x14ac:dyDescent="0.2">
      <c r="B1219" s="4"/>
      <c r="C1219" s="10"/>
      <c r="D1219" s="13"/>
      <c r="E1219" s="13"/>
      <c r="F1219" s="13"/>
      <c r="G1219" s="13"/>
      <c r="H1219" s="13"/>
      <c r="I1219" s="13"/>
      <c r="J1219" s="13"/>
      <c r="K1219" s="13"/>
    </row>
    <row r="1220" spans="2:11" s="2" customFormat="1" x14ac:dyDescent="0.2">
      <c r="B1220" s="4"/>
      <c r="C1220" s="10"/>
      <c r="D1220" s="13"/>
      <c r="E1220" s="13"/>
      <c r="F1220" s="13"/>
      <c r="G1220" s="13"/>
      <c r="H1220" s="13"/>
      <c r="I1220" s="13"/>
      <c r="J1220" s="13"/>
      <c r="K1220" s="13"/>
    </row>
    <row r="1221" spans="2:11" s="2" customFormat="1" x14ac:dyDescent="0.2">
      <c r="B1221" s="4"/>
      <c r="C1221" s="10"/>
      <c r="D1221" s="13"/>
      <c r="E1221" s="13"/>
      <c r="F1221" s="13"/>
      <c r="G1221" s="13"/>
      <c r="H1221" s="13"/>
      <c r="I1221" s="13"/>
      <c r="J1221" s="13"/>
      <c r="K1221" s="13"/>
    </row>
    <row r="1222" spans="2:11" s="2" customFormat="1" x14ac:dyDescent="0.2">
      <c r="B1222" s="4"/>
      <c r="C1222" s="10"/>
      <c r="D1222" s="13"/>
      <c r="E1222" s="13"/>
      <c r="F1222" s="13"/>
      <c r="G1222" s="13"/>
      <c r="H1222" s="13"/>
      <c r="I1222" s="13"/>
      <c r="J1222" s="13"/>
      <c r="K1222" s="13"/>
    </row>
    <row r="1223" spans="2:11" s="2" customFormat="1" x14ac:dyDescent="0.2">
      <c r="B1223" s="4"/>
      <c r="C1223" s="10"/>
      <c r="D1223" s="13"/>
      <c r="E1223" s="13"/>
      <c r="F1223" s="13"/>
      <c r="G1223" s="13"/>
      <c r="H1223" s="13"/>
      <c r="I1223" s="13"/>
      <c r="J1223" s="13"/>
      <c r="K1223" s="13"/>
    </row>
    <row r="1224" spans="2:11" s="2" customFormat="1" x14ac:dyDescent="0.2">
      <c r="B1224" s="4"/>
      <c r="C1224" s="10"/>
      <c r="D1224" s="13"/>
      <c r="E1224" s="13"/>
      <c r="F1224" s="13"/>
      <c r="G1224" s="13"/>
      <c r="H1224" s="13"/>
      <c r="I1224" s="13"/>
      <c r="J1224" s="13"/>
      <c r="K1224" s="13"/>
    </row>
    <row r="1225" spans="2:11" s="2" customFormat="1" x14ac:dyDescent="0.2">
      <c r="B1225" s="4"/>
      <c r="C1225" s="10"/>
      <c r="D1225" s="13"/>
      <c r="E1225" s="13"/>
      <c r="F1225" s="13"/>
      <c r="G1225" s="13"/>
      <c r="H1225" s="13"/>
      <c r="I1225" s="13"/>
      <c r="J1225" s="13"/>
      <c r="K1225" s="13"/>
    </row>
    <row r="1226" spans="2:11" s="2" customFormat="1" x14ac:dyDescent="0.2">
      <c r="B1226" s="4"/>
      <c r="C1226" s="10"/>
      <c r="D1226" s="13"/>
      <c r="E1226" s="13"/>
      <c r="F1226" s="13"/>
      <c r="G1226" s="13"/>
      <c r="H1226" s="13"/>
      <c r="I1226" s="13"/>
      <c r="J1226" s="13"/>
      <c r="K1226" s="13"/>
    </row>
    <row r="1227" spans="2:11" s="2" customFormat="1" x14ac:dyDescent="0.2">
      <c r="B1227" s="4"/>
      <c r="C1227" s="10"/>
      <c r="D1227" s="13"/>
      <c r="E1227" s="13"/>
      <c r="F1227" s="13"/>
      <c r="G1227" s="13"/>
      <c r="H1227" s="13"/>
      <c r="I1227" s="13"/>
      <c r="J1227" s="13"/>
      <c r="K1227" s="13"/>
    </row>
    <row r="1228" spans="2:11" s="2" customFormat="1" x14ac:dyDescent="0.2">
      <c r="B1228" s="4"/>
      <c r="C1228" s="10"/>
      <c r="D1228" s="13"/>
      <c r="E1228" s="13"/>
      <c r="F1228" s="13"/>
      <c r="G1228" s="13"/>
      <c r="H1228" s="13"/>
      <c r="I1228" s="13"/>
      <c r="J1228" s="13"/>
      <c r="K1228" s="13"/>
    </row>
    <row r="1229" spans="2:11" s="2" customFormat="1" x14ac:dyDescent="0.2">
      <c r="B1229" s="4"/>
      <c r="C1229" s="10"/>
      <c r="D1229" s="13"/>
      <c r="E1229" s="13"/>
      <c r="F1229" s="13"/>
      <c r="G1229" s="13"/>
      <c r="H1229" s="13"/>
      <c r="I1229" s="13"/>
      <c r="J1229" s="13"/>
      <c r="K1229" s="13"/>
    </row>
    <row r="1230" spans="2:11" s="2" customFormat="1" x14ac:dyDescent="0.2">
      <c r="B1230" s="4"/>
      <c r="C1230" s="10"/>
      <c r="D1230" s="13"/>
      <c r="E1230" s="13"/>
      <c r="F1230" s="13"/>
      <c r="G1230" s="13"/>
      <c r="H1230" s="13"/>
      <c r="I1230" s="13"/>
      <c r="J1230" s="13"/>
      <c r="K1230" s="13"/>
    </row>
    <row r="1231" spans="2:11" s="2" customFormat="1" x14ac:dyDescent="0.2">
      <c r="B1231" s="4"/>
      <c r="C1231" s="10"/>
      <c r="D1231" s="13"/>
      <c r="E1231" s="13"/>
      <c r="F1231" s="13"/>
      <c r="G1231" s="13"/>
      <c r="H1231" s="13"/>
      <c r="I1231" s="13"/>
      <c r="J1231" s="13"/>
      <c r="K1231" s="13"/>
    </row>
    <row r="1232" spans="2:11" s="2" customFormat="1" x14ac:dyDescent="0.2">
      <c r="B1232" s="4"/>
      <c r="C1232" s="10"/>
      <c r="D1232" s="13"/>
      <c r="E1232" s="13"/>
      <c r="F1232" s="13"/>
      <c r="G1232" s="13"/>
      <c r="H1232" s="13"/>
      <c r="I1232" s="13"/>
      <c r="J1232" s="13"/>
      <c r="K1232" s="13"/>
    </row>
    <row r="1233" spans="2:11" s="2" customFormat="1" x14ac:dyDescent="0.2">
      <c r="B1233" s="4"/>
      <c r="C1233" s="10"/>
      <c r="D1233" s="13"/>
      <c r="E1233" s="13"/>
      <c r="F1233" s="13"/>
      <c r="G1233" s="13"/>
      <c r="H1233" s="13"/>
      <c r="I1233" s="13"/>
      <c r="J1233" s="13"/>
      <c r="K1233" s="13"/>
    </row>
    <row r="1234" spans="2:11" s="2" customFormat="1" x14ac:dyDescent="0.2">
      <c r="B1234" s="4"/>
      <c r="C1234" s="10"/>
      <c r="D1234" s="13"/>
      <c r="E1234" s="13"/>
      <c r="F1234" s="13"/>
      <c r="G1234" s="13"/>
      <c r="H1234" s="13"/>
      <c r="I1234" s="13"/>
      <c r="J1234" s="13"/>
      <c r="K1234" s="13"/>
    </row>
    <row r="1235" spans="2:11" s="2" customFormat="1" x14ac:dyDescent="0.2">
      <c r="B1235" s="4"/>
      <c r="C1235" s="10"/>
      <c r="D1235" s="13"/>
      <c r="E1235" s="13"/>
      <c r="F1235" s="13"/>
      <c r="G1235" s="13"/>
      <c r="H1235" s="13"/>
      <c r="I1235" s="13"/>
      <c r="J1235" s="13"/>
      <c r="K1235" s="13"/>
    </row>
    <row r="1236" spans="2:11" s="2" customFormat="1" x14ac:dyDescent="0.2">
      <c r="B1236" s="4"/>
      <c r="C1236" s="10"/>
      <c r="D1236" s="13"/>
      <c r="E1236" s="13"/>
      <c r="F1236" s="13"/>
      <c r="G1236" s="13"/>
      <c r="H1236" s="13"/>
      <c r="I1236" s="13"/>
      <c r="J1236" s="13"/>
      <c r="K1236" s="13"/>
    </row>
    <row r="1237" spans="2:11" s="2" customFormat="1" x14ac:dyDescent="0.2">
      <c r="B1237" s="4"/>
      <c r="C1237" s="10"/>
      <c r="D1237" s="13"/>
      <c r="E1237" s="13"/>
      <c r="F1237" s="13"/>
      <c r="G1237" s="13"/>
      <c r="H1237" s="13"/>
      <c r="I1237" s="13"/>
      <c r="J1237" s="13"/>
      <c r="K1237" s="13"/>
    </row>
    <row r="1238" spans="2:11" s="2" customFormat="1" x14ac:dyDescent="0.2">
      <c r="B1238" s="4"/>
      <c r="C1238" s="10"/>
      <c r="D1238" s="13"/>
      <c r="E1238" s="13"/>
      <c r="F1238" s="13"/>
      <c r="G1238" s="13"/>
      <c r="H1238" s="13"/>
      <c r="I1238" s="13"/>
      <c r="J1238" s="13"/>
      <c r="K1238" s="13"/>
    </row>
    <row r="1239" spans="2:11" s="2" customFormat="1" x14ac:dyDescent="0.2">
      <c r="B1239" s="4"/>
      <c r="C1239" s="10"/>
      <c r="D1239" s="13"/>
      <c r="E1239" s="13"/>
      <c r="F1239" s="13"/>
      <c r="G1239" s="13"/>
      <c r="H1239" s="13"/>
      <c r="I1239" s="13"/>
      <c r="J1239" s="13"/>
      <c r="K1239" s="13"/>
    </row>
    <row r="1240" spans="2:11" s="2" customFormat="1" x14ac:dyDescent="0.2">
      <c r="B1240" s="4"/>
      <c r="C1240" s="10"/>
      <c r="D1240" s="13"/>
      <c r="E1240" s="13"/>
      <c r="F1240" s="13"/>
      <c r="G1240" s="13"/>
      <c r="H1240" s="13"/>
      <c r="I1240" s="13"/>
      <c r="J1240" s="13"/>
      <c r="K1240" s="13"/>
    </row>
    <row r="1241" spans="2:11" s="2" customFormat="1" x14ac:dyDescent="0.2">
      <c r="B1241" s="4"/>
      <c r="C1241" s="10"/>
      <c r="D1241" s="13"/>
      <c r="E1241" s="13"/>
      <c r="F1241" s="13"/>
      <c r="G1241" s="13"/>
      <c r="H1241" s="13"/>
      <c r="I1241" s="13"/>
      <c r="J1241" s="13"/>
      <c r="K1241" s="13"/>
    </row>
    <row r="1242" spans="2:11" s="2" customFormat="1" x14ac:dyDescent="0.2">
      <c r="B1242" s="4"/>
      <c r="C1242" s="10"/>
      <c r="D1242" s="13"/>
      <c r="E1242" s="13"/>
      <c r="F1242" s="13"/>
      <c r="G1242" s="13"/>
      <c r="H1242" s="13"/>
      <c r="I1242" s="13"/>
      <c r="J1242" s="13"/>
      <c r="K1242" s="13"/>
    </row>
    <row r="1243" spans="2:11" s="2" customFormat="1" x14ac:dyDescent="0.2">
      <c r="B1243" s="4"/>
      <c r="C1243" s="10"/>
      <c r="D1243" s="13"/>
      <c r="E1243" s="13"/>
      <c r="F1243" s="13"/>
      <c r="G1243" s="13"/>
      <c r="H1243" s="13"/>
      <c r="I1243" s="13"/>
      <c r="J1243" s="13"/>
      <c r="K1243" s="13"/>
    </row>
    <row r="1244" spans="2:11" s="2" customFormat="1" x14ac:dyDescent="0.2">
      <c r="B1244" s="4"/>
      <c r="C1244" s="10"/>
      <c r="D1244" s="13"/>
      <c r="E1244" s="13"/>
      <c r="F1244" s="13"/>
      <c r="G1244" s="13"/>
      <c r="H1244" s="13"/>
      <c r="I1244" s="13"/>
      <c r="J1244" s="13"/>
      <c r="K1244" s="13"/>
    </row>
    <row r="1245" spans="2:11" s="2" customFormat="1" x14ac:dyDescent="0.2">
      <c r="B1245" s="4"/>
      <c r="C1245" s="10"/>
      <c r="D1245" s="13"/>
      <c r="E1245" s="13"/>
      <c r="F1245" s="13"/>
      <c r="G1245" s="13"/>
      <c r="H1245" s="13"/>
      <c r="I1245" s="13"/>
      <c r="J1245" s="13"/>
      <c r="K1245" s="13"/>
    </row>
    <row r="1246" spans="2:11" s="2" customFormat="1" x14ac:dyDescent="0.2">
      <c r="B1246" s="4"/>
      <c r="C1246" s="10"/>
      <c r="D1246" s="13"/>
      <c r="E1246" s="13"/>
      <c r="F1246" s="13"/>
      <c r="G1246" s="13"/>
      <c r="H1246" s="13"/>
      <c r="I1246" s="13"/>
      <c r="J1246" s="13"/>
      <c r="K1246" s="13"/>
    </row>
    <row r="1247" spans="2:11" s="2" customFormat="1" x14ac:dyDescent="0.2">
      <c r="B1247" s="4"/>
      <c r="C1247" s="10"/>
      <c r="D1247" s="13"/>
      <c r="E1247" s="13"/>
      <c r="F1247" s="13"/>
      <c r="G1247" s="13"/>
      <c r="H1247" s="13"/>
      <c r="I1247" s="13"/>
      <c r="J1247" s="13"/>
      <c r="K1247" s="13"/>
    </row>
    <row r="1248" spans="2:11" s="2" customFormat="1" x14ac:dyDescent="0.2">
      <c r="B1248" s="4"/>
      <c r="C1248" s="10"/>
      <c r="D1248" s="13"/>
      <c r="E1248" s="13"/>
      <c r="F1248" s="13"/>
      <c r="G1248" s="13"/>
      <c r="H1248" s="13"/>
      <c r="I1248" s="13"/>
      <c r="J1248" s="13"/>
      <c r="K1248" s="13"/>
    </row>
    <row r="1249" spans="2:11" s="2" customFormat="1" x14ac:dyDescent="0.2">
      <c r="B1249" s="4"/>
      <c r="C1249" s="10"/>
      <c r="D1249" s="13"/>
      <c r="E1249" s="13"/>
      <c r="F1249" s="13"/>
      <c r="G1249" s="13"/>
      <c r="H1249" s="13"/>
      <c r="I1249" s="13"/>
      <c r="J1249" s="13"/>
      <c r="K1249" s="13"/>
    </row>
    <row r="1250" spans="2:11" s="2" customFormat="1" x14ac:dyDescent="0.2">
      <c r="B1250" s="4"/>
      <c r="C1250" s="10"/>
      <c r="D1250" s="13"/>
      <c r="E1250" s="13"/>
      <c r="F1250" s="13"/>
      <c r="G1250" s="13"/>
      <c r="H1250" s="13"/>
      <c r="I1250" s="13"/>
      <c r="J1250" s="13"/>
      <c r="K1250" s="13"/>
    </row>
    <row r="1251" spans="2:11" s="2" customFormat="1" x14ac:dyDescent="0.2">
      <c r="B1251" s="4"/>
      <c r="C1251" s="10"/>
      <c r="D1251" s="13"/>
      <c r="E1251" s="13"/>
      <c r="F1251" s="13"/>
      <c r="G1251" s="13"/>
      <c r="H1251" s="13"/>
      <c r="I1251" s="13"/>
      <c r="J1251" s="13"/>
      <c r="K1251" s="13"/>
    </row>
    <row r="1252" spans="2:11" s="2" customFormat="1" x14ac:dyDescent="0.2">
      <c r="B1252" s="4"/>
      <c r="C1252" s="10"/>
      <c r="D1252" s="13"/>
      <c r="E1252" s="13"/>
      <c r="F1252" s="13"/>
      <c r="G1252" s="13"/>
      <c r="H1252" s="13"/>
      <c r="I1252" s="13"/>
      <c r="J1252" s="13"/>
      <c r="K1252" s="13"/>
    </row>
    <row r="1253" spans="2:11" s="2" customFormat="1" x14ac:dyDescent="0.2">
      <c r="B1253" s="4"/>
      <c r="C1253" s="10"/>
      <c r="D1253" s="13"/>
      <c r="E1253" s="13"/>
      <c r="F1253" s="13"/>
      <c r="G1253" s="13"/>
      <c r="H1253" s="13"/>
      <c r="I1253" s="13"/>
      <c r="J1253" s="13"/>
      <c r="K1253" s="13"/>
    </row>
    <row r="1254" spans="2:11" s="2" customFormat="1" x14ac:dyDescent="0.2">
      <c r="B1254" s="4"/>
      <c r="C1254" s="10"/>
      <c r="D1254" s="13"/>
      <c r="E1254" s="13"/>
      <c r="F1254" s="13"/>
      <c r="G1254" s="13"/>
      <c r="H1254" s="13"/>
      <c r="I1254" s="13"/>
      <c r="J1254" s="13"/>
      <c r="K1254" s="13"/>
    </row>
    <row r="1255" spans="2:11" s="2" customFormat="1" x14ac:dyDescent="0.2">
      <c r="B1255" s="4"/>
      <c r="C1255" s="10"/>
      <c r="D1255" s="13"/>
      <c r="E1255" s="13"/>
      <c r="F1255" s="13"/>
      <c r="G1255" s="13"/>
      <c r="H1255" s="13"/>
      <c r="I1255" s="13"/>
      <c r="J1255" s="13"/>
      <c r="K1255" s="13"/>
    </row>
    <row r="1256" spans="2:11" s="2" customFormat="1" x14ac:dyDescent="0.2">
      <c r="B1256" s="4"/>
      <c r="C1256" s="10"/>
      <c r="D1256" s="13"/>
      <c r="E1256" s="13"/>
      <c r="F1256" s="13"/>
      <c r="G1256" s="13"/>
      <c r="H1256" s="13"/>
      <c r="I1256" s="13"/>
      <c r="J1256" s="13"/>
      <c r="K1256" s="13"/>
    </row>
    <row r="1257" spans="2:11" s="2" customFormat="1" x14ac:dyDescent="0.2">
      <c r="B1257" s="4"/>
      <c r="C1257" s="10"/>
      <c r="D1257" s="13"/>
      <c r="E1257" s="13"/>
      <c r="F1257" s="13"/>
      <c r="G1257" s="13"/>
      <c r="H1257" s="13"/>
      <c r="I1257" s="13"/>
      <c r="J1257" s="13"/>
      <c r="K1257" s="13"/>
    </row>
    <row r="1258" spans="2:11" s="2" customFormat="1" x14ac:dyDescent="0.2">
      <c r="B1258" s="4"/>
      <c r="C1258" s="10"/>
      <c r="D1258" s="13"/>
      <c r="E1258" s="13"/>
      <c r="F1258" s="13"/>
      <c r="G1258" s="13"/>
      <c r="H1258" s="13"/>
      <c r="I1258" s="13"/>
      <c r="J1258" s="13"/>
      <c r="K1258" s="13"/>
    </row>
    <row r="1259" spans="2:11" s="2" customFormat="1" x14ac:dyDescent="0.2">
      <c r="B1259" s="4"/>
      <c r="C1259" s="10"/>
      <c r="D1259" s="13"/>
      <c r="E1259" s="13"/>
      <c r="F1259" s="13"/>
      <c r="G1259" s="13"/>
      <c r="H1259" s="13"/>
      <c r="I1259" s="13"/>
      <c r="J1259" s="13"/>
      <c r="K1259" s="13"/>
    </row>
    <row r="1260" spans="2:11" s="2" customFormat="1" x14ac:dyDescent="0.2">
      <c r="B1260" s="4"/>
      <c r="C1260" s="10"/>
      <c r="D1260" s="13"/>
      <c r="E1260" s="13"/>
      <c r="F1260" s="13"/>
      <c r="G1260" s="13"/>
      <c r="H1260" s="13"/>
      <c r="I1260" s="13"/>
      <c r="J1260" s="13"/>
      <c r="K1260" s="13"/>
    </row>
    <row r="1261" spans="2:11" s="2" customFormat="1" x14ac:dyDescent="0.2">
      <c r="B1261" s="4"/>
      <c r="C1261" s="10"/>
      <c r="D1261" s="13"/>
      <c r="E1261" s="13"/>
      <c r="F1261" s="13"/>
      <c r="G1261" s="13"/>
      <c r="H1261" s="13"/>
      <c r="I1261" s="13"/>
      <c r="J1261" s="13"/>
      <c r="K1261" s="13"/>
    </row>
    <row r="1262" spans="2:11" s="2" customFormat="1" x14ac:dyDescent="0.2">
      <c r="B1262" s="4"/>
      <c r="C1262" s="10"/>
      <c r="D1262" s="13"/>
      <c r="E1262" s="13"/>
      <c r="F1262" s="13"/>
      <c r="G1262" s="13"/>
      <c r="H1262" s="13"/>
      <c r="I1262" s="13"/>
      <c r="J1262" s="13"/>
      <c r="K1262" s="13"/>
    </row>
    <row r="1263" spans="2:11" s="2" customFormat="1" x14ac:dyDescent="0.2">
      <c r="B1263" s="4"/>
      <c r="C1263" s="10"/>
      <c r="D1263" s="13"/>
      <c r="E1263" s="13"/>
      <c r="F1263" s="13"/>
      <c r="G1263" s="13"/>
      <c r="H1263" s="13"/>
      <c r="I1263" s="13"/>
      <c r="J1263" s="13"/>
      <c r="K1263" s="13"/>
    </row>
    <row r="1264" spans="2:11" s="2" customFormat="1" x14ac:dyDescent="0.2">
      <c r="B1264" s="4"/>
      <c r="C1264" s="10"/>
      <c r="D1264" s="13"/>
      <c r="E1264" s="13"/>
      <c r="F1264" s="13"/>
      <c r="G1264" s="13"/>
      <c r="H1264" s="13"/>
      <c r="I1264" s="13"/>
      <c r="J1264" s="13"/>
      <c r="K1264" s="13"/>
    </row>
    <row r="1265" spans="2:11" s="2" customFormat="1" x14ac:dyDescent="0.2">
      <c r="B1265" s="4"/>
      <c r="C1265" s="10"/>
      <c r="D1265" s="13"/>
      <c r="E1265" s="13"/>
      <c r="F1265" s="13"/>
      <c r="G1265" s="13"/>
      <c r="H1265" s="13"/>
      <c r="I1265" s="13"/>
      <c r="J1265" s="13"/>
      <c r="K1265" s="13"/>
    </row>
    <row r="1266" spans="2:11" s="2" customFormat="1" x14ac:dyDescent="0.2">
      <c r="B1266" s="4"/>
      <c r="C1266" s="10"/>
      <c r="D1266" s="13"/>
      <c r="E1266" s="13"/>
      <c r="F1266" s="13"/>
      <c r="G1266" s="13"/>
      <c r="H1266" s="13"/>
      <c r="I1266" s="13"/>
      <c r="J1266" s="13"/>
      <c r="K1266" s="13"/>
    </row>
    <row r="1267" spans="2:11" s="2" customFormat="1" x14ac:dyDescent="0.2">
      <c r="B1267" s="4"/>
      <c r="C1267" s="10"/>
      <c r="D1267" s="13"/>
      <c r="E1267" s="13"/>
      <c r="F1267" s="13"/>
      <c r="G1267" s="13"/>
      <c r="H1267" s="13"/>
      <c r="I1267" s="13"/>
      <c r="J1267" s="13"/>
      <c r="K1267" s="13"/>
    </row>
    <row r="1268" spans="2:11" s="2" customFormat="1" x14ac:dyDescent="0.2">
      <c r="B1268" s="4"/>
      <c r="C1268" s="10"/>
      <c r="D1268" s="13"/>
      <c r="E1268" s="13"/>
      <c r="F1268" s="13"/>
      <c r="G1268" s="13"/>
      <c r="H1268" s="13"/>
      <c r="I1268" s="13"/>
      <c r="J1268" s="13"/>
      <c r="K1268" s="13"/>
    </row>
    <row r="1269" spans="2:11" s="2" customFormat="1" x14ac:dyDescent="0.2">
      <c r="B1269" s="4"/>
      <c r="C1269" s="10"/>
      <c r="D1269" s="13"/>
      <c r="E1269" s="13"/>
      <c r="F1269" s="13"/>
      <c r="G1269" s="13"/>
      <c r="H1269" s="13"/>
      <c r="I1269" s="13"/>
      <c r="J1269" s="13"/>
      <c r="K1269" s="13"/>
    </row>
    <row r="1270" spans="2:11" s="2" customFormat="1" x14ac:dyDescent="0.2">
      <c r="B1270" s="4"/>
      <c r="C1270" s="10"/>
      <c r="D1270" s="13"/>
      <c r="E1270" s="13"/>
      <c r="F1270" s="13"/>
      <c r="G1270" s="13"/>
      <c r="H1270" s="13"/>
      <c r="I1270" s="13"/>
      <c r="J1270" s="13"/>
      <c r="K1270" s="13"/>
    </row>
    <row r="1271" spans="2:11" s="2" customFormat="1" x14ac:dyDescent="0.2">
      <c r="B1271" s="4"/>
      <c r="C1271" s="10"/>
      <c r="D1271" s="13"/>
      <c r="E1271" s="13"/>
      <c r="F1271" s="13"/>
      <c r="G1271" s="13"/>
      <c r="H1271" s="13"/>
      <c r="I1271" s="13"/>
      <c r="J1271" s="13"/>
      <c r="K1271" s="13"/>
    </row>
    <row r="1272" spans="2:11" s="2" customFormat="1" x14ac:dyDescent="0.2">
      <c r="B1272" s="4"/>
      <c r="C1272" s="10"/>
      <c r="D1272" s="13"/>
      <c r="E1272" s="13"/>
      <c r="F1272" s="13"/>
      <c r="G1272" s="13"/>
      <c r="H1272" s="13"/>
      <c r="I1272" s="13"/>
      <c r="J1272" s="13"/>
      <c r="K1272" s="13"/>
    </row>
    <row r="1273" spans="2:11" s="2" customFormat="1" x14ac:dyDescent="0.2">
      <c r="B1273" s="4"/>
      <c r="C1273" s="10"/>
      <c r="D1273" s="13"/>
      <c r="E1273" s="13"/>
      <c r="F1273" s="13"/>
      <c r="G1273" s="13"/>
      <c r="H1273" s="13"/>
      <c r="I1273" s="13"/>
      <c r="J1273" s="13"/>
      <c r="K1273" s="13"/>
    </row>
    <row r="1274" spans="2:11" s="2" customFormat="1" x14ac:dyDescent="0.2">
      <c r="B1274" s="4"/>
      <c r="C1274" s="10"/>
      <c r="D1274" s="13"/>
      <c r="E1274" s="13"/>
      <c r="F1274" s="13"/>
      <c r="G1274" s="13"/>
      <c r="H1274" s="13"/>
      <c r="I1274" s="13"/>
      <c r="J1274" s="13"/>
      <c r="K1274" s="13"/>
    </row>
    <row r="1275" spans="2:11" s="2" customFormat="1" x14ac:dyDescent="0.2">
      <c r="B1275" s="4"/>
      <c r="C1275" s="10"/>
      <c r="D1275" s="13"/>
      <c r="E1275" s="13"/>
      <c r="F1275" s="13"/>
      <c r="G1275" s="13"/>
      <c r="H1275" s="13"/>
      <c r="I1275" s="13"/>
      <c r="J1275" s="13"/>
      <c r="K1275" s="13"/>
    </row>
    <row r="1276" spans="2:11" s="2" customFormat="1" x14ac:dyDescent="0.2">
      <c r="B1276" s="4"/>
      <c r="C1276" s="10"/>
      <c r="D1276" s="13"/>
      <c r="E1276" s="13"/>
      <c r="F1276" s="13"/>
      <c r="G1276" s="13"/>
      <c r="H1276" s="13"/>
      <c r="I1276" s="13"/>
      <c r="J1276" s="13"/>
      <c r="K1276" s="13"/>
    </row>
    <row r="1277" spans="2:11" s="2" customFormat="1" x14ac:dyDescent="0.2">
      <c r="B1277" s="4"/>
      <c r="C1277" s="10"/>
      <c r="D1277" s="13"/>
      <c r="E1277" s="13"/>
      <c r="F1277" s="13"/>
      <c r="G1277" s="13"/>
      <c r="H1277" s="13"/>
      <c r="I1277" s="13"/>
      <c r="J1277" s="13"/>
      <c r="K1277" s="13"/>
    </row>
    <row r="1278" spans="2:11" s="2" customFormat="1" x14ac:dyDescent="0.2">
      <c r="B1278" s="4"/>
      <c r="C1278" s="10"/>
      <c r="D1278" s="13"/>
      <c r="E1278" s="13"/>
      <c r="F1278" s="13"/>
      <c r="G1278" s="13"/>
      <c r="H1278" s="13"/>
      <c r="I1278" s="13"/>
      <c r="J1278" s="13"/>
      <c r="K1278" s="13"/>
    </row>
    <row r="1279" spans="2:11" s="2" customFormat="1" x14ac:dyDescent="0.2">
      <c r="B1279" s="4"/>
      <c r="C1279" s="10"/>
      <c r="D1279" s="13"/>
      <c r="E1279" s="13"/>
      <c r="F1279" s="13"/>
      <c r="G1279" s="13"/>
      <c r="H1279" s="13"/>
      <c r="I1279" s="13"/>
      <c r="J1279" s="13"/>
      <c r="K1279" s="13"/>
    </row>
    <row r="1280" spans="2:11" s="2" customFormat="1" x14ac:dyDescent="0.2">
      <c r="B1280" s="4"/>
      <c r="C1280" s="10"/>
      <c r="D1280" s="13"/>
      <c r="E1280" s="13"/>
      <c r="F1280" s="13"/>
      <c r="G1280" s="13"/>
      <c r="H1280" s="13"/>
      <c r="I1280" s="13"/>
      <c r="J1280" s="13"/>
      <c r="K1280" s="13"/>
    </row>
    <row r="1281" spans="2:11" s="2" customFormat="1" x14ac:dyDescent="0.2">
      <c r="B1281" s="4"/>
      <c r="C1281" s="10"/>
      <c r="D1281" s="13"/>
      <c r="E1281" s="13"/>
      <c r="F1281" s="13"/>
      <c r="G1281" s="13"/>
      <c r="H1281" s="13"/>
      <c r="I1281" s="13"/>
      <c r="J1281" s="13"/>
      <c r="K1281" s="13"/>
    </row>
    <row r="1282" spans="2:11" s="2" customFormat="1" x14ac:dyDescent="0.2">
      <c r="B1282" s="4"/>
      <c r="C1282" s="10"/>
      <c r="D1282" s="13"/>
      <c r="E1282" s="13"/>
      <c r="F1282" s="13"/>
      <c r="G1282" s="13"/>
      <c r="H1282" s="13"/>
      <c r="I1282" s="13"/>
      <c r="J1282" s="13"/>
      <c r="K1282" s="13"/>
    </row>
    <row r="1283" spans="2:11" s="2" customFormat="1" x14ac:dyDescent="0.2">
      <c r="B1283" s="4"/>
      <c r="C1283" s="10"/>
      <c r="D1283" s="13"/>
      <c r="E1283" s="13"/>
      <c r="F1283" s="13"/>
      <c r="G1283" s="13"/>
      <c r="H1283" s="13"/>
      <c r="I1283" s="13"/>
      <c r="J1283" s="13"/>
      <c r="K1283" s="13"/>
    </row>
    <row r="1284" spans="2:11" s="2" customFormat="1" x14ac:dyDescent="0.2">
      <c r="B1284" s="4"/>
      <c r="C1284" s="10"/>
      <c r="D1284" s="13"/>
      <c r="E1284" s="13"/>
      <c r="F1284" s="13"/>
      <c r="G1284" s="13"/>
      <c r="H1284" s="13"/>
      <c r="I1284" s="13"/>
      <c r="J1284" s="13"/>
      <c r="K1284" s="13"/>
    </row>
    <row r="1285" spans="2:11" s="2" customFormat="1" x14ac:dyDescent="0.2">
      <c r="B1285" s="4"/>
      <c r="C1285" s="10"/>
      <c r="D1285" s="13"/>
      <c r="E1285" s="13"/>
      <c r="F1285" s="13"/>
      <c r="G1285" s="13"/>
      <c r="H1285" s="13"/>
      <c r="I1285" s="13"/>
      <c r="J1285" s="13"/>
      <c r="K1285" s="13"/>
    </row>
    <row r="1286" spans="2:11" s="2" customFormat="1" x14ac:dyDescent="0.2">
      <c r="B1286" s="4"/>
      <c r="C1286" s="10"/>
      <c r="D1286" s="13"/>
      <c r="E1286" s="13"/>
      <c r="F1286" s="13"/>
      <c r="G1286" s="13"/>
      <c r="H1286" s="13"/>
      <c r="I1286" s="13"/>
      <c r="J1286" s="13"/>
      <c r="K1286" s="13"/>
    </row>
    <row r="1287" spans="2:11" s="2" customFormat="1" x14ac:dyDescent="0.2">
      <c r="B1287" s="4"/>
      <c r="C1287" s="10"/>
      <c r="D1287" s="13"/>
      <c r="E1287" s="13"/>
      <c r="F1287" s="13"/>
      <c r="G1287" s="13"/>
      <c r="H1287" s="13"/>
      <c r="I1287" s="13"/>
      <c r="J1287" s="13"/>
      <c r="K1287" s="13"/>
    </row>
    <row r="1288" spans="2:11" s="2" customFormat="1" x14ac:dyDescent="0.2">
      <c r="B1288" s="4"/>
      <c r="C1288" s="10"/>
      <c r="D1288" s="13"/>
      <c r="E1288" s="13"/>
      <c r="F1288" s="13"/>
      <c r="G1288" s="13"/>
      <c r="H1288" s="13"/>
      <c r="I1288" s="13"/>
      <c r="J1288" s="13"/>
      <c r="K1288" s="13"/>
    </row>
    <row r="1289" spans="2:11" s="2" customFormat="1" x14ac:dyDescent="0.2">
      <c r="B1289" s="4"/>
      <c r="C1289" s="10"/>
      <c r="D1289" s="13"/>
      <c r="E1289" s="13"/>
      <c r="F1289" s="13"/>
      <c r="G1289" s="13"/>
      <c r="H1289" s="13"/>
      <c r="I1289" s="13"/>
      <c r="J1289" s="13"/>
      <c r="K1289" s="13"/>
    </row>
    <row r="1290" spans="2:11" s="2" customFormat="1" x14ac:dyDescent="0.2">
      <c r="B1290" s="4"/>
      <c r="C1290" s="10"/>
      <c r="D1290" s="13"/>
      <c r="E1290" s="13"/>
      <c r="F1290" s="13"/>
      <c r="G1290" s="13"/>
      <c r="H1290" s="13"/>
      <c r="I1290" s="13"/>
      <c r="J1290" s="13"/>
      <c r="K1290" s="13"/>
    </row>
    <row r="1291" spans="2:11" s="2" customFormat="1" x14ac:dyDescent="0.2">
      <c r="B1291" s="4"/>
      <c r="C1291" s="10"/>
      <c r="D1291" s="13"/>
      <c r="E1291" s="13"/>
      <c r="F1291" s="13"/>
      <c r="G1291" s="13"/>
      <c r="H1291" s="13"/>
      <c r="I1291" s="13"/>
      <c r="J1291" s="13"/>
      <c r="K1291" s="13"/>
    </row>
    <row r="1292" spans="2:11" s="2" customFormat="1" x14ac:dyDescent="0.2">
      <c r="B1292" s="4"/>
      <c r="C1292" s="10"/>
      <c r="D1292" s="13"/>
      <c r="E1292" s="13"/>
      <c r="F1292" s="13"/>
      <c r="G1292" s="13"/>
      <c r="H1292" s="13"/>
      <c r="I1292" s="13"/>
      <c r="J1292" s="13"/>
      <c r="K1292" s="13"/>
    </row>
    <row r="1293" spans="2:11" s="2" customFormat="1" x14ac:dyDescent="0.2">
      <c r="B1293" s="4"/>
      <c r="C1293" s="10"/>
      <c r="D1293" s="13"/>
      <c r="E1293" s="13"/>
      <c r="F1293" s="13"/>
      <c r="G1293" s="13"/>
      <c r="H1293" s="13"/>
      <c r="I1293" s="13"/>
      <c r="J1293" s="13"/>
      <c r="K1293" s="13"/>
    </row>
    <row r="1294" spans="2:11" s="2" customFormat="1" x14ac:dyDescent="0.2">
      <c r="B1294" s="4"/>
      <c r="C1294" s="10"/>
      <c r="D1294" s="13"/>
      <c r="E1294" s="13"/>
      <c r="F1294" s="13"/>
      <c r="G1294" s="13"/>
      <c r="H1294" s="13"/>
      <c r="I1294" s="13"/>
      <c r="J1294" s="13"/>
      <c r="K1294" s="13"/>
    </row>
    <row r="1295" spans="2:11" s="2" customFormat="1" x14ac:dyDescent="0.2">
      <c r="B1295" s="4"/>
      <c r="C1295" s="10"/>
      <c r="D1295" s="13"/>
      <c r="E1295" s="13"/>
      <c r="F1295" s="13"/>
      <c r="G1295" s="13"/>
      <c r="H1295" s="13"/>
      <c r="I1295" s="13"/>
      <c r="J1295" s="13"/>
      <c r="K1295" s="13"/>
    </row>
    <row r="1296" spans="2:11" s="2" customFormat="1" x14ac:dyDescent="0.2">
      <c r="B1296" s="4"/>
      <c r="C1296" s="10"/>
      <c r="D1296" s="13"/>
      <c r="E1296" s="13"/>
      <c r="F1296" s="13"/>
      <c r="G1296" s="13"/>
      <c r="H1296" s="13"/>
      <c r="I1296" s="13"/>
      <c r="J1296" s="13"/>
      <c r="K1296" s="13"/>
    </row>
    <row r="1297" spans="2:11" s="2" customFormat="1" x14ac:dyDescent="0.2">
      <c r="B1297" s="4"/>
      <c r="C1297" s="10"/>
      <c r="D1297" s="13"/>
      <c r="E1297" s="13"/>
      <c r="F1297" s="13"/>
      <c r="G1297" s="13"/>
      <c r="H1297" s="13"/>
      <c r="I1297" s="13"/>
      <c r="J1297" s="13"/>
      <c r="K1297" s="13"/>
    </row>
    <row r="1298" spans="2:11" s="2" customFormat="1" x14ac:dyDescent="0.2">
      <c r="B1298" s="4"/>
      <c r="C1298" s="10"/>
      <c r="D1298" s="13"/>
      <c r="E1298" s="13"/>
      <c r="F1298" s="13"/>
      <c r="G1298" s="13"/>
      <c r="H1298" s="13"/>
      <c r="I1298" s="13"/>
      <c r="J1298" s="13"/>
      <c r="K1298" s="13"/>
    </row>
    <row r="1299" spans="2:11" s="2" customFormat="1" x14ac:dyDescent="0.2">
      <c r="B1299" s="4"/>
      <c r="C1299" s="10"/>
      <c r="D1299" s="13"/>
      <c r="E1299" s="13"/>
      <c r="F1299" s="13"/>
      <c r="G1299" s="13"/>
      <c r="H1299" s="13"/>
      <c r="I1299" s="13"/>
      <c r="J1299" s="13"/>
      <c r="K1299" s="13"/>
    </row>
    <row r="1300" spans="2:11" s="2" customFormat="1" x14ac:dyDescent="0.2">
      <c r="B1300" s="4"/>
      <c r="C1300" s="10"/>
      <c r="D1300" s="13"/>
      <c r="E1300" s="13"/>
      <c r="F1300" s="13"/>
      <c r="G1300" s="13"/>
      <c r="H1300" s="13"/>
      <c r="I1300" s="13"/>
      <c r="J1300" s="13"/>
      <c r="K1300" s="13"/>
    </row>
    <row r="1301" spans="2:11" s="2" customFormat="1" x14ac:dyDescent="0.2">
      <c r="B1301" s="4"/>
      <c r="C1301" s="10"/>
      <c r="D1301" s="13"/>
      <c r="E1301" s="13"/>
      <c r="F1301" s="13"/>
      <c r="G1301" s="13"/>
      <c r="H1301" s="13"/>
      <c r="I1301" s="13"/>
      <c r="J1301" s="13"/>
      <c r="K1301" s="13"/>
    </row>
    <row r="1302" spans="2:11" s="2" customFormat="1" x14ac:dyDescent="0.2">
      <c r="B1302" s="4"/>
      <c r="C1302" s="10"/>
      <c r="D1302" s="13"/>
      <c r="E1302" s="13"/>
      <c r="F1302" s="13"/>
      <c r="G1302" s="13"/>
      <c r="H1302" s="13"/>
      <c r="I1302" s="13"/>
      <c r="J1302" s="13"/>
      <c r="K1302" s="13"/>
    </row>
    <row r="1303" spans="2:11" s="2" customFormat="1" x14ac:dyDescent="0.2">
      <c r="B1303" s="4"/>
      <c r="C1303" s="10"/>
      <c r="D1303" s="13"/>
      <c r="E1303" s="13"/>
      <c r="F1303" s="13"/>
      <c r="G1303" s="13"/>
      <c r="H1303" s="13"/>
      <c r="I1303" s="13"/>
      <c r="J1303" s="13"/>
      <c r="K1303" s="13"/>
    </row>
    <row r="1304" spans="2:11" s="2" customFormat="1" x14ac:dyDescent="0.2">
      <c r="B1304" s="4"/>
      <c r="C1304" s="10"/>
      <c r="D1304" s="13"/>
      <c r="E1304" s="13"/>
      <c r="F1304" s="13"/>
      <c r="G1304" s="13"/>
      <c r="H1304" s="13"/>
      <c r="I1304" s="13"/>
      <c r="J1304" s="13"/>
      <c r="K1304" s="13"/>
    </row>
    <row r="1305" spans="2:11" s="2" customFormat="1" x14ac:dyDescent="0.2">
      <c r="B1305" s="4"/>
      <c r="C1305" s="10"/>
      <c r="D1305" s="13"/>
      <c r="E1305" s="13"/>
      <c r="F1305" s="13"/>
      <c r="G1305" s="13"/>
      <c r="H1305" s="13"/>
      <c r="I1305" s="13"/>
      <c r="J1305" s="13"/>
      <c r="K1305" s="13"/>
    </row>
    <row r="1306" spans="2:11" s="2" customFormat="1" x14ac:dyDescent="0.2">
      <c r="B1306" s="4"/>
      <c r="C1306" s="10"/>
      <c r="D1306" s="13"/>
      <c r="E1306" s="13"/>
      <c r="F1306" s="13"/>
      <c r="G1306" s="13"/>
      <c r="H1306" s="13"/>
      <c r="I1306" s="13"/>
      <c r="J1306" s="13"/>
      <c r="K1306" s="13"/>
    </row>
    <row r="1307" spans="2:11" s="2" customFormat="1" x14ac:dyDescent="0.2">
      <c r="B1307" s="4"/>
      <c r="C1307" s="10"/>
      <c r="D1307" s="13"/>
      <c r="E1307" s="13"/>
      <c r="F1307" s="13"/>
      <c r="G1307" s="13"/>
      <c r="H1307" s="13"/>
      <c r="I1307" s="13"/>
      <c r="J1307" s="13"/>
      <c r="K1307" s="13"/>
    </row>
    <row r="1308" spans="2:11" s="2" customFormat="1" x14ac:dyDescent="0.2">
      <c r="B1308" s="4"/>
      <c r="C1308" s="10"/>
      <c r="D1308" s="13"/>
      <c r="E1308" s="13"/>
      <c r="F1308" s="13"/>
      <c r="G1308" s="13"/>
      <c r="H1308" s="13"/>
      <c r="I1308" s="13"/>
      <c r="J1308" s="13"/>
      <c r="K1308" s="13"/>
    </row>
    <row r="1309" spans="2:11" s="2" customFormat="1" x14ac:dyDescent="0.2">
      <c r="B1309" s="4"/>
      <c r="C1309" s="10"/>
      <c r="D1309" s="13"/>
      <c r="E1309" s="13"/>
      <c r="F1309" s="13"/>
      <c r="G1309" s="13"/>
      <c r="H1309" s="13"/>
      <c r="I1309" s="13"/>
      <c r="J1309" s="13"/>
      <c r="K1309" s="13"/>
    </row>
    <row r="1310" spans="2:11" s="2" customFormat="1" x14ac:dyDescent="0.2">
      <c r="B1310" s="4"/>
      <c r="C1310" s="10"/>
      <c r="D1310" s="13"/>
      <c r="E1310" s="13"/>
      <c r="F1310" s="13"/>
      <c r="G1310" s="13"/>
      <c r="H1310" s="13"/>
      <c r="I1310" s="13"/>
      <c r="J1310" s="13"/>
      <c r="K1310" s="13"/>
    </row>
    <row r="1311" spans="2:11" s="2" customFormat="1" x14ac:dyDescent="0.2">
      <c r="B1311" s="4"/>
      <c r="C1311" s="10"/>
      <c r="D1311" s="13"/>
      <c r="E1311" s="13"/>
      <c r="F1311" s="13"/>
      <c r="G1311" s="13"/>
      <c r="H1311" s="13"/>
      <c r="I1311" s="13"/>
      <c r="J1311" s="13"/>
      <c r="K1311" s="13"/>
    </row>
    <row r="1312" spans="2:11" s="2" customFormat="1" x14ac:dyDescent="0.2">
      <c r="B1312" s="4"/>
      <c r="C1312" s="10"/>
      <c r="D1312" s="13"/>
      <c r="E1312" s="13"/>
      <c r="F1312" s="13"/>
      <c r="G1312" s="13"/>
      <c r="H1312" s="13"/>
      <c r="I1312" s="13"/>
      <c r="J1312" s="13"/>
      <c r="K1312" s="13"/>
    </row>
    <row r="1313" spans="2:11" s="2" customFormat="1" x14ac:dyDescent="0.2">
      <c r="B1313" s="4"/>
      <c r="C1313" s="10"/>
      <c r="D1313" s="13"/>
      <c r="E1313" s="13"/>
      <c r="F1313" s="13"/>
      <c r="G1313" s="13"/>
      <c r="H1313" s="13"/>
      <c r="I1313" s="13"/>
      <c r="J1313" s="13"/>
      <c r="K1313" s="13"/>
    </row>
    <row r="1314" spans="2:11" s="2" customFormat="1" x14ac:dyDescent="0.2">
      <c r="B1314" s="4"/>
      <c r="C1314" s="10"/>
      <c r="D1314" s="13"/>
      <c r="E1314" s="13"/>
      <c r="F1314" s="13"/>
      <c r="G1314" s="13"/>
      <c r="H1314" s="13"/>
      <c r="I1314" s="13"/>
      <c r="J1314" s="13"/>
      <c r="K1314" s="13"/>
    </row>
    <row r="1315" spans="2:11" s="2" customFormat="1" x14ac:dyDescent="0.2">
      <c r="B1315" s="4"/>
      <c r="C1315" s="10"/>
      <c r="D1315" s="13"/>
      <c r="E1315" s="13"/>
      <c r="F1315" s="13"/>
      <c r="G1315" s="13"/>
      <c r="H1315" s="13"/>
      <c r="I1315" s="13"/>
      <c r="J1315" s="13"/>
      <c r="K1315" s="13"/>
    </row>
    <row r="1316" spans="2:11" s="2" customFormat="1" x14ac:dyDescent="0.2">
      <c r="B1316" s="4"/>
      <c r="C1316" s="10"/>
      <c r="D1316" s="13"/>
      <c r="E1316" s="13"/>
      <c r="F1316" s="13"/>
      <c r="G1316" s="13"/>
      <c r="H1316" s="13"/>
      <c r="I1316" s="13"/>
      <c r="J1316" s="13"/>
      <c r="K1316" s="13"/>
    </row>
    <row r="1317" spans="2:11" s="2" customFormat="1" x14ac:dyDescent="0.2">
      <c r="B1317" s="4"/>
      <c r="C1317" s="10"/>
      <c r="D1317" s="13"/>
      <c r="E1317" s="13"/>
      <c r="F1317" s="13"/>
      <c r="G1317" s="13"/>
      <c r="H1317" s="13"/>
      <c r="I1317" s="13"/>
      <c r="J1317" s="13"/>
      <c r="K1317" s="13"/>
    </row>
    <row r="1318" spans="2:11" s="2" customFormat="1" x14ac:dyDescent="0.2">
      <c r="B1318" s="4"/>
      <c r="C1318" s="10"/>
      <c r="D1318" s="13"/>
      <c r="E1318" s="13"/>
      <c r="F1318" s="13"/>
      <c r="G1318" s="13"/>
      <c r="H1318" s="13"/>
      <c r="I1318" s="13"/>
      <c r="J1318" s="13"/>
      <c r="K1318" s="13"/>
    </row>
    <row r="1319" spans="2:11" s="2" customFormat="1" x14ac:dyDescent="0.2">
      <c r="B1319" s="4"/>
      <c r="C1319" s="10"/>
      <c r="D1319" s="13"/>
      <c r="E1319" s="13"/>
      <c r="F1319" s="13"/>
      <c r="G1319" s="13"/>
      <c r="H1319" s="13"/>
      <c r="I1319" s="13"/>
      <c r="J1319" s="13"/>
      <c r="K1319" s="13"/>
    </row>
    <row r="1320" spans="2:11" s="2" customFormat="1" x14ac:dyDescent="0.2">
      <c r="B1320" s="4"/>
      <c r="C1320" s="10"/>
      <c r="D1320" s="13"/>
      <c r="E1320" s="13"/>
      <c r="F1320" s="13"/>
      <c r="G1320" s="13"/>
      <c r="H1320" s="13"/>
      <c r="I1320" s="13"/>
      <c r="J1320" s="13"/>
      <c r="K1320" s="13"/>
    </row>
    <row r="1321" spans="2:11" s="2" customFormat="1" x14ac:dyDescent="0.2">
      <c r="B1321" s="4"/>
      <c r="C1321" s="10"/>
      <c r="D1321" s="13"/>
      <c r="E1321" s="13"/>
      <c r="F1321" s="13"/>
      <c r="G1321" s="13"/>
      <c r="H1321" s="13"/>
      <c r="I1321" s="13"/>
      <c r="J1321" s="13"/>
      <c r="K1321" s="13"/>
    </row>
    <row r="1322" spans="2:11" s="2" customFormat="1" x14ac:dyDescent="0.2">
      <c r="B1322" s="4"/>
      <c r="C1322" s="10"/>
      <c r="D1322" s="13"/>
      <c r="E1322" s="13"/>
      <c r="F1322" s="13"/>
      <c r="G1322" s="13"/>
      <c r="H1322" s="13"/>
      <c r="I1322" s="13"/>
      <c r="J1322" s="13"/>
      <c r="K1322" s="13"/>
    </row>
    <row r="1323" spans="2:11" s="2" customFormat="1" x14ac:dyDescent="0.2">
      <c r="B1323" s="4"/>
      <c r="C1323" s="10"/>
      <c r="D1323" s="13"/>
      <c r="K1323" s="3"/>
    </row>
    <row r="1324" spans="2:11" s="2" customFormat="1" x14ac:dyDescent="0.2">
      <c r="B1324" s="4"/>
      <c r="C1324" s="10"/>
      <c r="D1324" s="13"/>
      <c r="K1324" s="3"/>
    </row>
    <row r="1325" spans="2:11" s="2" customFormat="1" x14ac:dyDescent="0.2">
      <c r="B1325" s="4"/>
      <c r="C1325" s="10"/>
      <c r="D1325" s="13"/>
      <c r="K1325" s="3"/>
    </row>
    <row r="1326" spans="2:11" s="2" customFormat="1" x14ac:dyDescent="0.2">
      <c r="B1326" s="4"/>
      <c r="C1326" s="10"/>
      <c r="D1326" s="13"/>
      <c r="K1326" s="3"/>
    </row>
    <row r="1327" spans="2:11" s="2" customFormat="1" x14ac:dyDescent="0.2">
      <c r="B1327" s="4"/>
      <c r="C1327" s="10"/>
      <c r="D1327" s="13"/>
      <c r="K1327" s="3"/>
    </row>
    <row r="1328" spans="2:11" s="2" customFormat="1" x14ac:dyDescent="0.2">
      <c r="B1328" s="4"/>
      <c r="C1328" s="10"/>
      <c r="D1328" s="13"/>
      <c r="K1328" s="3"/>
    </row>
    <row r="1329" spans="2:11" s="2" customFormat="1" x14ac:dyDescent="0.2">
      <c r="B1329" s="4"/>
      <c r="C1329" s="10"/>
      <c r="D1329" s="13"/>
      <c r="K1329" s="3"/>
    </row>
    <row r="1330" spans="2:11" s="2" customFormat="1" x14ac:dyDescent="0.2">
      <c r="B1330" s="4"/>
      <c r="C1330" s="10"/>
      <c r="D1330" s="13"/>
      <c r="K1330" s="3"/>
    </row>
    <row r="1331" spans="2:11" s="2" customFormat="1" x14ac:dyDescent="0.2">
      <c r="B1331" s="4"/>
      <c r="C1331" s="10"/>
      <c r="D1331" s="13"/>
      <c r="K1331" s="3"/>
    </row>
    <row r="1332" spans="2:11" s="2" customFormat="1" x14ac:dyDescent="0.2">
      <c r="B1332" s="4"/>
      <c r="C1332" s="10"/>
      <c r="D1332" s="13"/>
      <c r="K1332" s="3"/>
    </row>
    <row r="1333" spans="2:11" s="2" customFormat="1" x14ac:dyDescent="0.2">
      <c r="B1333" s="4"/>
      <c r="C1333" s="10"/>
      <c r="D1333" s="13"/>
      <c r="K1333" s="3"/>
    </row>
    <row r="1334" spans="2:11" s="2" customFormat="1" x14ac:dyDescent="0.2">
      <c r="B1334" s="4"/>
      <c r="C1334" s="10"/>
      <c r="D1334" s="13"/>
      <c r="K1334" s="3"/>
    </row>
    <row r="1335" spans="2:11" s="2" customFormat="1" x14ac:dyDescent="0.2">
      <c r="B1335" s="4"/>
      <c r="C1335" s="10"/>
      <c r="D1335" s="13"/>
      <c r="K1335" s="3"/>
    </row>
    <row r="1336" spans="2:11" s="2" customFormat="1" x14ac:dyDescent="0.2">
      <c r="B1336" s="4"/>
      <c r="C1336" s="10"/>
      <c r="D1336" s="13"/>
      <c r="K1336" s="3"/>
    </row>
    <row r="1337" spans="2:11" s="2" customFormat="1" x14ac:dyDescent="0.2">
      <c r="B1337" s="4"/>
      <c r="C1337" s="10"/>
      <c r="D1337" s="13"/>
      <c r="K1337" s="3"/>
    </row>
    <row r="1338" spans="2:11" s="2" customFormat="1" x14ac:dyDescent="0.2">
      <c r="B1338" s="4"/>
      <c r="C1338" s="10"/>
      <c r="D1338" s="13"/>
      <c r="K1338" s="3"/>
    </row>
    <row r="1339" spans="2:11" s="2" customFormat="1" x14ac:dyDescent="0.2">
      <c r="B1339" s="4"/>
      <c r="C1339" s="10"/>
      <c r="D1339" s="13"/>
      <c r="K1339" s="3"/>
    </row>
    <row r="1340" spans="2:11" s="2" customFormat="1" x14ac:dyDescent="0.2">
      <c r="B1340" s="4"/>
      <c r="C1340" s="10"/>
      <c r="D1340" s="13"/>
      <c r="K1340" s="3"/>
    </row>
    <row r="1341" spans="2:11" s="2" customFormat="1" x14ac:dyDescent="0.2">
      <c r="B1341" s="4"/>
      <c r="C1341" s="10"/>
      <c r="D1341" s="13"/>
      <c r="K1341" s="3"/>
    </row>
    <row r="1342" spans="2:11" s="2" customFormat="1" x14ac:dyDescent="0.2">
      <c r="B1342" s="4"/>
      <c r="C1342" s="10"/>
      <c r="D1342" s="13"/>
      <c r="K1342" s="3"/>
    </row>
    <row r="1343" spans="2:11" s="2" customFormat="1" x14ac:dyDescent="0.2">
      <c r="B1343" s="4"/>
      <c r="C1343" s="10"/>
      <c r="D1343" s="13"/>
      <c r="K1343" s="3"/>
    </row>
    <row r="1344" spans="2:11" s="2" customFormat="1" x14ac:dyDescent="0.2">
      <c r="B1344" s="4"/>
      <c r="C1344" s="10"/>
      <c r="D1344" s="13"/>
      <c r="K1344" s="3"/>
    </row>
    <row r="1345" spans="2:11" s="2" customFormat="1" x14ac:dyDescent="0.2">
      <c r="B1345" s="4"/>
      <c r="C1345" s="10"/>
      <c r="D1345" s="13"/>
      <c r="K1345" s="3"/>
    </row>
    <row r="1346" spans="2:11" s="2" customFormat="1" x14ac:dyDescent="0.2">
      <c r="B1346" s="4"/>
      <c r="C1346" s="10"/>
      <c r="D1346" s="13"/>
      <c r="K1346" s="3"/>
    </row>
    <row r="1347" spans="2:11" s="2" customFormat="1" x14ac:dyDescent="0.2">
      <c r="B1347" s="4"/>
      <c r="C1347" s="10"/>
      <c r="D1347" s="13"/>
      <c r="K1347" s="3"/>
    </row>
    <row r="1348" spans="2:11" s="2" customFormat="1" x14ac:dyDescent="0.2">
      <c r="B1348" s="4"/>
      <c r="C1348" s="10"/>
      <c r="D1348" s="13"/>
      <c r="K1348" s="3"/>
    </row>
    <row r="1349" spans="2:11" s="2" customFormat="1" x14ac:dyDescent="0.2">
      <c r="B1349" s="4"/>
      <c r="C1349" s="10"/>
      <c r="D1349" s="13"/>
      <c r="K1349" s="3"/>
    </row>
    <row r="1350" spans="2:11" s="2" customFormat="1" x14ac:dyDescent="0.2">
      <c r="B1350" s="4"/>
      <c r="C1350" s="10"/>
      <c r="D1350" s="13"/>
      <c r="K1350" s="3"/>
    </row>
    <row r="1351" spans="2:11" s="2" customFormat="1" x14ac:dyDescent="0.2">
      <c r="B1351" s="4"/>
      <c r="C1351" s="10"/>
      <c r="D1351" s="13"/>
      <c r="K1351" s="3"/>
    </row>
    <row r="1352" spans="2:11" s="2" customFormat="1" x14ac:dyDescent="0.2">
      <c r="B1352" s="4"/>
      <c r="C1352" s="10"/>
      <c r="D1352" s="13"/>
      <c r="K1352" s="3"/>
    </row>
    <row r="1353" spans="2:11" s="2" customFormat="1" x14ac:dyDescent="0.2">
      <c r="B1353" s="4"/>
      <c r="C1353" s="10"/>
      <c r="D1353" s="13"/>
      <c r="K1353" s="3"/>
    </row>
    <row r="1354" spans="2:11" s="2" customFormat="1" x14ac:dyDescent="0.2">
      <c r="B1354" s="4"/>
      <c r="C1354" s="10"/>
      <c r="D1354" s="13"/>
      <c r="K1354" s="3"/>
    </row>
    <row r="1355" spans="2:11" s="2" customFormat="1" x14ac:dyDescent="0.2">
      <c r="B1355" s="4"/>
      <c r="C1355" s="10"/>
      <c r="D1355" s="13"/>
      <c r="K1355" s="3"/>
    </row>
    <row r="1356" spans="2:11" s="2" customFormat="1" x14ac:dyDescent="0.2">
      <c r="B1356" s="4"/>
      <c r="C1356" s="10"/>
      <c r="D1356" s="13"/>
      <c r="K1356" s="3"/>
    </row>
    <row r="1357" spans="2:11" s="2" customFormat="1" x14ac:dyDescent="0.2">
      <c r="B1357" s="4"/>
      <c r="C1357" s="10"/>
      <c r="D1357" s="13"/>
      <c r="K1357" s="3"/>
    </row>
    <row r="1358" spans="2:11" s="2" customFormat="1" x14ac:dyDescent="0.2">
      <c r="B1358" s="4"/>
      <c r="C1358" s="10"/>
      <c r="D1358" s="13"/>
      <c r="K1358" s="3"/>
    </row>
    <row r="1359" spans="2:11" s="2" customFormat="1" x14ac:dyDescent="0.2">
      <c r="B1359" s="4"/>
      <c r="C1359" s="10"/>
      <c r="D1359" s="13"/>
      <c r="K1359" s="3"/>
    </row>
    <row r="1360" spans="2:11" s="2" customFormat="1" x14ac:dyDescent="0.2">
      <c r="B1360" s="4"/>
      <c r="C1360" s="10"/>
      <c r="D1360" s="13"/>
      <c r="K1360" s="3"/>
    </row>
    <row r="1361" spans="2:11" s="2" customFormat="1" x14ac:dyDescent="0.2">
      <c r="B1361" s="4"/>
      <c r="C1361" s="10"/>
      <c r="D1361" s="13"/>
      <c r="K1361" s="3"/>
    </row>
    <row r="1362" spans="2:11" s="2" customFormat="1" x14ac:dyDescent="0.2">
      <c r="B1362" s="4"/>
      <c r="C1362" s="10"/>
      <c r="D1362" s="13"/>
      <c r="K1362" s="3"/>
    </row>
    <row r="1363" spans="2:11" s="2" customFormat="1" x14ac:dyDescent="0.2">
      <c r="B1363" s="4"/>
      <c r="C1363" s="10"/>
      <c r="D1363" s="13"/>
      <c r="K1363" s="3"/>
    </row>
    <row r="1364" spans="2:11" s="2" customFormat="1" x14ac:dyDescent="0.2">
      <c r="B1364" s="4"/>
      <c r="C1364" s="10"/>
      <c r="D1364" s="13"/>
      <c r="K1364" s="3"/>
    </row>
    <row r="1365" spans="2:11" s="2" customFormat="1" x14ac:dyDescent="0.2">
      <c r="B1365" s="4"/>
      <c r="C1365" s="10"/>
      <c r="D1365" s="13"/>
      <c r="K1365" s="3"/>
    </row>
    <row r="1366" spans="2:11" s="2" customFormat="1" x14ac:dyDescent="0.2">
      <c r="B1366" s="4"/>
      <c r="C1366" s="10"/>
      <c r="D1366" s="13"/>
      <c r="K1366" s="3"/>
    </row>
    <row r="1367" spans="2:11" s="2" customFormat="1" x14ac:dyDescent="0.2">
      <c r="B1367" s="4"/>
      <c r="C1367" s="10"/>
      <c r="D1367" s="13"/>
      <c r="K1367" s="3"/>
    </row>
    <row r="1368" spans="2:11" s="2" customFormat="1" x14ac:dyDescent="0.2">
      <c r="B1368" s="4"/>
      <c r="C1368" s="10"/>
      <c r="D1368" s="13"/>
      <c r="K1368" s="3"/>
    </row>
    <row r="1369" spans="2:11" s="2" customFormat="1" x14ac:dyDescent="0.2">
      <c r="B1369" s="4"/>
      <c r="C1369" s="10"/>
      <c r="D1369" s="13"/>
      <c r="K1369" s="3"/>
    </row>
    <row r="1370" spans="2:11" s="2" customFormat="1" x14ac:dyDescent="0.2">
      <c r="B1370" s="4"/>
      <c r="C1370" s="10"/>
      <c r="D1370" s="13"/>
      <c r="K1370" s="3"/>
    </row>
    <row r="1371" spans="2:11" s="2" customFormat="1" x14ac:dyDescent="0.2">
      <c r="B1371" s="4"/>
      <c r="C1371" s="10"/>
      <c r="D1371" s="13"/>
      <c r="K1371" s="3"/>
    </row>
    <row r="1372" spans="2:11" s="2" customFormat="1" x14ac:dyDescent="0.2">
      <c r="B1372" s="4"/>
      <c r="C1372" s="10"/>
      <c r="D1372" s="13"/>
      <c r="K1372" s="3"/>
    </row>
    <row r="1373" spans="2:11" s="2" customFormat="1" x14ac:dyDescent="0.2">
      <c r="B1373" s="4"/>
      <c r="C1373" s="10"/>
      <c r="D1373" s="13"/>
      <c r="K1373" s="3"/>
    </row>
    <row r="1374" spans="2:11" s="2" customFormat="1" x14ac:dyDescent="0.2">
      <c r="B1374" s="4"/>
      <c r="C1374" s="10"/>
      <c r="D1374" s="13"/>
      <c r="K1374" s="3"/>
    </row>
    <row r="1375" spans="2:11" s="2" customFormat="1" x14ac:dyDescent="0.2">
      <c r="B1375" s="4"/>
      <c r="C1375" s="10"/>
      <c r="D1375" s="13"/>
      <c r="K1375" s="3"/>
    </row>
    <row r="1376" spans="2:11" s="2" customFormat="1" x14ac:dyDescent="0.2">
      <c r="B1376" s="4"/>
      <c r="C1376" s="10"/>
      <c r="D1376" s="13"/>
      <c r="K1376" s="3"/>
    </row>
    <row r="1377" spans="2:11" s="2" customFormat="1" x14ac:dyDescent="0.2">
      <c r="B1377" s="4"/>
      <c r="C1377" s="10"/>
      <c r="D1377" s="13"/>
      <c r="K1377" s="3"/>
    </row>
    <row r="1378" spans="2:11" s="2" customFormat="1" x14ac:dyDescent="0.2">
      <c r="B1378" s="4"/>
      <c r="C1378" s="10"/>
      <c r="D1378" s="13"/>
      <c r="K1378" s="3"/>
    </row>
    <row r="1379" spans="2:11" s="2" customFormat="1" x14ac:dyDescent="0.2">
      <c r="B1379" s="4"/>
      <c r="C1379" s="10"/>
      <c r="D1379" s="13"/>
      <c r="K1379" s="3"/>
    </row>
    <row r="1380" spans="2:11" s="2" customFormat="1" x14ac:dyDescent="0.2">
      <c r="B1380" s="4"/>
      <c r="C1380" s="10"/>
      <c r="D1380" s="13"/>
      <c r="K1380" s="3"/>
    </row>
    <row r="1381" spans="2:11" s="2" customFormat="1" x14ac:dyDescent="0.2">
      <c r="B1381" s="4"/>
      <c r="C1381" s="10"/>
      <c r="D1381" s="13"/>
      <c r="K1381" s="3"/>
    </row>
    <row r="1382" spans="2:11" s="2" customFormat="1" x14ac:dyDescent="0.2">
      <c r="B1382" s="4"/>
      <c r="C1382" s="10"/>
      <c r="D1382" s="13"/>
      <c r="K1382" s="3"/>
    </row>
    <row r="1383" spans="2:11" s="2" customFormat="1" x14ac:dyDescent="0.2">
      <c r="B1383" s="4"/>
      <c r="C1383" s="10"/>
      <c r="D1383" s="13"/>
      <c r="K1383" s="3"/>
    </row>
    <row r="1384" spans="2:11" s="2" customFormat="1" x14ac:dyDescent="0.2">
      <c r="B1384" s="4"/>
      <c r="C1384" s="10"/>
      <c r="D1384" s="13"/>
      <c r="K1384" s="3"/>
    </row>
    <row r="1385" spans="2:11" s="2" customFormat="1" x14ac:dyDescent="0.2">
      <c r="B1385" s="4"/>
      <c r="C1385" s="10"/>
      <c r="D1385" s="13"/>
      <c r="K1385" s="3"/>
    </row>
    <row r="1386" spans="2:11" s="2" customFormat="1" x14ac:dyDescent="0.2">
      <c r="B1386" s="4"/>
      <c r="C1386" s="10"/>
      <c r="D1386" s="13"/>
      <c r="K1386" s="3"/>
    </row>
    <row r="1387" spans="2:11" s="2" customFormat="1" x14ac:dyDescent="0.2">
      <c r="B1387" s="4"/>
      <c r="C1387" s="10"/>
      <c r="D1387" s="13"/>
      <c r="K1387" s="3"/>
    </row>
    <row r="1388" spans="2:11" s="2" customFormat="1" x14ac:dyDescent="0.2">
      <c r="B1388" s="4"/>
      <c r="C1388" s="10"/>
      <c r="D1388" s="13"/>
      <c r="K1388" s="3"/>
    </row>
    <row r="1389" spans="2:11" s="2" customFormat="1" x14ac:dyDescent="0.2">
      <c r="B1389" s="4"/>
      <c r="C1389" s="10"/>
      <c r="D1389" s="13"/>
      <c r="K1389" s="3"/>
    </row>
    <row r="1390" spans="2:11" s="2" customFormat="1" x14ac:dyDescent="0.2">
      <c r="B1390" s="4"/>
      <c r="C1390" s="10"/>
      <c r="D1390" s="13"/>
      <c r="K1390" s="3"/>
    </row>
    <row r="1391" spans="2:11" s="2" customFormat="1" x14ac:dyDescent="0.2">
      <c r="B1391" s="4"/>
      <c r="C1391" s="10"/>
      <c r="D1391" s="13"/>
      <c r="K1391" s="3"/>
    </row>
    <row r="1392" spans="2:11" s="2" customFormat="1" x14ac:dyDescent="0.2">
      <c r="B1392" s="4"/>
      <c r="C1392" s="10"/>
      <c r="D1392" s="13"/>
      <c r="K1392" s="3"/>
    </row>
    <row r="1393" spans="2:11" s="2" customFormat="1" x14ac:dyDescent="0.2">
      <c r="B1393" s="4"/>
      <c r="C1393" s="10"/>
      <c r="D1393" s="13"/>
      <c r="K1393" s="3"/>
    </row>
    <row r="1394" spans="2:11" s="2" customFormat="1" x14ac:dyDescent="0.2">
      <c r="B1394" s="4"/>
      <c r="C1394" s="10"/>
      <c r="D1394" s="13"/>
      <c r="K1394" s="3"/>
    </row>
    <row r="1395" spans="2:11" s="2" customFormat="1" x14ac:dyDescent="0.2">
      <c r="B1395" s="4"/>
      <c r="C1395" s="10"/>
      <c r="D1395" s="13"/>
      <c r="K1395" s="3"/>
    </row>
    <row r="1396" spans="2:11" s="2" customFormat="1" x14ac:dyDescent="0.2">
      <c r="B1396" s="4"/>
      <c r="C1396" s="10"/>
      <c r="D1396" s="13"/>
      <c r="K1396" s="3"/>
    </row>
    <row r="1397" spans="2:11" s="2" customFormat="1" x14ac:dyDescent="0.2">
      <c r="B1397" s="4"/>
      <c r="C1397" s="10"/>
      <c r="D1397" s="13"/>
      <c r="K1397" s="3"/>
    </row>
    <row r="1398" spans="2:11" s="2" customFormat="1" x14ac:dyDescent="0.2">
      <c r="B1398" s="4"/>
      <c r="C1398" s="10"/>
      <c r="D1398" s="13"/>
      <c r="K1398" s="3"/>
    </row>
    <row r="1399" spans="2:11" s="2" customFormat="1" x14ac:dyDescent="0.2">
      <c r="B1399" s="4"/>
      <c r="C1399" s="10"/>
      <c r="D1399" s="13"/>
      <c r="K1399" s="3"/>
    </row>
    <row r="1400" spans="2:11" s="2" customFormat="1" x14ac:dyDescent="0.2">
      <c r="B1400" s="4"/>
      <c r="C1400" s="10"/>
      <c r="D1400" s="13"/>
      <c r="K1400" s="3"/>
    </row>
    <row r="1401" spans="2:11" s="2" customFormat="1" x14ac:dyDescent="0.2">
      <c r="B1401" s="4"/>
      <c r="C1401" s="10"/>
      <c r="D1401" s="13"/>
      <c r="K1401" s="3"/>
    </row>
    <row r="1402" spans="2:11" s="2" customFormat="1" x14ac:dyDescent="0.2">
      <c r="B1402" s="4"/>
      <c r="C1402" s="10"/>
      <c r="D1402" s="13"/>
      <c r="K1402" s="3"/>
    </row>
    <row r="1403" spans="2:11" s="2" customFormat="1" x14ac:dyDescent="0.2">
      <c r="B1403" s="4"/>
      <c r="C1403" s="10"/>
      <c r="D1403" s="13"/>
      <c r="K1403" s="3"/>
    </row>
    <row r="1404" spans="2:11" s="2" customFormat="1" x14ac:dyDescent="0.2">
      <c r="B1404" s="4"/>
      <c r="C1404" s="10"/>
      <c r="D1404" s="13"/>
      <c r="K1404" s="3"/>
    </row>
    <row r="1405" spans="2:11" s="2" customFormat="1" x14ac:dyDescent="0.2">
      <c r="B1405" s="4"/>
      <c r="C1405" s="10"/>
      <c r="D1405" s="13"/>
      <c r="K1405" s="3"/>
    </row>
    <row r="1406" spans="2:11" s="2" customFormat="1" x14ac:dyDescent="0.2">
      <c r="B1406" s="4"/>
      <c r="C1406" s="10"/>
      <c r="D1406" s="13"/>
      <c r="K1406" s="3"/>
    </row>
    <row r="1407" spans="2:11" s="2" customFormat="1" x14ac:dyDescent="0.2">
      <c r="B1407" s="4"/>
      <c r="C1407" s="10"/>
      <c r="D1407" s="13"/>
      <c r="K1407" s="3"/>
    </row>
    <row r="1408" spans="2:11" s="2" customFormat="1" x14ac:dyDescent="0.2">
      <c r="B1408" s="4"/>
      <c r="C1408" s="10"/>
      <c r="D1408" s="13"/>
      <c r="K1408" s="3"/>
    </row>
    <row r="1409" spans="2:11" s="2" customFormat="1" x14ac:dyDescent="0.2">
      <c r="B1409" s="4"/>
      <c r="C1409" s="10"/>
      <c r="D1409" s="13"/>
      <c r="K1409" s="3"/>
    </row>
    <row r="1410" spans="2:11" s="2" customFormat="1" x14ac:dyDescent="0.2">
      <c r="B1410" s="4"/>
      <c r="C1410" s="10"/>
      <c r="D1410" s="13"/>
      <c r="K1410" s="3"/>
    </row>
    <row r="1411" spans="2:11" s="2" customFormat="1" x14ac:dyDescent="0.2">
      <c r="B1411" s="4"/>
      <c r="C1411" s="10"/>
      <c r="D1411" s="13"/>
      <c r="K1411" s="3"/>
    </row>
    <row r="1412" spans="2:11" s="2" customFormat="1" x14ac:dyDescent="0.2">
      <c r="B1412" s="4"/>
      <c r="C1412" s="10"/>
      <c r="D1412" s="13"/>
      <c r="K1412" s="3"/>
    </row>
    <row r="1413" spans="2:11" s="2" customFormat="1" x14ac:dyDescent="0.2">
      <c r="B1413" s="4"/>
      <c r="C1413" s="10"/>
      <c r="D1413" s="13"/>
      <c r="K1413" s="3"/>
    </row>
    <row r="1414" spans="2:11" s="2" customFormat="1" x14ac:dyDescent="0.2">
      <c r="B1414" s="4"/>
      <c r="C1414" s="10"/>
      <c r="D1414" s="13"/>
      <c r="K1414" s="3"/>
    </row>
    <row r="1415" spans="2:11" s="2" customFormat="1" x14ac:dyDescent="0.2">
      <c r="B1415" s="4"/>
      <c r="C1415" s="10"/>
      <c r="D1415" s="13"/>
      <c r="K1415" s="3"/>
    </row>
    <row r="1416" spans="2:11" s="2" customFormat="1" x14ac:dyDescent="0.2">
      <c r="B1416" s="4"/>
      <c r="C1416" s="10"/>
      <c r="D1416" s="13"/>
      <c r="K1416" s="3"/>
    </row>
    <row r="1417" spans="2:11" s="2" customFormat="1" x14ac:dyDescent="0.2">
      <c r="B1417" s="4"/>
      <c r="C1417" s="10"/>
      <c r="D1417" s="13"/>
      <c r="K1417" s="3"/>
    </row>
    <row r="1418" spans="2:11" s="2" customFormat="1" x14ac:dyDescent="0.2">
      <c r="B1418" s="4"/>
      <c r="C1418" s="10"/>
      <c r="D1418" s="13"/>
      <c r="K1418" s="3"/>
    </row>
    <row r="1419" spans="2:11" s="2" customFormat="1" x14ac:dyDescent="0.2">
      <c r="B1419" s="4"/>
      <c r="C1419" s="10"/>
      <c r="D1419" s="13"/>
      <c r="K1419" s="3"/>
    </row>
    <row r="1420" spans="2:11" s="2" customFormat="1" x14ac:dyDescent="0.2">
      <c r="B1420" s="4"/>
      <c r="C1420" s="10"/>
      <c r="D1420" s="13"/>
      <c r="K1420" s="3"/>
    </row>
    <row r="1421" spans="2:11" s="2" customFormat="1" x14ac:dyDescent="0.2">
      <c r="B1421" s="4"/>
      <c r="C1421" s="10"/>
      <c r="D1421" s="13"/>
      <c r="K1421" s="3"/>
    </row>
    <row r="1422" spans="2:11" s="2" customFormat="1" x14ac:dyDescent="0.2">
      <c r="B1422" s="4"/>
      <c r="C1422" s="10"/>
      <c r="D1422" s="13"/>
      <c r="K1422" s="3"/>
    </row>
    <row r="1423" spans="2:11" s="2" customFormat="1" x14ac:dyDescent="0.2">
      <c r="B1423" s="4"/>
      <c r="C1423" s="10"/>
      <c r="D1423" s="13"/>
      <c r="K1423" s="3"/>
    </row>
    <row r="1424" spans="2:11" s="2" customFormat="1" x14ac:dyDescent="0.2">
      <c r="B1424" s="4"/>
      <c r="C1424" s="10"/>
      <c r="D1424" s="13"/>
      <c r="K1424" s="3"/>
    </row>
    <row r="1425" spans="2:11" s="2" customFormat="1" x14ac:dyDescent="0.2">
      <c r="B1425" s="4"/>
      <c r="C1425" s="10"/>
      <c r="D1425" s="13"/>
      <c r="K1425" s="3"/>
    </row>
    <row r="1426" spans="2:11" s="2" customFormat="1" x14ac:dyDescent="0.2">
      <c r="B1426" s="4"/>
      <c r="C1426" s="10"/>
      <c r="D1426" s="13"/>
      <c r="K1426" s="3"/>
    </row>
    <row r="1427" spans="2:11" s="2" customFormat="1" x14ac:dyDescent="0.2">
      <c r="B1427" s="4"/>
      <c r="C1427" s="10"/>
      <c r="D1427" s="13"/>
      <c r="K1427" s="3"/>
    </row>
    <row r="1428" spans="2:11" s="2" customFormat="1" x14ac:dyDescent="0.2">
      <c r="B1428" s="4"/>
      <c r="C1428" s="10"/>
      <c r="D1428" s="13"/>
      <c r="K1428" s="3"/>
    </row>
    <row r="1429" spans="2:11" s="2" customFormat="1" x14ac:dyDescent="0.2">
      <c r="B1429" s="4"/>
      <c r="C1429" s="10"/>
      <c r="D1429" s="13"/>
      <c r="K1429" s="3"/>
    </row>
    <row r="1430" spans="2:11" s="2" customFormat="1" x14ac:dyDescent="0.2">
      <c r="B1430" s="4"/>
      <c r="C1430" s="10"/>
      <c r="D1430" s="13"/>
      <c r="K1430" s="3"/>
    </row>
    <row r="1431" spans="2:11" s="2" customFormat="1" x14ac:dyDescent="0.2">
      <c r="B1431" s="4"/>
      <c r="C1431" s="10"/>
      <c r="D1431" s="13"/>
      <c r="K1431" s="3"/>
    </row>
    <row r="1432" spans="2:11" s="2" customFormat="1" x14ac:dyDescent="0.2">
      <c r="B1432" s="4"/>
      <c r="C1432" s="10"/>
      <c r="D1432" s="13"/>
      <c r="K1432" s="3"/>
    </row>
    <row r="1433" spans="2:11" s="2" customFormat="1" x14ac:dyDescent="0.2">
      <c r="B1433" s="4"/>
      <c r="C1433" s="10"/>
      <c r="D1433" s="13"/>
      <c r="K1433" s="3"/>
    </row>
    <row r="1434" spans="2:11" s="2" customFormat="1" x14ac:dyDescent="0.2">
      <c r="B1434" s="4"/>
      <c r="C1434" s="10"/>
      <c r="D1434" s="13"/>
      <c r="K1434" s="3"/>
    </row>
    <row r="1435" spans="2:11" s="2" customFormat="1" x14ac:dyDescent="0.2">
      <c r="B1435" s="4"/>
      <c r="C1435" s="10"/>
      <c r="D1435" s="13"/>
      <c r="K1435" s="3"/>
    </row>
    <row r="1436" spans="2:11" s="2" customFormat="1" x14ac:dyDescent="0.2">
      <c r="B1436" s="4"/>
      <c r="C1436" s="10"/>
      <c r="D1436" s="13"/>
      <c r="K1436" s="3"/>
    </row>
    <row r="1437" spans="2:11" s="2" customFormat="1" x14ac:dyDescent="0.2">
      <c r="B1437" s="4"/>
      <c r="C1437" s="10"/>
      <c r="D1437" s="13"/>
      <c r="K1437" s="3"/>
    </row>
    <row r="1438" spans="2:11" s="2" customFormat="1" x14ac:dyDescent="0.2">
      <c r="B1438" s="4"/>
      <c r="C1438" s="10"/>
      <c r="D1438" s="13"/>
      <c r="K1438" s="3"/>
    </row>
    <row r="1439" spans="2:11" s="2" customFormat="1" x14ac:dyDescent="0.2">
      <c r="B1439" s="4"/>
      <c r="C1439" s="10"/>
      <c r="D1439" s="13"/>
      <c r="K1439" s="3"/>
    </row>
    <row r="1440" spans="2:11" s="2" customFormat="1" x14ac:dyDescent="0.2">
      <c r="B1440" s="4"/>
      <c r="C1440" s="10"/>
      <c r="D1440" s="13"/>
      <c r="K1440" s="3"/>
    </row>
    <row r="1441" spans="2:11" s="2" customFormat="1" x14ac:dyDescent="0.2">
      <c r="B1441" s="4"/>
      <c r="C1441" s="10"/>
      <c r="D1441" s="13"/>
      <c r="K1441" s="3"/>
    </row>
    <row r="1442" spans="2:11" s="2" customFormat="1" x14ac:dyDescent="0.2">
      <c r="B1442" s="4"/>
      <c r="C1442" s="10"/>
      <c r="D1442" s="13"/>
      <c r="K1442" s="3"/>
    </row>
    <row r="1443" spans="2:11" s="2" customFormat="1" x14ac:dyDescent="0.2">
      <c r="B1443" s="4"/>
      <c r="C1443" s="10"/>
      <c r="D1443" s="13"/>
      <c r="K1443" s="3"/>
    </row>
    <row r="1444" spans="2:11" s="2" customFormat="1" x14ac:dyDescent="0.2">
      <c r="B1444" s="4"/>
      <c r="C1444" s="10"/>
      <c r="D1444" s="13"/>
      <c r="K1444" s="3"/>
    </row>
    <row r="1445" spans="2:11" s="2" customFormat="1" x14ac:dyDescent="0.2">
      <c r="B1445" s="4"/>
      <c r="C1445" s="10"/>
      <c r="D1445" s="13"/>
      <c r="K1445" s="3"/>
    </row>
    <row r="1446" spans="2:11" s="2" customFormat="1" x14ac:dyDescent="0.2">
      <c r="B1446" s="4"/>
      <c r="C1446" s="10"/>
      <c r="D1446" s="13"/>
      <c r="K1446" s="3"/>
    </row>
    <row r="1447" spans="2:11" s="2" customFormat="1" x14ac:dyDescent="0.2">
      <c r="B1447" s="4"/>
      <c r="C1447" s="10"/>
      <c r="D1447" s="13"/>
      <c r="K1447" s="3"/>
    </row>
    <row r="1448" spans="2:11" s="2" customFormat="1" x14ac:dyDescent="0.2">
      <c r="B1448" s="4"/>
      <c r="C1448" s="10"/>
      <c r="D1448" s="13"/>
      <c r="K1448" s="3"/>
    </row>
    <row r="1449" spans="2:11" s="2" customFormat="1" x14ac:dyDescent="0.2">
      <c r="B1449" s="4"/>
      <c r="C1449" s="10"/>
      <c r="D1449" s="13"/>
      <c r="K1449" s="3"/>
    </row>
    <row r="1450" spans="2:11" s="2" customFormat="1" x14ac:dyDescent="0.2">
      <c r="B1450" s="4"/>
      <c r="C1450" s="10"/>
      <c r="D1450" s="13"/>
      <c r="K1450" s="3"/>
    </row>
    <row r="1451" spans="2:11" s="2" customFormat="1" x14ac:dyDescent="0.2">
      <c r="B1451" s="4"/>
      <c r="C1451" s="10"/>
      <c r="D1451" s="13"/>
      <c r="K1451" s="3"/>
    </row>
    <row r="1452" spans="2:11" s="2" customFormat="1" x14ac:dyDescent="0.2">
      <c r="B1452" s="4"/>
      <c r="C1452" s="10"/>
      <c r="D1452" s="13"/>
      <c r="K1452" s="3"/>
    </row>
    <row r="1453" spans="2:11" s="2" customFormat="1" x14ac:dyDescent="0.2">
      <c r="B1453" s="4"/>
      <c r="C1453" s="10"/>
      <c r="D1453" s="13"/>
      <c r="K1453" s="3"/>
    </row>
    <row r="1454" spans="2:11" s="2" customFormat="1" x14ac:dyDescent="0.2">
      <c r="B1454" s="4"/>
      <c r="C1454" s="10"/>
      <c r="D1454" s="13"/>
      <c r="K1454" s="3"/>
    </row>
    <row r="1455" spans="2:11" s="2" customFormat="1" x14ac:dyDescent="0.2">
      <c r="B1455" s="4"/>
      <c r="C1455" s="10"/>
      <c r="D1455" s="13"/>
      <c r="K1455" s="3"/>
    </row>
    <row r="1456" spans="2:11" s="2" customFormat="1" x14ac:dyDescent="0.2">
      <c r="B1456" s="4"/>
      <c r="C1456" s="10"/>
      <c r="D1456" s="13"/>
      <c r="K1456" s="3"/>
    </row>
    <row r="1457" spans="2:11" s="2" customFormat="1" x14ac:dyDescent="0.2">
      <c r="B1457" s="4"/>
      <c r="C1457" s="10"/>
      <c r="D1457" s="13"/>
      <c r="K1457" s="3"/>
    </row>
    <row r="1458" spans="2:11" s="2" customFormat="1" x14ac:dyDescent="0.2">
      <c r="B1458" s="4"/>
      <c r="C1458" s="10"/>
      <c r="D1458" s="13"/>
      <c r="K1458" s="3"/>
    </row>
    <row r="1459" spans="2:11" s="2" customFormat="1" x14ac:dyDescent="0.2">
      <c r="B1459" s="4"/>
      <c r="C1459" s="10"/>
      <c r="D1459" s="13"/>
      <c r="K1459" s="3"/>
    </row>
    <row r="1460" spans="2:11" s="2" customFormat="1" x14ac:dyDescent="0.2">
      <c r="B1460" s="4"/>
      <c r="C1460" s="10"/>
      <c r="D1460" s="13"/>
      <c r="K1460" s="3"/>
    </row>
    <row r="1461" spans="2:11" s="2" customFormat="1" x14ac:dyDescent="0.2">
      <c r="B1461" s="4"/>
      <c r="C1461" s="10"/>
      <c r="D1461" s="13"/>
      <c r="K1461" s="3"/>
    </row>
    <row r="1462" spans="2:11" s="2" customFormat="1" x14ac:dyDescent="0.2">
      <c r="B1462" s="4"/>
      <c r="C1462" s="10"/>
      <c r="D1462" s="13"/>
      <c r="K1462" s="3"/>
    </row>
    <row r="1463" spans="2:11" s="2" customFormat="1" x14ac:dyDescent="0.2">
      <c r="B1463" s="4"/>
      <c r="C1463" s="10"/>
      <c r="D1463" s="13"/>
      <c r="K1463" s="3"/>
    </row>
    <row r="1464" spans="2:11" s="2" customFormat="1" x14ac:dyDescent="0.2">
      <c r="B1464" s="4"/>
      <c r="C1464" s="10"/>
      <c r="D1464" s="13"/>
      <c r="K1464" s="3"/>
    </row>
    <row r="1465" spans="2:11" s="2" customFormat="1" x14ac:dyDescent="0.2">
      <c r="B1465" s="4"/>
      <c r="C1465" s="10"/>
      <c r="D1465" s="13"/>
      <c r="K1465" s="3"/>
    </row>
    <row r="1466" spans="2:11" s="2" customFormat="1" x14ac:dyDescent="0.2">
      <c r="B1466" s="4"/>
      <c r="C1466" s="10"/>
      <c r="D1466" s="13"/>
      <c r="K1466" s="3"/>
    </row>
    <row r="1467" spans="2:11" s="2" customFormat="1" x14ac:dyDescent="0.2">
      <c r="B1467" s="4"/>
      <c r="C1467" s="10"/>
      <c r="D1467" s="13"/>
      <c r="K1467" s="3"/>
    </row>
    <row r="1468" spans="2:11" s="2" customFormat="1" x14ac:dyDescent="0.2">
      <c r="B1468" s="4"/>
      <c r="C1468" s="10"/>
      <c r="D1468" s="13"/>
      <c r="K1468" s="3"/>
    </row>
    <row r="1469" spans="2:11" s="2" customFormat="1" x14ac:dyDescent="0.2">
      <c r="B1469" s="4"/>
      <c r="C1469" s="10"/>
      <c r="D1469" s="13"/>
      <c r="K1469" s="3"/>
    </row>
    <row r="1470" spans="2:11" s="2" customFormat="1" x14ac:dyDescent="0.2">
      <c r="B1470" s="4"/>
      <c r="C1470" s="10"/>
      <c r="D1470" s="13"/>
      <c r="K1470" s="3"/>
    </row>
    <row r="1471" spans="2:11" s="2" customFormat="1" x14ac:dyDescent="0.2">
      <c r="B1471" s="4"/>
      <c r="C1471" s="10"/>
      <c r="D1471" s="13"/>
      <c r="K1471" s="3"/>
    </row>
    <row r="1472" spans="2:11" s="2" customFormat="1" x14ac:dyDescent="0.2">
      <c r="B1472" s="4"/>
      <c r="C1472" s="10"/>
      <c r="D1472" s="13"/>
      <c r="K1472" s="3"/>
    </row>
    <row r="1473" spans="2:11" s="2" customFormat="1" x14ac:dyDescent="0.2">
      <c r="B1473" s="4"/>
      <c r="C1473" s="10"/>
      <c r="D1473" s="13"/>
      <c r="K1473" s="3"/>
    </row>
    <row r="1474" spans="2:11" s="2" customFormat="1" x14ac:dyDescent="0.2">
      <c r="B1474" s="4"/>
      <c r="C1474" s="10"/>
      <c r="D1474" s="13"/>
      <c r="K1474" s="3"/>
    </row>
    <row r="1475" spans="2:11" s="2" customFormat="1" x14ac:dyDescent="0.2">
      <c r="B1475" s="4"/>
      <c r="C1475" s="10"/>
      <c r="D1475" s="13"/>
      <c r="K1475" s="3"/>
    </row>
    <row r="1476" spans="2:11" s="2" customFormat="1" x14ac:dyDescent="0.2">
      <c r="B1476" s="4"/>
      <c r="C1476" s="10"/>
      <c r="D1476" s="13"/>
      <c r="K1476" s="3"/>
    </row>
    <row r="1477" spans="2:11" s="2" customFormat="1" x14ac:dyDescent="0.2">
      <c r="B1477" s="4"/>
      <c r="C1477" s="10"/>
      <c r="D1477" s="13"/>
      <c r="K1477" s="3"/>
    </row>
    <row r="1478" spans="2:11" s="2" customFormat="1" x14ac:dyDescent="0.2">
      <c r="B1478" s="4"/>
      <c r="C1478" s="10"/>
      <c r="D1478" s="13"/>
      <c r="K1478" s="3"/>
    </row>
    <row r="1479" spans="2:11" s="2" customFormat="1" x14ac:dyDescent="0.2">
      <c r="B1479" s="4"/>
      <c r="C1479" s="10"/>
      <c r="D1479" s="13"/>
      <c r="K1479" s="3"/>
    </row>
    <row r="1480" spans="2:11" s="2" customFormat="1" x14ac:dyDescent="0.2">
      <c r="B1480" s="4"/>
      <c r="C1480" s="10"/>
      <c r="D1480" s="13"/>
      <c r="K1480" s="3"/>
    </row>
    <row r="1481" spans="2:11" s="2" customFormat="1" x14ac:dyDescent="0.2">
      <c r="B1481" s="4"/>
      <c r="C1481" s="10"/>
      <c r="D1481" s="13"/>
      <c r="K1481" s="3"/>
    </row>
    <row r="1482" spans="2:11" s="2" customFormat="1" x14ac:dyDescent="0.2">
      <c r="B1482" s="4"/>
      <c r="C1482" s="10"/>
      <c r="D1482" s="13"/>
      <c r="K1482" s="3"/>
    </row>
    <row r="1483" spans="2:11" s="2" customFormat="1" x14ac:dyDescent="0.2">
      <c r="B1483" s="4"/>
      <c r="C1483" s="10"/>
      <c r="D1483" s="13"/>
      <c r="K1483" s="3"/>
    </row>
    <row r="1484" spans="2:11" s="2" customFormat="1" x14ac:dyDescent="0.2">
      <c r="B1484" s="4"/>
      <c r="C1484" s="10"/>
      <c r="D1484" s="13"/>
      <c r="K1484" s="3"/>
    </row>
    <row r="1485" spans="2:11" s="2" customFormat="1" x14ac:dyDescent="0.2">
      <c r="B1485" s="4"/>
      <c r="C1485" s="10"/>
      <c r="D1485" s="13"/>
      <c r="K1485" s="3"/>
    </row>
    <row r="1486" spans="2:11" s="2" customFormat="1" x14ac:dyDescent="0.2">
      <c r="B1486" s="4"/>
      <c r="C1486" s="10"/>
      <c r="D1486" s="13"/>
      <c r="K1486" s="3"/>
    </row>
    <row r="1487" spans="2:11" s="2" customFormat="1" x14ac:dyDescent="0.2">
      <c r="B1487" s="4"/>
      <c r="C1487" s="10"/>
      <c r="D1487" s="13"/>
      <c r="K1487" s="3"/>
    </row>
    <row r="1488" spans="2:11" s="2" customFormat="1" x14ac:dyDescent="0.2">
      <c r="B1488" s="4"/>
      <c r="C1488" s="10"/>
      <c r="D1488" s="13"/>
      <c r="K1488" s="3"/>
    </row>
    <row r="1489" spans="2:11" s="2" customFormat="1" x14ac:dyDescent="0.2">
      <c r="B1489" s="4"/>
      <c r="C1489" s="10"/>
      <c r="D1489" s="13"/>
      <c r="K1489" s="3"/>
    </row>
    <row r="1490" spans="2:11" s="2" customFormat="1" x14ac:dyDescent="0.2">
      <c r="B1490" s="4"/>
      <c r="C1490" s="10"/>
      <c r="D1490" s="13"/>
      <c r="K1490" s="3"/>
    </row>
    <row r="1491" spans="2:11" s="2" customFormat="1" x14ac:dyDescent="0.2">
      <c r="B1491" s="4"/>
      <c r="C1491" s="10"/>
      <c r="D1491" s="13"/>
      <c r="K1491" s="3"/>
    </row>
    <row r="1492" spans="2:11" s="2" customFormat="1" x14ac:dyDescent="0.2">
      <c r="B1492" s="4"/>
      <c r="C1492" s="10"/>
      <c r="D1492" s="13"/>
      <c r="K1492" s="3"/>
    </row>
    <row r="1493" spans="2:11" s="2" customFormat="1" x14ac:dyDescent="0.2">
      <c r="B1493" s="4"/>
      <c r="C1493" s="10"/>
      <c r="D1493" s="13"/>
      <c r="K1493" s="3"/>
    </row>
    <row r="1494" spans="2:11" s="2" customFormat="1" x14ac:dyDescent="0.2">
      <c r="B1494" s="4"/>
      <c r="C1494" s="10"/>
      <c r="D1494" s="13"/>
      <c r="K1494" s="3"/>
    </row>
    <row r="1495" spans="2:11" s="2" customFormat="1" x14ac:dyDescent="0.2">
      <c r="B1495" s="4"/>
      <c r="C1495" s="10"/>
      <c r="D1495" s="13"/>
      <c r="K1495" s="3"/>
    </row>
    <row r="1496" spans="2:11" s="2" customFormat="1" x14ac:dyDescent="0.2">
      <c r="B1496" s="4"/>
      <c r="C1496" s="10"/>
      <c r="D1496" s="13"/>
      <c r="K1496" s="3"/>
    </row>
    <row r="1497" spans="2:11" s="2" customFormat="1" x14ac:dyDescent="0.2">
      <c r="B1497" s="4"/>
      <c r="C1497" s="10"/>
      <c r="D1497" s="13"/>
      <c r="K1497" s="3"/>
    </row>
    <row r="1498" spans="2:11" s="2" customFormat="1" x14ac:dyDescent="0.2">
      <c r="B1498" s="4"/>
      <c r="C1498" s="10"/>
      <c r="D1498" s="13"/>
      <c r="K1498" s="3"/>
    </row>
    <row r="1499" spans="2:11" s="2" customFormat="1" x14ac:dyDescent="0.2">
      <c r="B1499" s="4"/>
      <c r="C1499" s="10"/>
      <c r="D1499" s="13"/>
      <c r="K1499" s="3"/>
    </row>
    <row r="1500" spans="2:11" s="2" customFormat="1" x14ac:dyDescent="0.2">
      <c r="B1500" s="4"/>
      <c r="C1500" s="10"/>
      <c r="D1500" s="13"/>
      <c r="K1500" s="3"/>
    </row>
    <row r="1501" spans="2:11" s="2" customFormat="1" x14ac:dyDescent="0.2">
      <c r="B1501" s="4"/>
      <c r="C1501" s="10"/>
      <c r="D1501" s="13"/>
      <c r="K1501" s="3"/>
    </row>
    <row r="1502" spans="2:11" s="2" customFormat="1" x14ac:dyDescent="0.2">
      <c r="B1502" s="4"/>
      <c r="C1502" s="10"/>
      <c r="D1502" s="13"/>
      <c r="K1502" s="3"/>
    </row>
    <row r="1503" spans="2:11" s="2" customFormat="1" x14ac:dyDescent="0.2">
      <c r="B1503" s="4"/>
      <c r="C1503" s="10"/>
      <c r="D1503" s="13"/>
      <c r="K1503" s="3"/>
    </row>
    <row r="1504" spans="2:11" s="2" customFormat="1" x14ac:dyDescent="0.2">
      <c r="B1504" s="4"/>
      <c r="C1504" s="10"/>
      <c r="D1504" s="13"/>
      <c r="K1504" s="3"/>
    </row>
    <row r="1505" spans="2:11" s="2" customFormat="1" x14ac:dyDescent="0.2">
      <c r="B1505" s="4"/>
      <c r="C1505" s="10"/>
      <c r="D1505" s="13"/>
      <c r="K1505" s="3"/>
    </row>
    <row r="1506" spans="2:11" s="2" customFormat="1" x14ac:dyDescent="0.2">
      <c r="B1506" s="4"/>
      <c r="C1506" s="10"/>
      <c r="D1506" s="13"/>
      <c r="K1506" s="3"/>
    </row>
    <row r="1507" spans="2:11" s="2" customFormat="1" x14ac:dyDescent="0.2">
      <c r="B1507" s="4"/>
      <c r="C1507" s="10"/>
      <c r="D1507" s="13"/>
      <c r="K1507" s="3"/>
    </row>
    <row r="1508" spans="2:11" s="2" customFormat="1" x14ac:dyDescent="0.2">
      <c r="B1508" s="4"/>
      <c r="C1508" s="10"/>
      <c r="D1508" s="13"/>
      <c r="K1508" s="3"/>
    </row>
    <row r="1509" spans="2:11" s="2" customFormat="1" x14ac:dyDescent="0.2">
      <c r="B1509" s="4"/>
      <c r="C1509" s="10"/>
      <c r="D1509" s="13"/>
      <c r="K1509" s="3"/>
    </row>
    <row r="1510" spans="2:11" s="2" customFormat="1" x14ac:dyDescent="0.2">
      <c r="B1510" s="4"/>
      <c r="C1510" s="10"/>
      <c r="D1510" s="13"/>
      <c r="K1510" s="3"/>
    </row>
    <row r="1511" spans="2:11" s="2" customFormat="1" x14ac:dyDescent="0.2">
      <c r="B1511" s="4"/>
      <c r="C1511" s="10"/>
      <c r="D1511" s="13"/>
      <c r="K1511" s="3"/>
    </row>
    <row r="1512" spans="2:11" s="2" customFormat="1" x14ac:dyDescent="0.2">
      <c r="B1512" s="4"/>
      <c r="C1512" s="10"/>
      <c r="D1512" s="13"/>
      <c r="K1512" s="3"/>
    </row>
    <row r="1513" spans="2:11" s="2" customFormat="1" x14ac:dyDescent="0.2">
      <c r="B1513" s="4"/>
      <c r="C1513" s="10"/>
      <c r="D1513" s="13"/>
      <c r="K1513" s="3"/>
    </row>
    <row r="1514" spans="2:11" s="2" customFormat="1" x14ac:dyDescent="0.2">
      <c r="B1514" s="4"/>
      <c r="C1514" s="10"/>
      <c r="D1514" s="13"/>
      <c r="K1514" s="3"/>
    </row>
    <row r="1515" spans="2:11" s="2" customFormat="1" x14ac:dyDescent="0.2">
      <c r="B1515" s="4"/>
      <c r="C1515" s="10"/>
      <c r="D1515" s="13"/>
      <c r="K1515" s="3"/>
    </row>
    <row r="1516" spans="2:11" s="2" customFormat="1" x14ac:dyDescent="0.2">
      <c r="B1516" s="4"/>
      <c r="C1516" s="10"/>
      <c r="D1516" s="13"/>
      <c r="K1516" s="3"/>
    </row>
    <row r="1517" spans="2:11" s="2" customFormat="1" x14ac:dyDescent="0.2">
      <c r="B1517" s="4"/>
      <c r="C1517" s="10"/>
      <c r="D1517" s="13"/>
      <c r="K1517" s="3"/>
    </row>
    <row r="1518" spans="2:11" s="2" customFormat="1" x14ac:dyDescent="0.2">
      <c r="B1518" s="4"/>
      <c r="C1518" s="10"/>
      <c r="D1518" s="13"/>
      <c r="K1518" s="3"/>
    </row>
    <row r="1519" spans="2:11" s="2" customFormat="1" x14ac:dyDescent="0.2">
      <c r="B1519" s="4"/>
      <c r="C1519" s="10"/>
      <c r="D1519" s="13"/>
      <c r="K1519" s="3"/>
    </row>
    <row r="1520" spans="2:11" s="2" customFormat="1" x14ac:dyDescent="0.2">
      <c r="B1520" s="4"/>
      <c r="C1520" s="10"/>
      <c r="D1520" s="13"/>
      <c r="K1520" s="3"/>
    </row>
    <row r="1521" spans="2:11" s="2" customFormat="1" x14ac:dyDescent="0.2">
      <c r="B1521" s="4"/>
      <c r="C1521" s="10"/>
      <c r="D1521" s="13"/>
      <c r="K1521" s="3"/>
    </row>
    <row r="1522" spans="2:11" s="2" customFormat="1" x14ac:dyDescent="0.2">
      <c r="B1522" s="4"/>
      <c r="C1522" s="10"/>
      <c r="D1522" s="13"/>
      <c r="K1522" s="3"/>
    </row>
    <row r="1523" spans="2:11" s="2" customFormat="1" x14ac:dyDescent="0.2">
      <c r="B1523" s="4"/>
      <c r="C1523" s="10"/>
      <c r="D1523" s="13"/>
      <c r="K1523" s="3"/>
    </row>
    <row r="1524" spans="2:11" s="2" customFormat="1" x14ac:dyDescent="0.2">
      <c r="B1524" s="4"/>
      <c r="C1524" s="10"/>
      <c r="D1524" s="13"/>
      <c r="K1524" s="3"/>
    </row>
    <row r="1525" spans="2:11" s="2" customFormat="1" x14ac:dyDescent="0.2">
      <c r="B1525" s="4"/>
      <c r="C1525" s="10"/>
      <c r="D1525" s="13"/>
      <c r="K1525" s="3"/>
    </row>
    <row r="1526" spans="2:11" s="2" customFormat="1" x14ac:dyDescent="0.2">
      <c r="B1526" s="4"/>
      <c r="C1526" s="10"/>
      <c r="D1526" s="13"/>
      <c r="K1526" s="3"/>
    </row>
    <row r="1527" spans="2:11" s="2" customFormat="1" x14ac:dyDescent="0.2">
      <c r="B1527" s="4"/>
      <c r="C1527" s="10"/>
      <c r="D1527" s="13"/>
      <c r="K1527" s="3"/>
    </row>
    <row r="1528" spans="2:11" s="2" customFormat="1" x14ac:dyDescent="0.2">
      <c r="B1528" s="4"/>
      <c r="C1528" s="10"/>
      <c r="D1528" s="13"/>
      <c r="K1528" s="3"/>
    </row>
    <row r="1529" spans="2:11" s="2" customFormat="1" x14ac:dyDescent="0.2">
      <c r="B1529" s="4"/>
      <c r="C1529" s="10"/>
      <c r="D1529" s="13"/>
      <c r="K1529" s="3"/>
    </row>
    <row r="1530" spans="2:11" s="2" customFormat="1" x14ac:dyDescent="0.2">
      <c r="B1530" s="4"/>
      <c r="C1530" s="10"/>
      <c r="D1530" s="13"/>
      <c r="K1530" s="3"/>
    </row>
    <row r="1531" spans="2:11" s="2" customFormat="1" x14ac:dyDescent="0.2">
      <c r="B1531" s="4"/>
      <c r="C1531" s="10"/>
      <c r="D1531" s="13"/>
      <c r="K1531" s="3"/>
    </row>
    <row r="1532" spans="2:11" s="2" customFormat="1" x14ac:dyDescent="0.2">
      <c r="B1532" s="4"/>
      <c r="C1532" s="10"/>
      <c r="D1532" s="13"/>
      <c r="K1532" s="3"/>
    </row>
    <row r="1533" spans="2:11" s="2" customFormat="1" x14ac:dyDescent="0.2">
      <c r="B1533" s="4"/>
      <c r="C1533" s="10"/>
      <c r="D1533" s="13"/>
      <c r="K1533" s="3"/>
    </row>
    <row r="1534" spans="2:11" s="2" customFormat="1" x14ac:dyDescent="0.2">
      <c r="B1534" s="4"/>
      <c r="C1534" s="10"/>
      <c r="D1534" s="13"/>
      <c r="K1534" s="3"/>
    </row>
    <row r="1535" spans="2:11" s="2" customFormat="1" x14ac:dyDescent="0.2">
      <c r="B1535" s="4"/>
      <c r="C1535" s="10"/>
      <c r="D1535" s="13"/>
      <c r="K1535" s="3"/>
    </row>
    <row r="1536" spans="2:11" s="2" customFormat="1" x14ac:dyDescent="0.2">
      <c r="B1536" s="4"/>
      <c r="C1536" s="10"/>
      <c r="D1536" s="13"/>
      <c r="K1536" s="3"/>
    </row>
    <row r="1537" spans="2:11" s="2" customFormat="1" x14ac:dyDescent="0.2">
      <c r="B1537" s="4"/>
      <c r="C1537" s="10"/>
      <c r="D1537" s="13"/>
      <c r="K1537" s="3"/>
    </row>
    <row r="1538" spans="2:11" s="2" customFormat="1" x14ac:dyDescent="0.2">
      <c r="B1538" s="4"/>
      <c r="C1538" s="10"/>
      <c r="D1538" s="13"/>
      <c r="K1538" s="3"/>
    </row>
    <row r="1539" spans="2:11" s="2" customFormat="1" x14ac:dyDescent="0.2">
      <c r="B1539" s="4"/>
      <c r="C1539" s="10"/>
      <c r="D1539" s="13"/>
      <c r="K1539" s="3"/>
    </row>
    <row r="1540" spans="2:11" s="2" customFormat="1" x14ac:dyDescent="0.2">
      <c r="B1540" s="4"/>
      <c r="C1540" s="10"/>
      <c r="D1540" s="13"/>
      <c r="K1540" s="3"/>
    </row>
    <row r="1541" spans="2:11" s="2" customFormat="1" x14ac:dyDescent="0.2">
      <c r="B1541" s="4"/>
      <c r="C1541" s="10"/>
      <c r="D1541" s="13"/>
      <c r="K1541" s="3"/>
    </row>
    <row r="1542" spans="2:11" s="2" customFormat="1" x14ac:dyDescent="0.2">
      <c r="B1542" s="4"/>
      <c r="C1542" s="10"/>
      <c r="D1542" s="13"/>
      <c r="K1542" s="3"/>
    </row>
    <row r="1543" spans="2:11" s="2" customFormat="1" x14ac:dyDescent="0.2">
      <c r="B1543" s="4"/>
      <c r="C1543" s="10"/>
      <c r="D1543" s="13"/>
      <c r="K1543" s="3"/>
    </row>
    <row r="1544" spans="2:11" s="2" customFormat="1" x14ac:dyDescent="0.2">
      <c r="B1544" s="4"/>
      <c r="C1544" s="10"/>
      <c r="D1544" s="13"/>
      <c r="K1544" s="3"/>
    </row>
    <row r="1545" spans="2:11" s="2" customFormat="1" x14ac:dyDescent="0.2">
      <c r="B1545" s="4"/>
      <c r="C1545" s="10"/>
      <c r="D1545" s="13"/>
      <c r="K1545" s="3"/>
    </row>
    <row r="1546" spans="2:11" s="2" customFormat="1" x14ac:dyDescent="0.2">
      <c r="B1546" s="4"/>
      <c r="C1546" s="10"/>
      <c r="D1546" s="13"/>
      <c r="K1546" s="3"/>
    </row>
    <row r="1547" spans="2:11" s="2" customFormat="1" x14ac:dyDescent="0.2">
      <c r="B1547" s="4"/>
      <c r="C1547" s="10"/>
      <c r="D1547" s="13"/>
      <c r="K1547" s="3"/>
    </row>
    <row r="1548" spans="2:11" s="2" customFormat="1" x14ac:dyDescent="0.2">
      <c r="B1548" s="4"/>
      <c r="C1548" s="10"/>
      <c r="D1548" s="13"/>
      <c r="K1548" s="3"/>
    </row>
    <row r="1549" spans="2:11" s="2" customFormat="1" x14ac:dyDescent="0.2">
      <c r="B1549" s="4"/>
      <c r="C1549" s="10"/>
      <c r="D1549" s="13"/>
      <c r="K1549" s="3"/>
    </row>
    <row r="1550" spans="2:11" s="2" customFormat="1" x14ac:dyDescent="0.2">
      <c r="B1550" s="4"/>
      <c r="C1550" s="10"/>
      <c r="D1550" s="13"/>
      <c r="K1550" s="3"/>
    </row>
    <row r="1551" spans="2:11" s="2" customFormat="1" x14ac:dyDescent="0.2">
      <c r="B1551" s="4"/>
      <c r="C1551" s="10"/>
      <c r="D1551" s="13"/>
      <c r="K1551" s="3"/>
    </row>
    <row r="1552" spans="2:11" s="2" customFormat="1" x14ac:dyDescent="0.2">
      <c r="B1552" s="4"/>
      <c r="C1552" s="10"/>
      <c r="D1552" s="13"/>
      <c r="K1552" s="3"/>
    </row>
    <row r="1553" spans="2:11" s="2" customFormat="1" x14ac:dyDescent="0.2">
      <c r="B1553" s="4"/>
      <c r="C1553" s="10"/>
      <c r="D1553" s="13"/>
      <c r="K1553" s="3"/>
    </row>
    <row r="1554" spans="2:11" s="2" customFormat="1" x14ac:dyDescent="0.2">
      <c r="B1554" s="4"/>
      <c r="C1554" s="10"/>
      <c r="D1554" s="13"/>
      <c r="K1554" s="3"/>
    </row>
    <row r="1555" spans="2:11" s="2" customFormat="1" x14ac:dyDescent="0.2">
      <c r="B1555" s="4"/>
      <c r="C1555" s="10"/>
      <c r="D1555" s="13"/>
      <c r="K1555" s="3"/>
    </row>
    <row r="1556" spans="2:11" s="2" customFormat="1" x14ac:dyDescent="0.2">
      <c r="B1556" s="4"/>
      <c r="C1556" s="10"/>
      <c r="D1556" s="13"/>
      <c r="K1556" s="3"/>
    </row>
    <row r="1557" spans="2:11" s="2" customFormat="1" x14ac:dyDescent="0.2">
      <c r="B1557" s="4"/>
      <c r="C1557" s="10"/>
      <c r="D1557" s="13"/>
      <c r="K1557" s="3"/>
    </row>
    <row r="1558" spans="2:11" s="2" customFormat="1" x14ac:dyDescent="0.2">
      <c r="B1558" s="4"/>
      <c r="C1558" s="10"/>
      <c r="D1558" s="13"/>
      <c r="K1558" s="3"/>
    </row>
    <row r="1559" spans="2:11" s="2" customFormat="1" x14ac:dyDescent="0.2">
      <c r="B1559" s="4"/>
      <c r="C1559" s="10"/>
      <c r="D1559" s="13"/>
      <c r="K1559" s="3"/>
    </row>
    <row r="1560" spans="2:11" s="2" customFormat="1" x14ac:dyDescent="0.2">
      <c r="B1560" s="4"/>
      <c r="C1560" s="10"/>
      <c r="D1560" s="13"/>
      <c r="K1560" s="3"/>
    </row>
    <row r="1561" spans="2:11" s="2" customFormat="1" x14ac:dyDescent="0.2">
      <c r="B1561" s="4"/>
      <c r="C1561" s="10"/>
      <c r="D1561" s="13"/>
      <c r="K1561" s="3"/>
    </row>
    <row r="1562" spans="2:11" s="2" customFormat="1" x14ac:dyDescent="0.2">
      <c r="B1562" s="4"/>
      <c r="C1562" s="10"/>
      <c r="D1562" s="13"/>
      <c r="K1562" s="3"/>
    </row>
    <row r="1563" spans="2:11" s="2" customFormat="1" x14ac:dyDescent="0.2">
      <c r="B1563" s="4"/>
      <c r="C1563" s="10"/>
      <c r="D1563" s="13"/>
      <c r="K1563" s="3"/>
    </row>
    <row r="1564" spans="2:11" s="2" customFormat="1" x14ac:dyDescent="0.2">
      <c r="B1564" s="4"/>
      <c r="C1564" s="10"/>
      <c r="D1564" s="13"/>
      <c r="K1564" s="3"/>
    </row>
    <row r="1565" spans="2:11" s="2" customFormat="1" x14ac:dyDescent="0.2">
      <c r="B1565" s="4"/>
      <c r="C1565" s="10"/>
      <c r="D1565" s="13"/>
      <c r="K1565" s="3"/>
    </row>
    <row r="1566" spans="2:11" s="2" customFormat="1" x14ac:dyDescent="0.2">
      <c r="B1566" s="4"/>
      <c r="C1566" s="10"/>
      <c r="D1566" s="13"/>
      <c r="K1566" s="3"/>
    </row>
    <row r="1567" spans="2:11" s="2" customFormat="1" x14ac:dyDescent="0.2">
      <c r="B1567" s="4"/>
      <c r="C1567" s="10"/>
      <c r="D1567" s="13"/>
      <c r="K1567" s="3"/>
    </row>
    <row r="1568" spans="2:11" s="2" customFormat="1" x14ac:dyDescent="0.2">
      <c r="B1568" s="4"/>
      <c r="C1568" s="10"/>
      <c r="D1568" s="13"/>
      <c r="K1568" s="3"/>
    </row>
    <row r="1569" spans="2:11" s="2" customFormat="1" x14ac:dyDescent="0.2">
      <c r="B1569" s="4"/>
      <c r="C1569" s="10"/>
      <c r="D1569" s="13"/>
      <c r="K1569" s="3"/>
    </row>
    <row r="1570" spans="2:11" s="2" customFormat="1" x14ac:dyDescent="0.2">
      <c r="B1570" s="4"/>
      <c r="C1570" s="10"/>
      <c r="D1570" s="13"/>
      <c r="K1570" s="3"/>
    </row>
    <row r="1571" spans="2:11" s="2" customFormat="1" x14ac:dyDescent="0.2">
      <c r="B1571" s="4"/>
      <c r="C1571" s="10"/>
      <c r="D1571" s="13"/>
      <c r="K1571" s="3"/>
    </row>
    <row r="1572" spans="2:11" s="2" customFormat="1" x14ac:dyDescent="0.2">
      <c r="B1572" s="4"/>
      <c r="C1572" s="10"/>
      <c r="D1572" s="13"/>
      <c r="K1572" s="3"/>
    </row>
    <row r="1573" spans="2:11" s="2" customFormat="1" x14ac:dyDescent="0.2">
      <c r="B1573" s="4"/>
      <c r="C1573" s="10"/>
      <c r="D1573" s="13"/>
      <c r="K1573" s="3"/>
    </row>
    <row r="1574" spans="2:11" s="2" customFormat="1" x14ac:dyDescent="0.2">
      <c r="B1574" s="4"/>
      <c r="C1574" s="10"/>
      <c r="D1574" s="13"/>
      <c r="K1574" s="3"/>
    </row>
    <row r="1575" spans="2:11" s="2" customFormat="1" x14ac:dyDescent="0.2">
      <c r="B1575" s="4"/>
      <c r="C1575" s="10"/>
      <c r="D1575" s="13"/>
      <c r="K1575" s="3"/>
    </row>
    <row r="1576" spans="2:11" s="2" customFormat="1" x14ac:dyDescent="0.2">
      <c r="B1576" s="4"/>
      <c r="C1576" s="10"/>
      <c r="D1576" s="13"/>
      <c r="K1576" s="3"/>
    </row>
    <row r="1577" spans="2:11" s="2" customFormat="1" x14ac:dyDescent="0.2">
      <c r="B1577" s="4"/>
      <c r="C1577" s="10"/>
      <c r="D1577" s="13"/>
      <c r="K1577" s="3"/>
    </row>
    <row r="1578" spans="2:11" s="2" customFormat="1" x14ac:dyDescent="0.2">
      <c r="B1578" s="4"/>
      <c r="C1578" s="10"/>
      <c r="D1578" s="13"/>
      <c r="K1578" s="3"/>
    </row>
    <row r="1579" spans="2:11" s="2" customFormat="1" x14ac:dyDescent="0.2">
      <c r="B1579" s="4"/>
      <c r="C1579" s="10"/>
      <c r="D1579" s="13"/>
      <c r="K1579" s="3"/>
    </row>
    <row r="1580" spans="2:11" s="2" customFormat="1" x14ac:dyDescent="0.2">
      <c r="B1580" s="4"/>
      <c r="C1580" s="10"/>
      <c r="D1580" s="13"/>
      <c r="K1580" s="3"/>
    </row>
    <row r="1581" spans="2:11" s="2" customFormat="1" x14ac:dyDescent="0.2">
      <c r="B1581" s="4"/>
      <c r="C1581" s="10"/>
      <c r="D1581" s="13"/>
      <c r="K1581" s="3"/>
    </row>
    <row r="1582" spans="2:11" s="2" customFormat="1" x14ac:dyDescent="0.2">
      <c r="B1582" s="4"/>
      <c r="C1582" s="10"/>
      <c r="D1582" s="13"/>
      <c r="K1582" s="3"/>
    </row>
    <row r="1583" spans="2:11" s="2" customFormat="1" x14ac:dyDescent="0.2">
      <c r="B1583" s="4"/>
      <c r="C1583" s="10"/>
      <c r="D1583" s="13"/>
      <c r="K1583" s="3"/>
    </row>
    <row r="1584" spans="2:11" s="2" customFormat="1" x14ac:dyDescent="0.2">
      <c r="B1584" s="4"/>
      <c r="C1584" s="10"/>
      <c r="D1584" s="13"/>
      <c r="K1584" s="3"/>
    </row>
    <row r="1585" spans="2:11" s="2" customFormat="1" x14ac:dyDescent="0.2">
      <c r="B1585" s="4"/>
      <c r="C1585" s="10"/>
      <c r="D1585" s="13"/>
      <c r="K1585" s="3"/>
    </row>
    <row r="1586" spans="2:11" s="2" customFormat="1" x14ac:dyDescent="0.2">
      <c r="B1586" s="4"/>
      <c r="C1586" s="10"/>
      <c r="D1586" s="13"/>
      <c r="K1586" s="3"/>
    </row>
    <row r="1587" spans="2:11" s="2" customFormat="1" x14ac:dyDescent="0.2">
      <c r="B1587" s="4"/>
      <c r="C1587" s="10"/>
      <c r="D1587" s="13"/>
      <c r="K1587" s="3"/>
    </row>
    <row r="1588" spans="2:11" s="2" customFormat="1" x14ac:dyDescent="0.2">
      <c r="B1588" s="4"/>
      <c r="C1588" s="10"/>
      <c r="D1588" s="13"/>
      <c r="K1588" s="3"/>
    </row>
    <row r="1589" spans="2:11" s="2" customFormat="1" x14ac:dyDescent="0.2">
      <c r="B1589" s="4"/>
      <c r="C1589" s="10"/>
      <c r="D1589" s="13"/>
      <c r="K1589" s="3"/>
    </row>
    <row r="1590" spans="2:11" s="2" customFormat="1" x14ac:dyDescent="0.2">
      <c r="B1590" s="4"/>
      <c r="C1590" s="10"/>
      <c r="D1590" s="13"/>
      <c r="K1590" s="3"/>
    </row>
    <row r="1591" spans="2:11" s="2" customFormat="1" x14ac:dyDescent="0.2">
      <c r="B1591" s="4"/>
      <c r="C1591" s="10"/>
      <c r="D1591" s="13"/>
      <c r="K1591" s="3"/>
    </row>
    <row r="1592" spans="2:11" s="2" customFormat="1" x14ac:dyDescent="0.2">
      <c r="B1592" s="4"/>
      <c r="C1592" s="10"/>
      <c r="D1592" s="13"/>
      <c r="K1592" s="3"/>
    </row>
    <row r="1593" spans="2:11" s="2" customFormat="1" x14ac:dyDescent="0.2">
      <c r="B1593" s="4"/>
      <c r="C1593" s="10"/>
      <c r="D1593" s="13"/>
      <c r="K1593" s="3"/>
    </row>
    <row r="1594" spans="2:11" s="2" customFormat="1" x14ac:dyDescent="0.2">
      <c r="B1594" s="4"/>
      <c r="C1594" s="10"/>
      <c r="D1594" s="13"/>
      <c r="K1594" s="3"/>
    </row>
    <row r="1595" spans="2:11" s="2" customFormat="1" x14ac:dyDescent="0.2">
      <c r="B1595" s="4"/>
      <c r="C1595" s="10"/>
      <c r="D1595" s="13"/>
      <c r="K1595" s="3"/>
    </row>
    <row r="1596" spans="2:11" s="2" customFormat="1" x14ac:dyDescent="0.2">
      <c r="B1596" s="4"/>
      <c r="C1596" s="10"/>
      <c r="D1596" s="13"/>
      <c r="K1596" s="3"/>
    </row>
    <row r="1597" spans="2:11" s="2" customFormat="1" x14ac:dyDescent="0.2">
      <c r="B1597" s="4"/>
      <c r="C1597" s="10"/>
      <c r="D1597" s="13"/>
      <c r="K1597" s="3"/>
    </row>
    <row r="1598" spans="2:11" s="2" customFormat="1" x14ac:dyDescent="0.2">
      <c r="B1598" s="4"/>
      <c r="C1598" s="10"/>
      <c r="D1598" s="13"/>
      <c r="K1598" s="3"/>
    </row>
    <row r="1599" spans="2:11" s="2" customFormat="1" x14ac:dyDescent="0.2">
      <c r="B1599" s="4"/>
      <c r="C1599" s="10"/>
      <c r="D1599" s="13"/>
      <c r="K1599" s="3"/>
    </row>
    <row r="1600" spans="2:11" s="2" customFormat="1" x14ac:dyDescent="0.2">
      <c r="B1600" s="4"/>
      <c r="C1600" s="10"/>
      <c r="D1600" s="13"/>
      <c r="K1600" s="3"/>
    </row>
    <row r="1601" spans="2:11" s="2" customFormat="1" x14ac:dyDescent="0.2">
      <c r="B1601" s="4"/>
      <c r="C1601" s="10"/>
      <c r="D1601" s="13"/>
      <c r="K1601" s="3"/>
    </row>
    <row r="1602" spans="2:11" s="2" customFormat="1" x14ac:dyDescent="0.2">
      <c r="B1602" s="4"/>
      <c r="C1602" s="10"/>
      <c r="D1602" s="13"/>
      <c r="K1602" s="3"/>
    </row>
    <row r="1603" spans="2:11" s="2" customFormat="1" x14ac:dyDescent="0.2">
      <c r="B1603" s="4"/>
      <c r="C1603" s="10"/>
      <c r="D1603" s="13"/>
      <c r="K1603" s="3"/>
    </row>
    <row r="1604" spans="2:11" s="2" customFormat="1" x14ac:dyDescent="0.2">
      <c r="B1604" s="4"/>
      <c r="C1604" s="10"/>
      <c r="D1604" s="13"/>
      <c r="K1604" s="3"/>
    </row>
    <row r="1605" spans="2:11" s="2" customFormat="1" x14ac:dyDescent="0.2">
      <c r="B1605" s="4"/>
      <c r="C1605" s="10"/>
      <c r="D1605" s="13"/>
      <c r="K1605" s="3"/>
    </row>
    <row r="1606" spans="2:11" s="2" customFormat="1" x14ac:dyDescent="0.2">
      <c r="B1606" s="4"/>
      <c r="C1606" s="10"/>
      <c r="D1606" s="13"/>
      <c r="K1606" s="3"/>
    </row>
    <row r="1607" spans="2:11" s="2" customFormat="1" x14ac:dyDescent="0.2">
      <c r="B1607" s="4"/>
      <c r="C1607" s="10"/>
      <c r="D1607" s="13"/>
      <c r="K1607" s="3"/>
    </row>
    <row r="1608" spans="2:11" s="2" customFormat="1" x14ac:dyDescent="0.2">
      <c r="B1608" s="4"/>
      <c r="C1608" s="10"/>
      <c r="D1608" s="13"/>
      <c r="K1608" s="3"/>
    </row>
    <row r="1609" spans="2:11" s="2" customFormat="1" x14ac:dyDescent="0.2">
      <c r="B1609" s="4"/>
      <c r="C1609" s="10"/>
      <c r="D1609" s="13"/>
      <c r="K1609" s="3"/>
    </row>
    <row r="1610" spans="2:11" s="2" customFormat="1" x14ac:dyDescent="0.2">
      <c r="B1610" s="4"/>
      <c r="C1610" s="10"/>
      <c r="D1610" s="13"/>
      <c r="K1610" s="3"/>
    </row>
    <row r="1611" spans="2:11" s="2" customFormat="1" x14ac:dyDescent="0.2">
      <c r="B1611" s="4"/>
      <c r="C1611" s="10"/>
      <c r="D1611" s="13"/>
      <c r="K1611" s="3"/>
    </row>
    <row r="1612" spans="2:11" s="2" customFormat="1" x14ac:dyDescent="0.2">
      <c r="B1612" s="4"/>
      <c r="C1612" s="10"/>
      <c r="D1612" s="13"/>
      <c r="K1612" s="3"/>
    </row>
    <row r="1613" spans="2:11" s="2" customFormat="1" x14ac:dyDescent="0.2">
      <c r="B1613" s="4"/>
      <c r="C1613" s="10"/>
      <c r="D1613" s="13"/>
      <c r="K1613" s="3"/>
    </row>
    <row r="1614" spans="2:11" s="2" customFormat="1" x14ac:dyDescent="0.2">
      <c r="B1614" s="4"/>
      <c r="C1614" s="10"/>
      <c r="D1614" s="13"/>
      <c r="K1614" s="3"/>
    </row>
    <row r="1615" spans="2:11" s="2" customFormat="1" x14ac:dyDescent="0.2">
      <c r="B1615" s="4"/>
      <c r="C1615" s="10"/>
      <c r="D1615" s="13"/>
      <c r="K1615" s="3"/>
    </row>
    <row r="1616" spans="2:11" s="2" customFormat="1" x14ac:dyDescent="0.2">
      <c r="B1616" s="4"/>
      <c r="C1616" s="10"/>
      <c r="D1616" s="13"/>
      <c r="K1616" s="3"/>
    </row>
    <row r="1617" spans="2:11" s="2" customFormat="1" x14ac:dyDescent="0.2">
      <c r="B1617" s="4"/>
      <c r="C1617" s="10"/>
      <c r="D1617" s="13"/>
      <c r="K1617" s="3"/>
    </row>
    <row r="1618" spans="2:11" s="2" customFormat="1" x14ac:dyDescent="0.2">
      <c r="B1618" s="4"/>
      <c r="C1618" s="10"/>
      <c r="D1618" s="13"/>
      <c r="K1618" s="3"/>
    </row>
    <row r="1619" spans="2:11" s="2" customFormat="1" x14ac:dyDescent="0.2">
      <c r="B1619" s="4"/>
      <c r="C1619" s="10"/>
      <c r="D1619" s="13"/>
      <c r="K1619" s="3"/>
    </row>
    <row r="1620" spans="2:11" s="2" customFormat="1" x14ac:dyDescent="0.2">
      <c r="B1620" s="4"/>
      <c r="C1620" s="10"/>
      <c r="D1620" s="13"/>
      <c r="K1620" s="3"/>
    </row>
    <row r="1621" spans="2:11" s="2" customFormat="1" x14ac:dyDescent="0.2">
      <c r="B1621" s="4"/>
      <c r="C1621" s="10"/>
      <c r="D1621" s="13"/>
      <c r="K1621" s="3"/>
    </row>
    <row r="1622" spans="2:11" s="2" customFormat="1" x14ac:dyDescent="0.2">
      <c r="B1622" s="4"/>
      <c r="C1622" s="10"/>
      <c r="D1622" s="13"/>
      <c r="K1622" s="3"/>
    </row>
    <row r="1623" spans="2:11" s="2" customFormat="1" x14ac:dyDescent="0.2">
      <c r="B1623" s="4"/>
      <c r="C1623" s="10"/>
      <c r="D1623" s="13"/>
      <c r="K1623" s="3"/>
    </row>
    <row r="1624" spans="2:11" s="2" customFormat="1" x14ac:dyDescent="0.2">
      <c r="B1624" s="4"/>
      <c r="C1624" s="10"/>
      <c r="D1624" s="13"/>
      <c r="K1624" s="3"/>
    </row>
    <row r="1625" spans="2:11" s="2" customFormat="1" x14ac:dyDescent="0.2">
      <c r="B1625" s="4"/>
      <c r="C1625" s="10"/>
      <c r="D1625" s="13"/>
      <c r="K1625" s="3"/>
    </row>
    <row r="1626" spans="2:11" s="2" customFormat="1" x14ac:dyDescent="0.2">
      <c r="B1626" s="4"/>
      <c r="C1626" s="10"/>
      <c r="D1626" s="13"/>
      <c r="K1626" s="3"/>
    </row>
    <row r="1627" spans="2:11" s="2" customFormat="1" x14ac:dyDescent="0.2">
      <c r="B1627" s="4"/>
      <c r="C1627" s="10"/>
      <c r="D1627" s="13"/>
      <c r="K1627" s="3"/>
    </row>
    <row r="1628" spans="2:11" s="2" customFormat="1" x14ac:dyDescent="0.2">
      <c r="B1628" s="4"/>
      <c r="C1628" s="10"/>
      <c r="D1628" s="13"/>
      <c r="K1628" s="3"/>
    </row>
    <row r="1629" spans="2:11" s="2" customFormat="1" x14ac:dyDescent="0.2">
      <c r="B1629" s="4"/>
      <c r="C1629" s="10"/>
      <c r="D1629" s="13"/>
      <c r="K1629" s="3"/>
    </row>
    <row r="1630" spans="2:11" s="2" customFormat="1" x14ac:dyDescent="0.2">
      <c r="B1630" s="4"/>
      <c r="C1630" s="10"/>
      <c r="D1630" s="13"/>
      <c r="K1630" s="3"/>
    </row>
    <row r="1631" spans="2:11" s="2" customFormat="1" x14ac:dyDescent="0.2">
      <c r="B1631" s="4"/>
      <c r="C1631" s="10"/>
      <c r="D1631" s="13"/>
      <c r="K1631" s="3"/>
    </row>
    <row r="1632" spans="2:11" s="2" customFormat="1" x14ac:dyDescent="0.2">
      <c r="B1632" s="4"/>
      <c r="C1632" s="10"/>
      <c r="D1632" s="13"/>
      <c r="K1632" s="3"/>
    </row>
    <row r="1633" spans="2:11" s="2" customFormat="1" x14ac:dyDescent="0.2">
      <c r="B1633" s="4"/>
      <c r="C1633" s="10"/>
      <c r="D1633" s="13"/>
      <c r="K1633" s="3"/>
    </row>
    <row r="1634" spans="2:11" s="2" customFormat="1" x14ac:dyDescent="0.2">
      <c r="B1634" s="4"/>
      <c r="C1634" s="10"/>
      <c r="D1634" s="13"/>
      <c r="K1634" s="3"/>
    </row>
    <row r="1635" spans="2:11" s="2" customFormat="1" x14ac:dyDescent="0.2">
      <c r="B1635" s="4"/>
      <c r="C1635" s="10"/>
      <c r="D1635" s="13"/>
      <c r="K1635" s="3"/>
    </row>
    <row r="1636" spans="2:11" s="2" customFormat="1" x14ac:dyDescent="0.2">
      <c r="B1636" s="4"/>
      <c r="C1636" s="10"/>
      <c r="D1636" s="13"/>
      <c r="K1636" s="3"/>
    </row>
    <row r="1637" spans="2:11" s="2" customFormat="1" x14ac:dyDescent="0.2">
      <c r="B1637" s="4"/>
      <c r="C1637" s="10"/>
      <c r="D1637" s="13"/>
      <c r="K1637" s="3"/>
    </row>
    <row r="1638" spans="2:11" s="2" customFormat="1" x14ac:dyDescent="0.2">
      <c r="B1638" s="4"/>
      <c r="C1638" s="10"/>
      <c r="D1638" s="13"/>
      <c r="K1638" s="3"/>
    </row>
    <row r="1639" spans="2:11" s="2" customFormat="1" x14ac:dyDescent="0.2">
      <c r="B1639" s="4"/>
      <c r="C1639" s="10"/>
      <c r="D1639" s="13"/>
      <c r="K1639" s="3"/>
    </row>
    <row r="1640" spans="2:11" s="2" customFormat="1" x14ac:dyDescent="0.2">
      <c r="B1640" s="4"/>
      <c r="C1640" s="10"/>
      <c r="D1640" s="13"/>
      <c r="K1640" s="3"/>
    </row>
    <row r="1641" spans="2:11" s="2" customFormat="1" x14ac:dyDescent="0.2">
      <c r="B1641" s="4"/>
      <c r="C1641" s="10"/>
      <c r="D1641" s="13"/>
      <c r="K1641" s="3"/>
    </row>
    <row r="1642" spans="2:11" s="2" customFormat="1" x14ac:dyDescent="0.2">
      <c r="B1642" s="4"/>
      <c r="C1642" s="10"/>
      <c r="D1642" s="13"/>
      <c r="K1642" s="3"/>
    </row>
    <row r="1643" spans="2:11" s="2" customFormat="1" x14ac:dyDescent="0.2">
      <c r="B1643" s="4"/>
      <c r="C1643" s="10"/>
      <c r="D1643" s="13"/>
      <c r="K1643" s="3"/>
    </row>
    <row r="1644" spans="2:11" s="2" customFormat="1" x14ac:dyDescent="0.2">
      <c r="B1644" s="4"/>
      <c r="C1644" s="10"/>
      <c r="D1644" s="13"/>
      <c r="K1644" s="3"/>
    </row>
    <row r="1645" spans="2:11" s="2" customFormat="1" x14ac:dyDescent="0.2">
      <c r="B1645" s="4"/>
      <c r="C1645" s="10"/>
      <c r="D1645" s="13"/>
      <c r="K1645" s="3"/>
    </row>
    <row r="1646" spans="2:11" s="2" customFormat="1" x14ac:dyDescent="0.2">
      <c r="B1646" s="4"/>
      <c r="C1646" s="10"/>
      <c r="D1646" s="13"/>
      <c r="K1646" s="3"/>
    </row>
    <row r="1647" spans="2:11" s="2" customFormat="1" x14ac:dyDescent="0.2">
      <c r="B1647" s="4"/>
      <c r="C1647" s="10"/>
      <c r="D1647" s="13"/>
      <c r="K1647" s="3"/>
    </row>
    <row r="1648" spans="2:11" s="2" customFormat="1" x14ac:dyDescent="0.2">
      <c r="B1648" s="4"/>
      <c r="C1648" s="10"/>
      <c r="D1648" s="13"/>
      <c r="K1648" s="3"/>
    </row>
    <row r="1649" spans="2:11" s="2" customFormat="1" x14ac:dyDescent="0.2">
      <c r="B1649" s="4"/>
      <c r="C1649" s="10"/>
      <c r="D1649" s="13"/>
      <c r="K1649" s="3"/>
    </row>
    <row r="1650" spans="2:11" s="2" customFormat="1" x14ac:dyDescent="0.2">
      <c r="B1650" s="4"/>
      <c r="C1650" s="10"/>
      <c r="D1650" s="13"/>
      <c r="K1650" s="3"/>
    </row>
    <row r="1651" spans="2:11" s="2" customFormat="1" x14ac:dyDescent="0.2">
      <c r="B1651" s="4"/>
      <c r="C1651" s="10"/>
      <c r="D1651" s="13"/>
      <c r="K1651" s="3"/>
    </row>
    <row r="1652" spans="2:11" s="2" customFormat="1" x14ac:dyDescent="0.2">
      <c r="B1652" s="4"/>
      <c r="C1652" s="10"/>
      <c r="D1652" s="13"/>
      <c r="K1652" s="3"/>
    </row>
    <row r="1653" spans="2:11" s="2" customFormat="1" x14ac:dyDescent="0.2">
      <c r="B1653" s="4"/>
      <c r="C1653" s="10"/>
      <c r="D1653" s="13"/>
      <c r="K1653" s="3"/>
    </row>
    <row r="1654" spans="2:11" s="2" customFormat="1" x14ac:dyDescent="0.2">
      <c r="B1654" s="4"/>
      <c r="C1654" s="10"/>
      <c r="D1654" s="13"/>
      <c r="K1654" s="3"/>
    </row>
    <row r="1655" spans="2:11" s="2" customFormat="1" x14ac:dyDescent="0.2">
      <c r="B1655" s="4"/>
      <c r="C1655" s="10"/>
      <c r="D1655" s="13"/>
      <c r="K1655" s="3"/>
    </row>
    <row r="1656" spans="2:11" s="2" customFormat="1" x14ac:dyDescent="0.2">
      <c r="B1656" s="4"/>
      <c r="C1656" s="10"/>
      <c r="D1656" s="13"/>
      <c r="K1656" s="3"/>
    </row>
    <row r="1657" spans="2:11" s="2" customFormat="1" x14ac:dyDescent="0.2">
      <c r="B1657" s="4"/>
      <c r="C1657" s="10"/>
      <c r="D1657" s="13"/>
      <c r="K1657" s="3"/>
    </row>
    <row r="1658" spans="2:11" s="2" customFormat="1" x14ac:dyDescent="0.2">
      <c r="B1658" s="4"/>
      <c r="C1658" s="10"/>
      <c r="D1658" s="13"/>
      <c r="K1658" s="3"/>
    </row>
    <row r="1659" spans="2:11" s="2" customFormat="1" x14ac:dyDescent="0.2">
      <c r="B1659" s="4"/>
      <c r="C1659" s="10"/>
      <c r="D1659" s="13"/>
      <c r="K1659" s="3"/>
    </row>
    <row r="1660" spans="2:11" s="2" customFormat="1" x14ac:dyDescent="0.2">
      <c r="B1660" s="4"/>
      <c r="C1660" s="10"/>
      <c r="D1660" s="13"/>
      <c r="K1660" s="3"/>
    </row>
    <row r="1661" spans="2:11" s="2" customFormat="1" x14ac:dyDescent="0.2">
      <c r="B1661" s="4"/>
      <c r="C1661" s="10"/>
      <c r="D1661" s="13"/>
      <c r="K1661" s="3"/>
    </row>
    <row r="1662" spans="2:11" s="2" customFormat="1" x14ac:dyDescent="0.2">
      <c r="B1662" s="4"/>
      <c r="C1662" s="10"/>
      <c r="D1662" s="13"/>
      <c r="K1662" s="3"/>
    </row>
    <row r="1663" spans="2:11" s="2" customFormat="1" x14ac:dyDescent="0.2">
      <c r="B1663" s="4"/>
      <c r="C1663" s="10"/>
      <c r="D1663" s="13"/>
      <c r="K1663" s="3"/>
    </row>
    <row r="1664" spans="2:11" s="2" customFormat="1" x14ac:dyDescent="0.2">
      <c r="B1664" s="4"/>
      <c r="C1664" s="10"/>
      <c r="D1664" s="13"/>
      <c r="K1664" s="3"/>
    </row>
    <row r="1665" spans="2:11" s="2" customFormat="1" x14ac:dyDescent="0.2">
      <c r="B1665" s="4"/>
      <c r="C1665" s="10"/>
      <c r="D1665" s="13"/>
      <c r="K1665" s="3"/>
    </row>
    <row r="1666" spans="2:11" s="2" customFormat="1" x14ac:dyDescent="0.2">
      <c r="B1666" s="4"/>
      <c r="C1666" s="10"/>
      <c r="D1666" s="13"/>
      <c r="K1666" s="3"/>
    </row>
    <row r="1667" spans="2:11" s="2" customFormat="1" x14ac:dyDescent="0.2">
      <c r="B1667" s="4"/>
      <c r="C1667" s="10"/>
      <c r="D1667" s="13"/>
      <c r="K1667" s="3"/>
    </row>
    <row r="1668" spans="2:11" s="2" customFormat="1" x14ac:dyDescent="0.2">
      <c r="B1668" s="4"/>
      <c r="C1668" s="10"/>
      <c r="D1668" s="13"/>
      <c r="K1668" s="3"/>
    </row>
    <row r="1669" spans="2:11" s="2" customFormat="1" x14ac:dyDescent="0.2">
      <c r="B1669" s="4"/>
      <c r="C1669" s="10"/>
      <c r="D1669" s="13"/>
      <c r="K1669" s="3"/>
    </row>
    <row r="1670" spans="2:11" s="2" customFormat="1" x14ac:dyDescent="0.2">
      <c r="B1670" s="4"/>
      <c r="C1670" s="10"/>
      <c r="D1670" s="13"/>
      <c r="K1670" s="3"/>
    </row>
    <row r="1671" spans="2:11" s="2" customFormat="1" x14ac:dyDescent="0.2">
      <c r="B1671" s="4"/>
      <c r="C1671" s="10"/>
      <c r="D1671" s="13"/>
      <c r="K1671" s="3"/>
    </row>
    <row r="1672" spans="2:11" s="2" customFormat="1" x14ac:dyDescent="0.2">
      <c r="B1672" s="4"/>
      <c r="C1672" s="10"/>
      <c r="D1672" s="13"/>
      <c r="K1672" s="3"/>
    </row>
    <row r="1673" spans="2:11" s="2" customFormat="1" x14ac:dyDescent="0.2">
      <c r="B1673" s="4"/>
      <c r="C1673" s="10"/>
      <c r="D1673" s="13"/>
      <c r="K1673" s="3"/>
    </row>
    <row r="1674" spans="2:11" s="2" customFormat="1" x14ac:dyDescent="0.2">
      <c r="B1674" s="4"/>
      <c r="C1674" s="10"/>
      <c r="D1674" s="13"/>
      <c r="K1674" s="3"/>
    </row>
    <row r="1675" spans="2:11" s="2" customFormat="1" x14ac:dyDescent="0.2">
      <c r="B1675" s="4"/>
      <c r="C1675" s="10"/>
      <c r="D1675" s="13"/>
      <c r="K1675" s="3"/>
    </row>
    <row r="1676" spans="2:11" s="2" customFormat="1" x14ac:dyDescent="0.2">
      <c r="B1676" s="4"/>
      <c r="C1676" s="10"/>
      <c r="D1676" s="13"/>
      <c r="K1676" s="3"/>
    </row>
    <row r="1677" spans="2:11" s="2" customFormat="1" x14ac:dyDescent="0.2">
      <c r="B1677" s="4"/>
      <c r="C1677" s="10"/>
      <c r="D1677" s="13"/>
      <c r="K1677" s="3"/>
    </row>
    <row r="1678" spans="2:11" s="2" customFormat="1" x14ac:dyDescent="0.2">
      <c r="B1678" s="4"/>
      <c r="C1678" s="10"/>
      <c r="D1678" s="13"/>
      <c r="K1678" s="3"/>
    </row>
    <row r="1679" spans="2:11" s="2" customFormat="1" x14ac:dyDescent="0.2">
      <c r="B1679" s="4"/>
      <c r="C1679" s="10"/>
      <c r="D1679" s="13"/>
      <c r="K1679" s="3"/>
    </row>
    <row r="1680" spans="2:11" s="2" customFormat="1" x14ac:dyDescent="0.2">
      <c r="B1680" s="4"/>
      <c r="C1680" s="10"/>
      <c r="D1680" s="13"/>
      <c r="K1680" s="3"/>
    </row>
    <row r="1681" spans="2:11" s="2" customFormat="1" x14ac:dyDescent="0.2">
      <c r="B1681" s="4"/>
      <c r="C1681" s="10"/>
      <c r="D1681" s="13"/>
      <c r="K1681" s="3"/>
    </row>
    <row r="1682" spans="2:11" s="2" customFormat="1" x14ac:dyDescent="0.2">
      <c r="B1682" s="4"/>
      <c r="C1682" s="10"/>
      <c r="D1682" s="13"/>
      <c r="K1682" s="3"/>
    </row>
    <row r="1683" spans="2:11" s="2" customFormat="1" x14ac:dyDescent="0.2">
      <c r="B1683" s="4"/>
      <c r="C1683" s="10"/>
      <c r="D1683" s="13"/>
      <c r="K1683" s="3"/>
    </row>
    <row r="1684" spans="2:11" s="2" customFormat="1" x14ac:dyDescent="0.2">
      <c r="B1684" s="4"/>
      <c r="C1684" s="10"/>
      <c r="D1684" s="13"/>
      <c r="K1684" s="3"/>
    </row>
    <row r="1685" spans="2:11" s="2" customFormat="1" x14ac:dyDescent="0.2">
      <c r="B1685" s="4"/>
      <c r="C1685" s="10"/>
      <c r="D1685" s="13"/>
      <c r="K1685" s="3"/>
    </row>
    <row r="1686" spans="2:11" s="2" customFormat="1" x14ac:dyDescent="0.2">
      <c r="B1686" s="4"/>
      <c r="C1686" s="10"/>
      <c r="D1686" s="13"/>
      <c r="K1686" s="3"/>
    </row>
    <row r="1687" spans="2:11" s="2" customFormat="1" x14ac:dyDescent="0.2">
      <c r="B1687" s="4"/>
      <c r="C1687" s="10"/>
      <c r="D1687" s="13"/>
      <c r="K1687" s="3"/>
    </row>
    <row r="1688" spans="2:11" s="2" customFormat="1" x14ac:dyDescent="0.2">
      <c r="B1688" s="4"/>
      <c r="C1688" s="10"/>
      <c r="D1688" s="13"/>
      <c r="K1688" s="3"/>
    </row>
    <row r="1689" spans="2:11" s="2" customFormat="1" x14ac:dyDescent="0.2">
      <c r="B1689" s="4"/>
      <c r="C1689" s="10"/>
      <c r="D1689" s="13"/>
      <c r="K1689" s="3"/>
    </row>
    <row r="1690" spans="2:11" s="2" customFormat="1" x14ac:dyDescent="0.2">
      <c r="B1690" s="4"/>
      <c r="C1690" s="10"/>
      <c r="D1690" s="13"/>
      <c r="K1690" s="3"/>
    </row>
    <row r="1691" spans="2:11" s="2" customFormat="1" x14ac:dyDescent="0.2">
      <c r="B1691" s="4"/>
      <c r="C1691" s="10"/>
      <c r="D1691" s="13"/>
      <c r="K1691" s="3"/>
    </row>
    <row r="1692" spans="2:11" s="2" customFormat="1" x14ac:dyDescent="0.2">
      <c r="B1692" s="4"/>
      <c r="C1692" s="10"/>
      <c r="D1692" s="13"/>
      <c r="K1692" s="3"/>
    </row>
    <row r="1693" spans="2:11" s="2" customFormat="1" x14ac:dyDescent="0.2">
      <c r="B1693" s="4"/>
      <c r="C1693" s="10"/>
      <c r="D1693" s="13"/>
      <c r="K1693" s="3"/>
    </row>
    <row r="1694" spans="2:11" s="2" customFormat="1" x14ac:dyDescent="0.2">
      <c r="B1694" s="4"/>
      <c r="C1694" s="10"/>
      <c r="D1694" s="13"/>
      <c r="K1694" s="3"/>
    </row>
    <row r="1695" spans="2:11" s="2" customFormat="1" x14ac:dyDescent="0.2">
      <c r="B1695" s="4"/>
      <c r="C1695" s="10"/>
      <c r="D1695" s="13"/>
      <c r="K1695" s="3"/>
    </row>
    <row r="1696" spans="2:11" s="2" customFormat="1" x14ac:dyDescent="0.2">
      <c r="B1696" s="4"/>
      <c r="C1696" s="10"/>
      <c r="D1696" s="13"/>
      <c r="K1696" s="3"/>
    </row>
    <row r="1697" spans="2:11" s="2" customFormat="1" x14ac:dyDescent="0.2">
      <c r="B1697" s="4"/>
      <c r="C1697" s="10"/>
      <c r="D1697" s="13"/>
      <c r="K1697" s="3"/>
    </row>
    <row r="1698" spans="2:11" s="2" customFormat="1" x14ac:dyDescent="0.2">
      <c r="B1698" s="4"/>
      <c r="C1698" s="10"/>
      <c r="D1698" s="13"/>
      <c r="K1698" s="3"/>
    </row>
    <row r="1699" spans="2:11" s="2" customFormat="1" x14ac:dyDescent="0.2">
      <c r="B1699" s="4"/>
      <c r="C1699" s="10"/>
      <c r="D1699" s="13"/>
      <c r="K1699" s="3"/>
    </row>
    <row r="1700" spans="2:11" s="2" customFormat="1" x14ac:dyDescent="0.2">
      <c r="B1700" s="4"/>
      <c r="C1700" s="10"/>
      <c r="D1700" s="13"/>
      <c r="K1700" s="3"/>
    </row>
    <row r="1701" spans="2:11" s="2" customFormat="1" x14ac:dyDescent="0.2">
      <c r="B1701" s="4"/>
      <c r="C1701" s="10"/>
      <c r="D1701" s="13"/>
      <c r="K1701" s="3"/>
    </row>
    <row r="1702" spans="2:11" s="2" customFormat="1" x14ac:dyDescent="0.2">
      <c r="B1702" s="4"/>
      <c r="C1702" s="10"/>
      <c r="D1702" s="13"/>
      <c r="K1702" s="3"/>
    </row>
    <row r="1703" spans="2:11" s="2" customFormat="1" x14ac:dyDescent="0.2">
      <c r="B1703" s="4"/>
      <c r="C1703" s="10"/>
      <c r="D1703" s="13"/>
      <c r="K1703" s="3"/>
    </row>
    <row r="1704" spans="2:11" s="2" customFormat="1" x14ac:dyDescent="0.2">
      <c r="B1704" s="4"/>
      <c r="C1704" s="10"/>
      <c r="D1704" s="13"/>
      <c r="K1704" s="3"/>
    </row>
    <row r="1705" spans="2:11" s="2" customFormat="1" x14ac:dyDescent="0.2">
      <c r="B1705" s="4"/>
      <c r="C1705" s="10"/>
      <c r="D1705" s="13"/>
      <c r="K1705" s="3"/>
    </row>
    <row r="1706" spans="2:11" s="2" customFormat="1" x14ac:dyDescent="0.2">
      <c r="B1706" s="4"/>
      <c r="C1706" s="10"/>
      <c r="D1706" s="13"/>
      <c r="K1706" s="3"/>
    </row>
    <row r="1707" spans="2:11" s="2" customFormat="1" x14ac:dyDescent="0.2">
      <c r="B1707" s="4"/>
      <c r="C1707" s="10"/>
      <c r="D1707" s="13"/>
      <c r="K1707" s="3"/>
    </row>
    <row r="1708" spans="2:11" s="2" customFormat="1" x14ac:dyDescent="0.2">
      <c r="B1708" s="4"/>
      <c r="C1708" s="10"/>
      <c r="D1708" s="13"/>
      <c r="K1708" s="3"/>
    </row>
    <row r="1709" spans="2:11" s="2" customFormat="1" x14ac:dyDescent="0.2">
      <c r="B1709" s="4"/>
      <c r="C1709" s="10"/>
      <c r="D1709" s="13"/>
      <c r="K1709" s="3"/>
    </row>
    <row r="1710" spans="2:11" s="2" customFormat="1" x14ac:dyDescent="0.2">
      <c r="B1710" s="4"/>
      <c r="C1710" s="10"/>
      <c r="D1710" s="13"/>
      <c r="K1710" s="3"/>
    </row>
    <row r="1711" spans="2:11" s="2" customFormat="1" x14ac:dyDescent="0.2">
      <c r="B1711" s="4"/>
      <c r="C1711" s="10"/>
      <c r="D1711" s="13"/>
      <c r="K1711" s="3"/>
    </row>
    <row r="1712" spans="2:11" s="2" customFormat="1" x14ac:dyDescent="0.2">
      <c r="B1712" s="4"/>
      <c r="C1712" s="10"/>
      <c r="D1712" s="13"/>
      <c r="K1712" s="3"/>
    </row>
    <row r="1713" spans="2:11" s="2" customFormat="1" x14ac:dyDescent="0.2">
      <c r="B1713" s="4"/>
      <c r="C1713" s="10"/>
      <c r="D1713" s="13"/>
      <c r="K1713" s="3"/>
    </row>
    <row r="1714" spans="2:11" s="2" customFormat="1" x14ac:dyDescent="0.2">
      <c r="B1714" s="4"/>
      <c r="C1714" s="10"/>
      <c r="D1714" s="13"/>
      <c r="K1714" s="3"/>
    </row>
    <row r="1715" spans="2:11" s="2" customFormat="1" x14ac:dyDescent="0.2">
      <c r="B1715" s="4"/>
      <c r="C1715" s="10"/>
      <c r="D1715" s="13"/>
      <c r="K1715" s="3"/>
    </row>
    <row r="1716" spans="2:11" s="2" customFormat="1" x14ac:dyDescent="0.2">
      <c r="B1716" s="4"/>
      <c r="C1716" s="10"/>
      <c r="D1716" s="13"/>
      <c r="K1716" s="3"/>
    </row>
    <row r="1717" spans="2:11" s="2" customFormat="1" x14ac:dyDescent="0.2">
      <c r="B1717" s="4"/>
      <c r="C1717" s="10"/>
      <c r="D1717" s="13"/>
      <c r="K1717" s="3"/>
    </row>
    <row r="1718" spans="2:11" s="2" customFormat="1" x14ac:dyDescent="0.2">
      <c r="B1718" s="4"/>
      <c r="C1718" s="10"/>
      <c r="D1718" s="13"/>
      <c r="K1718" s="3"/>
    </row>
    <row r="1719" spans="2:11" s="2" customFormat="1" x14ac:dyDescent="0.2">
      <c r="B1719" s="4"/>
      <c r="C1719" s="10"/>
      <c r="D1719" s="13"/>
      <c r="K1719" s="3"/>
    </row>
    <row r="1720" spans="2:11" s="2" customFormat="1" x14ac:dyDescent="0.2">
      <c r="B1720" s="4"/>
      <c r="C1720" s="10"/>
      <c r="D1720" s="13"/>
      <c r="K1720" s="3"/>
    </row>
    <row r="1721" spans="2:11" s="2" customFormat="1" x14ac:dyDescent="0.2">
      <c r="B1721" s="4"/>
      <c r="C1721" s="10"/>
      <c r="D1721" s="13"/>
      <c r="K1721" s="3"/>
    </row>
    <row r="1722" spans="2:11" s="2" customFormat="1" x14ac:dyDescent="0.2">
      <c r="B1722" s="4"/>
      <c r="C1722" s="10"/>
      <c r="D1722" s="13"/>
      <c r="K1722" s="3"/>
    </row>
    <row r="1723" spans="2:11" s="2" customFormat="1" x14ac:dyDescent="0.2">
      <c r="B1723" s="4"/>
      <c r="C1723" s="10"/>
      <c r="D1723" s="13"/>
      <c r="K1723" s="3"/>
    </row>
    <row r="1724" spans="2:11" s="2" customFormat="1" x14ac:dyDescent="0.2">
      <c r="B1724" s="4"/>
      <c r="C1724" s="10"/>
      <c r="D1724" s="13"/>
      <c r="K1724" s="3"/>
    </row>
    <row r="1725" spans="2:11" s="2" customFormat="1" x14ac:dyDescent="0.2">
      <c r="B1725" s="4"/>
      <c r="C1725" s="10"/>
      <c r="D1725" s="13"/>
      <c r="K1725" s="3"/>
    </row>
    <row r="1726" spans="2:11" s="2" customFormat="1" x14ac:dyDescent="0.2">
      <c r="B1726" s="4"/>
      <c r="C1726" s="10"/>
      <c r="D1726" s="13"/>
      <c r="K1726" s="3"/>
    </row>
    <row r="1727" spans="2:11" s="2" customFormat="1" x14ac:dyDescent="0.2">
      <c r="B1727" s="4"/>
      <c r="C1727" s="10"/>
      <c r="D1727" s="13"/>
      <c r="K1727" s="3"/>
    </row>
    <row r="1728" spans="2:11" s="2" customFormat="1" x14ac:dyDescent="0.2">
      <c r="B1728" s="4"/>
      <c r="C1728" s="10"/>
      <c r="D1728" s="13"/>
      <c r="K1728" s="3"/>
    </row>
    <row r="1729" spans="2:11" s="2" customFormat="1" x14ac:dyDescent="0.2">
      <c r="B1729" s="4"/>
      <c r="C1729" s="10"/>
      <c r="D1729" s="13"/>
      <c r="K1729" s="3"/>
    </row>
    <row r="1730" spans="2:11" s="2" customFormat="1" x14ac:dyDescent="0.2">
      <c r="B1730" s="4"/>
      <c r="C1730" s="10"/>
      <c r="D1730" s="13"/>
      <c r="K1730" s="3"/>
    </row>
    <row r="1731" spans="2:11" s="2" customFormat="1" x14ac:dyDescent="0.2">
      <c r="B1731" s="4"/>
      <c r="C1731" s="10"/>
      <c r="D1731" s="13"/>
      <c r="K1731" s="3"/>
    </row>
    <row r="1732" spans="2:11" s="2" customFormat="1" x14ac:dyDescent="0.2">
      <c r="B1732" s="4"/>
      <c r="C1732" s="10"/>
      <c r="D1732" s="13"/>
      <c r="K1732" s="3"/>
    </row>
    <row r="1733" spans="2:11" s="2" customFormat="1" x14ac:dyDescent="0.2">
      <c r="B1733" s="4"/>
      <c r="C1733" s="10"/>
      <c r="D1733" s="13"/>
      <c r="K1733" s="3"/>
    </row>
    <row r="1734" spans="2:11" s="2" customFormat="1" x14ac:dyDescent="0.2">
      <c r="B1734" s="4"/>
      <c r="C1734" s="10"/>
      <c r="D1734" s="13"/>
      <c r="K1734" s="3"/>
    </row>
    <row r="1735" spans="2:11" s="2" customFormat="1" x14ac:dyDescent="0.2">
      <c r="B1735" s="4"/>
      <c r="C1735" s="10"/>
      <c r="D1735" s="13"/>
      <c r="K1735" s="3"/>
    </row>
    <row r="1736" spans="2:11" s="2" customFormat="1" x14ac:dyDescent="0.2">
      <c r="B1736" s="4"/>
      <c r="C1736" s="10"/>
      <c r="D1736" s="13"/>
      <c r="K1736" s="3"/>
    </row>
    <row r="1737" spans="2:11" s="2" customFormat="1" x14ac:dyDescent="0.2">
      <c r="B1737" s="4"/>
      <c r="C1737" s="10"/>
      <c r="D1737" s="13"/>
      <c r="K1737" s="3"/>
    </row>
    <row r="1738" spans="2:11" s="2" customFormat="1" x14ac:dyDescent="0.2">
      <c r="B1738" s="4"/>
      <c r="C1738" s="10"/>
      <c r="D1738" s="13"/>
      <c r="K1738" s="3"/>
    </row>
    <row r="1739" spans="2:11" s="2" customFormat="1" x14ac:dyDescent="0.2">
      <c r="B1739" s="4"/>
      <c r="C1739" s="10"/>
      <c r="D1739" s="13"/>
      <c r="K1739" s="3"/>
    </row>
    <row r="1740" spans="2:11" s="2" customFormat="1" x14ac:dyDescent="0.2">
      <c r="B1740" s="4"/>
      <c r="C1740" s="10"/>
      <c r="D1740" s="13"/>
      <c r="K1740" s="3"/>
    </row>
    <row r="1741" spans="2:11" s="2" customFormat="1" x14ac:dyDescent="0.2">
      <c r="B1741" s="4"/>
      <c r="C1741" s="10"/>
      <c r="D1741" s="13"/>
      <c r="K1741" s="3"/>
    </row>
    <row r="1742" spans="2:11" s="2" customFormat="1" x14ac:dyDescent="0.2">
      <c r="B1742" s="4"/>
      <c r="C1742" s="10"/>
      <c r="D1742" s="13"/>
      <c r="K1742" s="3"/>
    </row>
    <row r="1743" spans="2:11" s="2" customFormat="1" x14ac:dyDescent="0.2">
      <c r="B1743" s="4"/>
      <c r="C1743" s="10"/>
      <c r="D1743" s="13"/>
      <c r="K1743" s="3"/>
    </row>
    <row r="1744" spans="2:11" s="2" customFormat="1" x14ac:dyDescent="0.2">
      <c r="B1744" s="4"/>
      <c r="C1744" s="10"/>
      <c r="D1744" s="13"/>
      <c r="K1744" s="3"/>
    </row>
    <row r="1745" spans="2:11" s="2" customFormat="1" x14ac:dyDescent="0.2">
      <c r="B1745" s="4"/>
      <c r="C1745" s="10"/>
      <c r="D1745" s="13"/>
      <c r="K1745" s="3"/>
    </row>
    <row r="1746" spans="2:11" s="2" customFormat="1" x14ac:dyDescent="0.2">
      <c r="B1746" s="4"/>
      <c r="C1746" s="10"/>
      <c r="D1746" s="13"/>
      <c r="K1746" s="3"/>
    </row>
    <row r="1747" spans="2:11" s="2" customFormat="1" x14ac:dyDescent="0.2">
      <c r="B1747" s="4"/>
      <c r="C1747" s="10"/>
      <c r="D1747" s="13"/>
      <c r="K1747" s="3"/>
    </row>
    <row r="1748" spans="2:11" s="2" customFormat="1" x14ac:dyDescent="0.2">
      <c r="B1748" s="4"/>
      <c r="C1748" s="10"/>
      <c r="D1748" s="13"/>
      <c r="K1748" s="3"/>
    </row>
    <row r="1749" spans="2:11" s="2" customFormat="1" x14ac:dyDescent="0.2">
      <c r="B1749" s="4"/>
      <c r="C1749" s="10"/>
      <c r="D1749" s="13"/>
      <c r="K1749" s="3"/>
    </row>
    <row r="1750" spans="2:11" s="2" customFormat="1" x14ac:dyDescent="0.2">
      <c r="B1750" s="4"/>
      <c r="C1750" s="10"/>
      <c r="D1750" s="13"/>
      <c r="K1750" s="3"/>
    </row>
    <row r="1751" spans="2:11" s="2" customFormat="1" x14ac:dyDescent="0.2">
      <c r="B1751" s="4"/>
      <c r="C1751" s="10"/>
      <c r="D1751" s="13"/>
      <c r="K1751" s="3"/>
    </row>
    <row r="1752" spans="2:11" s="2" customFormat="1" x14ac:dyDescent="0.2">
      <c r="B1752" s="4"/>
      <c r="C1752" s="10"/>
      <c r="D1752" s="13"/>
      <c r="K1752" s="3"/>
    </row>
    <row r="1753" spans="2:11" s="2" customFormat="1" x14ac:dyDescent="0.2">
      <c r="B1753" s="4"/>
      <c r="C1753" s="10"/>
      <c r="D1753" s="13"/>
      <c r="K1753" s="3"/>
    </row>
    <row r="1754" spans="2:11" s="2" customFormat="1" x14ac:dyDescent="0.2">
      <c r="B1754" s="4"/>
      <c r="C1754" s="10"/>
      <c r="D1754" s="13"/>
      <c r="K1754" s="3"/>
    </row>
    <row r="1755" spans="2:11" s="2" customFormat="1" x14ac:dyDescent="0.2">
      <c r="B1755" s="4"/>
      <c r="C1755" s="10"/>
      <c r="D1755" s="13"/>
      <c r="K1755" s="3"/>
    </row>
    <row r="1756" spans="2:11" s="2" customFormat="1" x14ac:dyDescent="0.2">
      <c r="B1756" s="4"/>
      <c r="C1756" s="10"/>
      <c r="D1756" s="13"/>
      <c r="K1756" s="3"/>
    </row>
    <row r="1757" spans="2:11" s="2" customFormat="1" x14ac:dyDescent="0.2">
      <c r="B1757" s="4"/>
      <c r="C1757" s="10"/>
      <c r="D1757" s="13"/>
      <c r="K1757" s="3"/>
    </row>
    <row r="1758" spans="2:11" s="2" customFormat="1" x14ac:dyDescent="0.2">
      <c r="B1758" s="4"/>
      <c r="C1758" s="10"/>
      <c r="D1758" s="13"/>
      <c r="K1758" s="3"/>
    </row>
    <row r="1759" spans="2:11" s="2" customFormat="1" x14ac:dyDescent="0.2">
      <c r="B1759" s="4"/>
      <c r="C1759" s="10"/>
      <c r="D1759" s="13"/>
      <c r="K1759" s="3"/>
    </row>
    <row r="1760" spans="2:11" s="2" customFormat="1" x14ac:dyDescent="0.2">
      <c r="B1760" s="4"/>
      <c r="C1760" s="10"/>
      <c r="D1760" s="13"/>
      <c r="K1760" s="3"/>
    </row>
    <row r="1761" spans="2:11" s="2" customFormat="1" x14ac:dyDescent="0.2">
      <c r="B1761" s="4"/>
      <c r="C1761" s="10"/>
      <c r="D1761" s="13"/>
      <c r="K1761" s="3"/>
    </row>
    <row r="1762" spans="2:11" s="2" customFormat="1" x14ac:dyDescent="0.2">
      <c r="B1762" s="4"/>
      <c r="C1762" s="10"/>
      <c r="D1762" s="13"/>
      <c r="K1762" s="3"/>
    </row>
    <row r="1763" spans="2:11" s="2" customFormat="1" x14ac:dyDescent="0.2">
      <c r="B1763" s="4"/>
      <c r="C1763" s="10"/>
      <c r="D1763" s="13"/>
      <c r="K1763" s="3"/>
    </row>
    <row r="1764" spans="2:11" s="2" customFormat="1" x14ac:dyDescent="0.2">
      <c r="B1764" s="4"/>
      <c r="C1764" s="10"/>
      <c r="D1764" s="13"/>
      <c r="K1764" s="3"/>
    </row>
    <row r="1765" spans="2:11" s="2" customFormat="1" x14ac:dyDescent="0.2">
      <c r="B1765" s="4"/>
      <c r="C1765" s="10"/>
      <c r="D1765" s="13"/>
      <c r="K1765" s="3"/>
    </row>
    <row r="1766" spans="2:11" s="2" customFormat="1" x14ac:dyDescent="0.2">
      <c r="B1766" s="4"/>
      <c r="C1766" s="10"/>
      <c r="D1766" s="13"/>
      <c r="K1766" s="3"/>
    </row>
    <row r="1767" spans="2:11" s="2" customFormat="1" x14ac:dyDescent="0.2">
      <c r="B1767" s="4"/>
      <c r="C1767" s="10"/>
      <c r="D1767" s="13"/>
      <c r="K1767" s="3"/>
    </row>
    <row r="1768" spans="2:11" s="2" customFormat="1" x14ac:dyDescent="0.2">
      <c r="B1768" s="4"/>
      <c r="C1768" s="10"/>
      <c r="D1768" s="13"/>
      <c r="K1768" s="3"/>
    </row>
    <row r="1769" spans="2:11" s="2" customFormat="1" x14ac:dyDescent="0.2">
      <c r="B1769" s="4"/>
      <c r="C1769" s="10"/>
      <c r="D1769" s="13"/>
      <c r="K1769" s="3"/>
    </row>
    <row r="1770" spans="2:11" s="2" customFormat="1" x14ac:dyDescent="0.2">
      <c r="B1770" s="4"/>
      <c r="C1770" s="10"/>
      <c r="D1770" s="13"/>
      <c r="K1770" s="3"/>
    </row>
    <row r="1771" spans="2:11" s="2" customFormat="1" x14ac:dyDescent="0.2">
      <c r="B1771" s="4"/>
      <c r="C1771" s="10"/>
      <c r="D1771" s="13"/>
      <c r="K1771" s="3"/>
    </row>
    <row r="1772" spans="2:11" s="2" customFormat="1" x14ac:dyDescent="0.2">
      <c r="B1772" s="4"/>
      <c r="C1772" s="10"/>
      <c r="D1772" s="13"/>
      <c r="K1772" s="3"/>
    </row>
    <row r="1773" spans="2:11" s="2" customFormat="1" x14ac:dyDescent="0.2">
      <c r="B1773" s="4"/>
      <c r="C1773" s="10"/>
      <c r="D1773" s="13"/>
      <c r="K1773" s="3"/>
    </row>
    <row r="1774" spans="2:11" s="2" customFormat="1" x14ac:dyDescent="0.2">
      <c r="B1774" s="4"/>
      <c r="C1774" s="10"/>
      <c r="D1774" s="13"/>
      <c r="K1774" s="3"/>
    </row>
    <row r="1775" spans="2:11" s="2" customFormat="1" x14ac:dyDescent="0.2">
      <c r="B1775" s="4"/>
      <c r="C1775" s="10"/>
      <c r="D1775" s="13"/>
      <c r="K1775" s="3"/>
    </row>
    <row r="1776" spans="2:11" s="2" customFormat="1" x14ac:dyDescent="0.2">
      <c r="B1776" s="4"/>
      <c r="C1776" s="10"/>
      <c r="D1776" s="13"/>
      <c r="K1776" s="3"/>
    </row>
    <row r="1777" spans="2:11" s="2" customFormat="1" x14ac:dyDescent="0.2">
      <c r="B1777" s="4"/>
      <c r="C1777" s="10"/>
      <c r="D1777" s="13"/>
      <c r="K1777" s="3"/>
    </row>
    <row r="1778" spans="2:11" s="2" customFormat="1" x14ac:dyDescent="0.2">
      <c r="B1778" s="4"/>
      <c r="C1778" s="10"/>
      <c r="D1778" s="13"/>
      <c r="K1778" s="3"/>
    </row>
    <row r="1779" spans="2:11" s="2" customFormat="1" x14ac:dyDescent="0.2">
      <c r="B1779" s="4"/>
      <c r="C1779" s="10"/>
      <c r="D1779" s="13"/>
      <c r="K1779" s="3"/>
    </row>
    <row r="1780" spans="2:11" s="2" customFormat="1" x14ac:dyDescent="0.2">
      <c r="B1780" s="4"/>
      <c r="C1780" s="10"/>
      <c r="D1780" s="13"/>
      <c r="K1780" s="3"/>
    </row>
    <row r="1781" spans="2:11" s="2" customFormat="1" x14ac:dyDescent="0.2">
      <c r="B1781" s="4"/>
      <c r="C1781" s="10"/>
      <c r="D1781" s="13"/>
      <c r="K1781" s="3"/>
    </row>
    <row r="1782" spans="2:11" s="2" customFormat="1" x14ac:dyDescent="0.2">
      <c r="B1782" s="4"/>
      <c r="C1782" s="10"/>
      <c r="D1782" s="13"/>
      <c r="K1782" s="3"/>
    </row>
    <row r="1783" spans="2:11" s="2" customFormat="1" x14ac:dyDescent="0.2">
      <c r="B1783" s="4"/>
      <c r="C1783" s="10"/>
      <c r="D1783" s="13"/>
      <c r="K1783" s="3"/>
    </row>
    <row r="1784" spans="2:11" s="2" customFormat="1" x14ac:dyDescent="0.2">
      <c r="B1784" s="4"/>
      <c r="C1784" s="10"/>
      <c r="D1784" s="13"/>
      <c r="K1784" s="3"/>
    </row>
    <row r="1785" spans="2:11" s="2" customFormat="1" x14ac:dyDescent="0.2">
      <c r="B1785" s="4"/>
      <c r="C1785" s="10"/>
      <c r="D1785" s="13"/>
      <c r="K1785" s="3"/>
    </row>
    <row r="1786" spans="2:11" s="2" customFormat="1" x14ac:dyDescent="0.2">
      <c r="B1786" s="4"/>
      <c r="C1786" s="10"/>
      <c r="D1786" s="13"/>
      <c r="K1786" s="3"/>
    </row>
    <row r="1787" spans="2:11" s="2" customFormat="1" x14ac:dyDescent="0.2">
      <c r="B1787" s="4"/>
      <c r="C1787" s="10"/>
      <c r="D1787" s="13"/>
      <c r="K1787" s="3"/>
    </row>
    <row r="1788" spans="2:11" s="2" customFormat="1" x14ac:dyDescent="0.2">
      <c r="B1788" s="4"/>
      <c r="C1788" s="10"/>
      <c r="D1788" s="13"/>
      <c r="K1788" s="3"/>
    </row>
    <row r="1789" spans="2:11" s="2" customFormat="1" x14ac:dyDescent="0.2">
      <c r="B1789" s="4"/>
      <c r="C1789" s="10"/>
      <c r="D1789" s="13"/>
      <c r="K1789" s="3"/>
    </row>
    <row r="1790" spans="2:11" s="2" customFormat="1" x14ac:dyDescent="0.2">
      <c r="B1790" s="4"/>
      <c r="C1790" s="10"/>
      <c r="D1790" s="13"/>
      <c r="K1790" s="3"/>
    </row>
    <row r="1791" spans="2:11" s="2" customFormat="1" x14ac:dyDescent="0.2">
      <c r="B1791" s="4"/>
      <c r="C1791" s="10"/>
      <c r="D1791" s="13"/>
      <c r="K1791" s="3"/>
    </row>
    <row r="1792" spans="2:11" s="2" customFormat="1" x14ac:dyDescent="0.2">
      <c r="B1792" s="4"/>
      <c r="C1792" s="10"/>
      <c r="D1792" s="13"/>
      <c r="K1792" s="3"/>
    </row>
    <row r="1793" spans="2:11" s="2" customFormat="1" x14ac:dyDescent="0.2">
      <c r="B1793" s="4"/>
      <c r="C1793" s="10"/>
      <c r="D1793" s="13"/>
      <c r="K1793" s="3"/>
    </row>
    <row r="1794" spans="2:11" s="2" customFormat="1" x14ac:dyDescent="0.2">
      <c r="B1794" s="4"/>
      <c r="C1794" s="10"/>
      <c r="D1794" s="13"/>
      <c r="K1794" s="3"/>
    </row>
    <row r="1795" spans="2:11" s="2" customFormat="1" x14ac:dyDescent="0.2">
      <c r="B1795" s="4"/>
      <c r="C1795" s="10"/>
      <c r="D1795" s="13"/>
      <c r="K1795" s="3"/>
    </row>
    <row r="1796" spans="2:11" s="2" customFormat="1" x14ac:dyDescent="0.2">
      <c r="B1796" s="4"/>
      <c r="C1796" s="10"/>
      <c r="D1796" s="13"/>
      <c r="K1796" s="3"/>
    </row>
    <row r="1797" spans="2:11" s="2" customFormat="1" x14ac:dyDescent="0.2">
      <c r="B1797" s="4"/>
      <c r="C1797" s="10"/>
      <c r="D1797" s="13"/>
      <c r="K1797" s="3"/>
    </row>
    <row r="1798" spans="2:11" s="2" customFormat="1" x14ac:dyDescent="0.2">
      <c r="B1798" s="4"/>
      <c r="C1798" s="10"/>
      <c r="D1798" s="13"/>
      <c r="K1798" s="3"/>
    </row>
    <row r="1799" spans="2:11" s="2" customFormat="1" x14ac:dyDescent="0.2">
      <c r="B1799" s="4"/>
      <c r="C1799" s="10"/>
      <c r="D1799" s="13"/>
      <c r="K1799" s="3"/>
    </row>
    <row r="1800" spans="2:11" s="2" customFormat="1" x14ac:dyDescent="0.2">
      <c r="B1800" s="4"/>
      <c r="C1800" s="10"/>
      <c r="D1800" s="13"/>
      <c r="K1800" s="3"/>
    </row>
    <row r="1801" spans="2:11" s="2" customFormat="1" x14ac:dyDescent="0.2">
      <c r="B1801" s="4"/>
      <c r="C1801" s="10"/>
      <c r="D1801" s="13"/>
      <c r="K1801" s="3"/>
    </row>
    <row r="1802" spans="2:11" s="2" customFormat="1" x14ac:dyDescent="0.2">
      <c r="B1802" s="4"/>
      <c r="C1802" s="10"/>
      <c r="D1802" s="13"/>
      <c r="K1802" s="3"/>
    </row>
    <row r="1803" spans="2:11" s="2" customFormat="1" x14ac:dyDescent="0.2">
      <c r="B1803" s="4"/>
      <c r="C1803" s="10"/>
      <c r="D1803" s="13"/>
      <c r="K1803" s="3"/>
    </row>
    <row r="1804" spans="2:11" s="2" customFormat="1" x14ac:dyDescent="0.2">
      <c r="B1804" s="4"/>
      <c r="C1804" s="10"/>
      <c r="D1804" s="13"/>
      <c r="K1804" s="3"/>
    </row>
    <row r="1805" spans="2:11" s="2" customFormat="1" x14ac:dyDescent="0.2">
      <c r="B1805" s="4"/>
      <c r="C1805" s="10"/>
      <c r="D1805" s="13"/>
      <c r="K1805" s="3"/>
    </row>
    <row r="1806" spans="2:11" s="2" customFormat="1" x14ac:dyDescent="0.2">
      <c r="B1806" s="4"/>
      <c r="C1806" s="10"/>
      <c r="D1806" s="13"/>
      <c r="K1806" s="3"/>
    </row>
    <row r="1807" spans="2:11" s="2" customFormat="1" x14ac:dyDescent="0.2">
      <c r="B1807" s="4"/>
      <c r="C1807" s="10"/>
      <c r="D1807" s="13"/>
      <c r="K1807" s="3"/>
    </row>
    <row r="1808" spans="2:11" s="2" customFormat="1" x14ac:dyDescent="0.2">
      <c r="B1808" s="4"/>
      <c r="C1808" s="10"/>
      <c r="D1808" s="13"/>
      <c r="K1808" s="3"/>
    </row>
    <row r="1809" spans="2:11" s="2" customFormat="1" x14ac:dyDescent="0.2">
      <c r="B1809" s="4"/>
      <c r="C1809" s="10"/>
      <c r="D1809" s="13"/>
      <c r="K1809" s="3"/>
    </row>
    <row r="1810" spans="2:11" s="2" customFormat="1" x14ac:dyDescent="0.2">
      <c r="B1810" s="4"/>
      <c r="C1810" s="10"/>
      <c r="D1810" s="13"/>
      <c r="K1810" s="3"/>
    </row>
    <row r="1811" spans="2:11" s="2" customFormat="1" x14ac:dyDescent="0.2">
      <c r="B1811" s="4"/>
      <c r="C1811" s="10"/>
      <c r="D1811" s="13"/>
      <c r="K1811" s="3"/>
    </row>
    <row r="1812" spans="2:11" s="2" customFormat="1" x14ac:dyDescent="0.2">
      <c r="B1812" s="4"/>
      <c r="C1812" s="10"/>
      <c r="D1812" s="13"/>
      <c r="K1812" s="3"/>
    </row>
    <row r="1813" spans="2:11" s="2" customFormat="1" x14ac:dyDescent="0.2">
      <c r="B1813" s="4"/>
      <c r="C1813" s="10"/>
      <c r="D1813" s="13"/>
      <c r="K1813" s="3"/>
    </row>
    <row r="1814" spans="2:11" s="2" customFormat="1" x14ac:dyDescent="0.2">
      <c r="B1814" s="4"/>
      <c r="C1814" s="10"/>
      <c r="D1814" s="13"/>
      <c r="K1814" s="3"/>
    </row>
    <row r="1815" spans="2:11" s="2" customFormat="1" x14ac:dyDescent="0.2">
      <c r="B1815" s="4"/>
      <c r="C1815" s="10"/>
      <c r="D1815" s="13"/>
      <c r="K1815" s="3"/>
    </row>
    <row r="1816" spans="2:11" s="2" customFormat="1" x14ac:dyDescent="0.2">
      <c r="B1816" s="4"/>
      <c r="C1816" s="10"/>
      <c r="D1816" s="13"/>
      <c r="K1816" s="3"/>
    </row>
    <row r="1817" spans="2:11" s="2" customFormat="1" x14ac:dyDescent="0.2">
      <c r="B1817" s="4"/>
      <c r="C1817" s="10"/>
      <c r="D1817" s="13"/>
      <c r="K1817" s="3"/>
    </row>
    <row r="1818" spans="2:11" s="2" customFormat="1" x14ac:dyDescent="0.2">
      <c r="B1818" s="4"/>
      <c r="C1818" s="10"/>
      <c r="D1818" s="13"/>
      <c r="K1818" s="3"/>
    </row>
    <row r="1819" spans="2:11" s="2" customFormat="1" x14ac:dyDescent="0.2">
      <c r="B1819" s="4"/>
      <c r="C1819" s="10"/>
      <c r="D1819" s="13"/>
      <c r="K1819" s="3"/>
    </row>
    <row r="1820" spans="2:11" s="2" customFormat="1" x14ac:dyDescent="0.2">
      <c r="B1820" s="4"/>
      <c r="C1820" s="10"/>
      <c r="D1820" s="13"/>
      <c r="K1820" s="3"/>
    </row>
    <row r="1821" spans="2:11" s="2" customFormat="1" x14ac:dyDescent="0.2">
      <c r="B1821" s="4"/>
      <c r="C1821" s="10"/>
      <c r="D1821" s="13"/>
      <c r="K1821" s="3"/>
    </row>
    <row r="1822" spans="2:11" s="2" customFormat="1" x14ac:dyDescent="0.2">
      <c r="B1822" s="4"/>
      <c r="C1822" s="10"/>
      <c r="D1822" s="13"/>
      <c r="K1822" s="3"/>
    </row>
    <row r="1823" spans="2:11" s="2" customFormat="1" x14ac:dyDescent="0.2">
      <c r="B1823" s="4"/>
      <c r="C1823" s="10"/>
      <c r="D1823" s="13"/>
      <c r="K1823" s="3"/>
    </row>
    <row r="1824" spans="2:11" s="2" customFormat="1" x14ac:dyDescent="0.2">
      <c r="B1824" s="4"/>
      <c r="C1824" s="10"/>
      <c r="D1824" s="13"/>
      <c r="K1824" s="3"/>
    </row>
    <row r="1825" spans="2:11" s="2" customFormat="1" x14ac:dyDescent="0.2">
      <c r="B1825" s="4"/>
      <c r="C1825" s="10"/>
      <c r="D1825" s="13"/>
      <c r="K1825" s="3"/>
    </row>
    <row r="1826" spans="2:11" s="2" customFormat="1" x14ac:dyDescent="0.2">
      <c r="B1826" s="4"/>
      <c r="C1826" s="10"/>
      <c r="D1826" s="13"/>
      <c r="K1826" s="3"/>
    </row>
    <row r="1827" spans="2:11" s="2" customFormat="1" x14ac:dyDescent="0.2">
      <c r="B1827" s="4"/>
      <c r="C1827" s="10"/>
      <c r="D1827" s="13"/>
      <c r="K1827" s="3"/>
    </row>
    <row r="1828" spans="2:11" s="2" customFormat="1" x14ac:dyDescent="0.2">
      <c r="B1828" s="4"/>
      <c r="C1828" s="10"/>
      <c r="D1828" s="13"/>
      <c r="K1828" s="3"/>
    </row>
    <row r="1829" spans="2:11" s="2" customFormat="1" x14ac:dyDescent="0.2">
      <c r="B1829" s="4"/>
      <c r="C1829" s="10"/>
      <c r="D1829" s="13"/>
      <c r="K1829" s="3"/>
    </row>
    <row r="1830" spans="2:11" s="2" customFormat="1" x14ac:dyDescent="0.2">
      <c r="B1830" s="4"/>
      <c r="C1830" s="10"/>
      <c r="D1830" s="13"/>
      <c r="K1830" s="3"/>
    </row>
    <row r="1831" spans="2:11" s="2" customFormat="1" x14ac:dyDescent="0.2">
      <c r="B1831" s="4"/>
      <c r="C1831" s="10"/>
      <c r="D1831" s="13"/>
      <c r="K1831" s="3"/>
    </row>
    <row r="1832" spans="2:11" s="2" customFormat="1" x14ac:dyDescent="0.2">
      <c r="B1832" s="4"/>
      <c r="C1832" s="10"/>
      <c r="D1832" s="13"/>
      <c r="K1832" s="3"/>
    </row>
    <row r="1833" spans="2:11" s="2" customFormat="1" x14ac:dyDescent="0.2">
      <c r="B1833" s="4"/>
      <c r="C1833" s="10"/>
      <c r="D1833" s="13"/>
      <c r="K1833" s="3"/>
    </row>
    <row r="1834" spans="2:11" s="2" customFormat="1" x14ac:dyDescent="0.2">
      <c r="B1834" s="4"/>
      <c r="C1834" s="10"/>
      <c r="D1834" s="13"/>
      <c r="K1834" s="3"/>
    </row>
    <row r="1835" spans="2:11" s="2" customFormat="1" x14ac:dyDescent="0.2">
      <c r="B1835" s="4"/>
      <c r="C1835" s="10"/>
      <c r="D1835" s="13"/>
      <c r="K1835" s="3"/>
    </row>
    <row r="1836" spans="2:11" s="2" customFormat="1" x14ac:dyDescent="0.2">
      <c r="B1836" s="4"/>
      <c r="C1836" s="10"/>
      <c r="D1836" s="13"/>
      <c r="K1836" s="3"/>
    </row>
    <row r="1837" spans="2:11" s="2" customFormat="1" x14ac:dyDescent="0.2">
      <c r="B1837" s="4"/>
      <c r="C1837" s="10"/>
      <c r="D1837" s="13"/>
      <c r="K1837" s="3"/>
    </row>
    <row r="1838" spans="2:11" s="2" customFormat="1" x14ac:dyDescent="0.2">
      <c r="B1838" s="4"/>
      <c r="C1838" s="10"/>
      <c r="D1838" s="13"/>
      <c r="K1838" s="3"/>
    </row>
    <row r="1839" spans="2:11" s="2" customFormat="1" x14ac:dyDescent="0.2">
      <c r="B1839" s="4"/>
      <c r="C1839" s="10"/>
      <c r="D1839" s="13"/>
      <c r="K1839" s="3"/>
    </row>
    <row r="1840" spans="2:11" s="2" customFormat="1" x14ac:dyDescent="0.2">
      <c r="B1840" s="4"/>
      <c r="C1840" s="10"/>
      <c r="D1840" s="13"/>
      <c r="K1840" s="3"/>
    </row>
    <row r="1841" spans="2:11" s="2" customFormat="1" x14ac:dyDescent="0.2">
      <c r="B1841" s="4"/>
      <c r="C1841" s="10"/>
      <c r="D1841" s="13"/>
      <c r="K1841" s="3"/>
    </row>
    <row r="1842" spans="2:11" s="2" customFormat="1" x14ac:dyDescent="0.2">
      <c r="B1842" s="4"/>
      <c r="C1842" s="10"/>
      <c r="D1842" s="13"/>
      <c r="K1842" s="3"/>
    </row>
    <row r="1843" spans="2:11" s="2" customFormat="1" x14ac:dyDescent="0.2">
      <c r="B1843" s="4"/>
      <c r="C1843" s="10"/>
      <c r="D1843" s="13"/>
      <c r="K1843" s="3"/>
    </row>
    <row r="1844" spans="2:11" s="2" customFormat="1" x14ac:dyDescent="0.2">
      <c r="B1844" s="4"/>
      <c r="C1844" s="10"/>
      <c r="D1844" s="13"/>
      <c r="K1844" s="3"/>
    </row>
    <row r="1845" spans="2:11" s="2" customFormat="1" x14ac:dyDescent="0.2">
      <c r="B1845" s="4"/>
      <c r="C1845" s="10"/>
      <c r="D1845" s="13"/>
      <c r="K1845" s="3"/>
    </row>
    <row r="1846" spans="2:11" s="2" customFormat="1" x14ac:dyDescent="0.2">
      <c r="B1846" s="4"/>
      <c r="C1846" s="10"/>
      <c r="D1846" s="13"/>
      <c r="K1846" s="3"/>
    </row>
    <row r="1847" spans="2:11" s="2" customFormat="1" x14ac:dyDescent="0.2">
      <c r="B1847" s="4"/>
      <c r="C1847" s="10"/>
      <c r="D1847" s="13"/>
      <c r="K1847" s="3"/>
    </row>
    <row r="1848" spans="2:11" s="2" customFormat="1" x14ac:dyDescent="0.2">
      <c r="B1848" s="4"/>
      <c r="C1848" s="10"/>
      <c r="D1848" s="13"/>
      <c r="K1848" s="3"/>
    </row>
    <row r="1849" spans="2:11" s="2" customFormat="1" x14ac:dyDescent="0.2">
      <c r="B1849" s="4"/>
      <c r="C1849" s="10"/>
      <c r="D1849" s="13"/>
      <c r="K1849" s="3"/>
    </row>
    <row r="1850" spans="2:11" s="2" customFormat="1" x14ac:dyDescent="0.2">
      <c r="B1850" s="4"/>
      <c r="C1850" s="10"/>
      <c r="D1850" s="13"/>
      <c r="K1850" s="3"/>
    </row>
    <row r="1851" spans="2:11" s="2" customFormat="1" x14ac:dyDescent="0.2">
      <c r="B1851" s="4"/>
      <c r="C1851" s="10"/>
      <c r="D1851" s="13"/>
      <c r="K1851" s="3"/>
    </row>
    <row r="1852" spans="2:11" s="2" customFormat="1" x14ac:dyDescent="0.2">
      <c r="B1852" s="4"/>
      <c r="C1852" s="10"/>
      <c r="D1852" s="13"/>
      <c r="K1852" s="3"/>
    </row>
    <row r="1853" spans="2:11" s="2" customFormat="1" x14ac:dyDescent="0.2">
      <c r="B1853" s="4"/>
      <c r="C1853" s="10"/>
      <c r="D1853" s="13"/>
      <c r="K1853" s="3"/>
    </row>
    <row r="1854" spans="2:11" s="2" customFormat="1" x14ac:dyDescent="0.2">
      <c r="B1854" s="4"/>
      <c r="C1854" s="10"/>
      <c r="D1854" s="13"/>
      <c r="K1854" s="3"/>
    </row>
    <row r="1855" spans="2:11" s="2" customFormat="1" x14ac:dyDescent="0.2">
      <c r="B1855" s="4"/>
      <c r="C1855" s="10"/>
      <c r="D1855" s="13"/>
      <c r="K1855" s="3"/>
    </row>
    <row r="1856" spans="2:11" s="2" customFormat="1" x14ac:dyDescent="0.2">
      <c r="B1856" s="4"/>
      <c r="C1856" s="10"/>
      <c r="D1856" s="13"/>
      <c r="K1856" s="3"/>
    </row>
    <row r="1857" spans="2:11" s="2" customFormat="1" x14ac:dyDescent="0.2">
      <c r="B1857" s="4"/>
      <c r="C1857" s="10"/>
      <c r="D1857" s="13"/>
      <c r="K1857" s="3"/>
    </row>
    <row r="1858" spans="2:11" s="2" customFormat="1" x14ac:dyDescent="0.2">
      <c r="B1858" s="4"/>
      <c r="C1858" s="10"/>
      <c r="D1858" s="13"/>
      <c r="K1858" s="3"/>
    </row>
    <row r="1859" spans="2:11" s="2" customFormat="1" x14ac:dyDescent="0.2">
      <c r="B1859" s="4"/>
      <c r="C1859" s="10"/>
      <c r="D1859" s="13"/>
      <c r="K1859" s="3"/>
    </row>
    <row r="1860" spans="2:11" s="2" customFormat="1" x14ac:dyDescent="0.2">
      <c r="B1860" s="4"/>
      <c r="C1860" s="10"/>
      <c r="D1860" s="13"/>
      <c r="K1860" s="3"/>
    </row>
    <row r="1861" spans="2:11" s="2" customFormat="1" x14ac:dyDescent="0.2">
      <c r="B1861" s="4"/>
      <c r="C1861" s="10"/>
      <c r="D1861" s="13"/>
      <c r="K1861" s="3"/>
    </row>
    <row r="1862" spans="2:11" s="2" customFormat="1" x14ac:dyDescent="0.2">
      <c r="B1862" s="4"/>
      <c r="C1862" s="10"/>
      <c r="D1862" s="13"/>
      <c r="K1862" s="3"/>
    </row>
    <row r="1863" spans="2:11" s="2" customFormat="1" x14ac:dyDescent="0.2">
      <c r="B1863" s="4"/>
      <c r="C1863" s="10"/>
      <c r="D1863" s="13"/>
      <c r="K1863" s="3"/>
    </row>
    <row r="1864" spans="2:11" s="2" customFormat="1" x14ac:dyDescent="0.2">
      <c r="B1864" s="4"/>
      <c r="C1864" s="10"/>
      <c r="D1864" s="13"/>
      <c r="K1864" s="3"/>
    </row>
    <row r="1865" spans="2:11" s="2" customFormat="1" x14ac:dyDescent="0.2">
      <c r="B1865" s="4"/>
      <c r="C1865" s="10"/>
      <c r="D1865" s="13"/>
      <c r="K1865" s="3"/>
    </row>
    <row r="1866" spans="2:11" s="2" customFormat="1" x14ac:dyDescent="0.2">
      <c r="B1866" s="4"/>
      <c r="C1866" s="10"/>
      <c r="D1866" s="13"/>
      <c r="K1866" s="3"/>
    </row>
    <row r="1867" spans="2:11" s="2" customFormat="1" x14ac:dyDescent="0.2">
      <c r="B1867" s="4"/>
      <c r="C1867" s="10"/>
      <c r="D1867" s="13"/>
      <c r="K1867" s="3"/>
    </row>
    <row r="1868" spans="2:11" s="2" customFormat="1" x14ac:dyDescent="0.2">
      <c r="B1868" s="4"/>
      <c r="C1868" s="10"/>
      <c r="D1868" s="13"/>
      <c r="K1868" s="3"/>
    </row>
    <row r="1869" spans="2:11" s="2" customFormat="1" x14ac:dyDescent="0.2">
      <c r="B1869" s="4"/>
      <c r="C1869" s="10"/>
      <c r="D1869" s="13"/>
      <c r="K1869" s="3"/>
    </row>
    <row r="1870" spans="2:11" s="2" customFormat="1" x14ac:dyDescent="0.2">
      <c r="B1870" s="4"/>
      <c r="C1870" s="10"/>
      <c r="D1870" s="13"/>
      <c r="K1870" s="3"/>
    </row>
    <row r="1871" spans="2:11" s="2" customFormat="1" x14ac:dyDescent="0.2">
      <c r="B1871" s="4"/>
      <c r="C1871" s="10"/>
      <c r="D1871" s="13"/>
      <c r="K1871" s="3"/>
    </row>
    <row r="1872" spans="2:11" s="2" customFormat="1" x14ac:dyDescent="0.2">
      <c r="B1872" s="4"/>
      <c r="C1872" s="10"/>
      <c r="D1872" s="13"/>
      <c r="K1872" s="3"/>
    </row>
    <row r="1873" spans="2:11" s="2" customFormat="1" x14ac:dyDescent="0.2">
      <c r="B1873" s="4"/>
      <c r="C1873" s="10"/>
      <c r="D1873" s="13"/>
      <c r="K1873" s="3"/>
    </row>
    <row r="1874" spans="2:11" s="2" customFormat="1" x14ac:dyDescent="0.2">
      <c r="B1874" s="4"/>
      <c r="C1874" s="10"/>
      <c r="D1874" s="13"/>
      <c r="K1874" s="3"/>
    </row>
    <row r="1875" spans="2:11" s="2" customFormat="1" x14ac:dyDescent="0.2">
      <c r="B1875" s="4"/>
      <c r="C1875" s="10"/>
      <c r="D1875" s="13"/>
      <c r="K1875" s="3"/>
    </row>
    <row r="1876" spans="2:11" s="2" customFormat="1" x14ac:dyDescent="0.2">
      <c r="B1876" s="4"/>
      <c r="C1876" s="10"/>
      <c r="D1876" s="13"/>
      <c r="K1876" s="3"/>
    </row>
    <row r="1877" spans="2:11" s="2" customFormat="1" x14ac:dyDescent="0.2">
      <c r="B1877" s="4"/>
      <c r="C1877" s="10"/>
      <c r="D1877" s="13"/>
      <c r="K1877" s="3"/>
    </row>
    <row r="1878" spans="2:11" s="2" customFormat="1" x14ac:dyDescent="0.2">
      <c r="B1878" s="4"/>
      <c r="C1878" s="10"/>
      <c r="D1878" s="13"/>
      <c r="K1878" s="3"/>
    </row>
    <row r="1879" spans="2:11" s="2" customFormat="1" x14ac:dyDescent="0.2">
      <c r="B1879" s="4"/>
      <c r="C1879" s="10"/>
      <c r="D1879" s="13"/>
      <c r="K1879" s="3"/>
    </row>
    <row r="1880" spans="2:11" s="2" customFormat="1" x14ac:dyDescent="0.2">
      <c r="B1880" s="4"/>
      <c r="C1880" s="10"/>
      <c r="D1880" s="13"/>
      <c r="K1880" s="3"/>
    </row>
    <row r="1881" spans="2:11" s="2" customFormat="1" x14ac:dyDescent="0.2">
      <c r="B1881" s="4"/>
      <c r="C1881" s="10"/>
      <c r="D1881" s="13"/>
      <c r="K1881" s="3"/>
    </row>
    <row r="1882" spans="2:11" s="2" customFormat="1" x14ac:dyDescent="0.2">
      <c r="B1882" s="4"/>
      <c r="C1882" s="10"/>
      <c r="D1882" s="13"/>
      <c r="K1882" s="3"/>
    </row>
    <row r="1883" spans="2:11" s="2" customFormat="1" x14ac:dyDescent="0.2">
      <c r="B1883" s="4"/>
      <c r="C1883" s="10"/>
      <c r="D1883" s="13"/>
      <c r="K1883" s="3"/>
    </row>
    <row r="1884" spans="2:11" s="2" customFormat="1" x14ac:dyDescent="0.2">
      <c r="B1884" s="4"/>
      <c r="C1884" s="10"/>
      <c r="D1884" s="13"/>
      <c r="K1884" s="3"/>
    </row>
    <row r="1885" spans="2:11" s="2" customFormat="1" x14ac:dyDescent="0.2">
      <c r="B1885" s="4"/>
      <c r="C1885" s="10"/>
      <c r="D1885" s="13"/>
      <c r="K1885" s="3"/>
    </row>
    <row r="1886" spans="2:11" s="2" customFormat="1" x14ac:dyDescent="0.2">
      <c r="B1886" s="4"/>
      <c r="C1886" s="10"/>
      <c r="D1886" s="13"/>
      <c r="K1886" s="3"/>
    </row>
    <row r="1887" spans="2:11" s="2" customFormat="1" x14ac:dyDescent="0.2">
      <c r="B1887" s="4"/>
      <c r="C1887" s="10"/>
      <c r="D1887" s="13"/>
      <c r="K1887" s="3"/>
    </row>
    <row r="1888" spans="2:11" s="2" customFormat="1" x14ac:dyDescent="0.2">
      <c r="B1888" s="4"/>
      <c r="C1888" s="10"/>
      <c r="D1888" s="13"/>
      <c r="K1888" s="3"/>
    </row>
    <row r="1889" spans="2:11" s="2" customFormat="1" x14ac:dyDescent="0.2">
      <c r="B1889" s="4"/>
      <c r="C1889" s="10"/>
      <c r="D1889" s="13"/>
      <c r="K1889" s="3"/>
    </row>
    <row r="1890" spans="2:11" s="2" customFormat="1" x14ac:dyDescent="0.2">
      <c r="B1890" s="4"/>
      <c r="C1890" s="10"/>
      <c r="D1890" s="13"/>
      <c r="K1890" s="3"/>
    </row>
    <row r="1891" spans="2:11" s="2" customFormat="1" x14ac:dyDescent="0.2">
      <c r="B1891" s="4"/>
      <c r="C1891" s="10"/>
      <c r="D1891" s="13"/>
      <c r="K1891" s="3"/>
    </row>
    <row r="1892" spans="2:11" s="2" customFormat="1" x14ac:dyDescent="0.2">
      <c r="B1892" s="4"/>
      <c r="C1892" s="10"/>
      <c r="D1892" s="13"/>
      <c r="K1892" s="3"/>
    </row>
    <row r="1893" spans="2:11" s="2" customFormat="1" x14ac:dyDescent="0.2">
      <c r="B1893" s="4"/>
      <c r="C1893" s="10"/>
      <c r="D1893" s="13"/>
      <c r="K1893" s="3"/>
    </row>
    <row r="1894" spans="2:11" s="2" customFormat="1" x14ac:dyDescent="0.2">
      <c r="B1894" s="4"/>
      <c r="C1894" s="10"/>
      <c r="D1894" s="13"/>
      <c r="K1894" s="3"/>
    </row>
    <row r="1895" spans="2:11" s="2" customFormat="1" x14ac:dyDescent="0.2">
      <c r="B1895" s="4"/>
      <c r="C1895" s="10"/>
      <c r="D1895" s="13"/>
      <c r="K1895" s="3"/>
    </row>
    <row r="1896" spans="2:11" s="2" customFormat="1" x14ac:dyDescent="0.2">
      <c r="B1896" s="4"/>
      <c r="C1896" s="10"/>
      <c r="D1896" s="13"/>
      <c r="K1896" s="3"/>
    </row>
    <row r="1897" spans="2:11" s="2" customFormat="1" x14ac:dyDescent="0.2">
      <c r="B1897" s="4"/>
      <c r="C1897" s="10"/>
      <c r="D1897" s="13"/>
      <c r="K1897" s="3"/>
    </row>
    <row r="1898" spans="2:11" s="2" customFormat="1" x14ac:dyDescent="0.2">
      <c r="B1898" s="4"/>
      <c r="C1898" s="10"/>
      <c r="D1898" s="13"/>
      <c r="K1898" s="3"/>
    </row>
    <row r="1899" spans="2:11" s="2" customFormat="1" x14ac:dyDescent="0.2">
      <c r="B1899" s="4"/>
      <c r="C1899" s="10"/>
      <c r="D1899" s="13"/>
      <c r="K1899" s="3"/>
    </row>
    <row r="1900" spans="2:11" s="2" customFormat="1" x14ac:dyDescent="0.2">
      <c r="B1900" s="4"/>
      <c r="C1900" s="10"/>
      <c r="D1900" s="13"/>
      <c r="K1900" s="3"/>
    </row>
    <row r="1901" spans="2:11" s="2" customFormat="1" x14ac:dyDescent="0.2">
      <c r="B1901" s="4"/>
      <c r="C1901" s="10"/>
      <c r="D1901" s="13"/>
      <c r="K1901" s="3"/>
    </row>
    <row r="1902" spans="2:11" s="2" customFormat="1" x14ac:dyDescent="0.2">
      <c r="B1902" s="4"/>
      <c r="C1902" s="10"/>
      <c r="D1902" s="13"/>
      <c r="K1902" s="3"/>
    </row>
    <row r="1903" spans="2:11" s="2" customFormat="1" x14ac:dyDescent="0.2">
      <c r="B1903" s="4"/>
      <c r="C1903" s="10"/>
      <c r="D1903" s="13"/>
      <c r="K1903" s="3"/>
    </row>
    <row r="1904" spans="2:11" s="2" customFormat="1" x14ac:dyDescent="0.2">
      <c r="B1904" s="4"/>
      <c r="C1904" s="10"/>
      <c r="D1904" s="13"/>
      <c r="K1904" s="3"/>
    </row>
    <row r="1905" spans="2:11" s="2" customFormat="1" x14ac:dyDescent="0.2">
      <c r="B1905" s="4"/>
      <c r="C1905" s="10"/>
      <c r="D1905" s="13"/>
      <c r="K1905" s="3"/>
    </row>
    <row r="1906" spans="2:11" s="2" customFormat="1" x14ac:dyDescent="0.2">
      <c r="B1906" s="4"/>
      <c r="C1906" s="10"/>
      <c r="D1906" s="13"/>
      <c r="K1906" s="3"/>
    </row>
    <row r="1907" spans="2:11" s="2" customFormat="1" x14ac:dyDescent="0.2">
      <c r="B1907" s="4"/>
      <c r="C1907" s="10"/>
      <c r="D1907" s="13"/>
      <c r="K1907" s="3"/>
    </row>
    <row r="1908" spans="2:11" s="2" customFormat="1" x14ac:dyDescent="0.2">
      <c r="B1908" s="4"/>
      <c r="C1908" s="10"/>
      <c r="D1908" s="13"/>
      <c r="K1908" s="3"/>
    </row>
    <row r="1909" spans="2:11" s="2" customFormat="1" x14ac:dyDescent="0.2">
      <c r="B1909" s="4"/>
      <c r="C1909" s="10"/>
      <c r="D1909" s="13"/>
      <c r="K1909" s="3"/>
    </row>
    <row r="1910" spans="2:11" s="2" customFormat="1" x14ac:dyDescent="0.2">
      <c r="B1910" s="4"/>
      <c r="C1910" s="10"/>
      <c r="D1910" s="13"/>
      <c r="K1910" s="3"/>
    </row>
    <row r="1911" spans="2:11" s="2" customFormat="1" x14ac:dyDescent="0.2">
      <c r="B1911" s="4"/>
      <c r="C1911" s="10"/>
      <c r="D1911" s="13"/>
      <c r="K1911" s="3"/>
    </row>
    <row r="1912" spans="2:11" s="2" customFormat="1" x14ac:dyDescent="0.2">
      <c r="B1912" s="4"/>
      <c r="C1912" s="10"/>
      <c r="D1912" s="13"/>
      <c r="K1912" s="3"/>
    </row>
    <row r="1913" spans="2:11" s="2" customFormat="1" x14ac:dyDescent="0.2">
      <c r="B1913" s="4"/>
      <c r="C1913" s="10"/>
      <c r="D1913" s="13"/>
      <c r="K1913" s="3"/>
    </row>
    <row r="1914" spans="2:11" s="2" customFormat="1" x14ac:dyDescent="0.2">
      <c r="B1914" s="4"/>
      <c r="C1914" s="10"/>
      <c r="D1914" s="13"/>
      <c r="K1914" s="3"/>
    </row>
    <row r="1915" spans="2:11" s="2" customFormat="1" x14ac:dyDescent="0.2">
      <c r="B1915" s="4"/>
      <c r="C1915" s="10"/>
      <c r="D1915" s="13"/>
      <c r="K1915" s="3"/>
    </row>
    <row r="1916" spans="2:11" s="2" customFormat="1" x14ac:dyDescent="0.2">
      <c r="B1916" s="4"/>
      <c r="C1916" s="10"/>
      <c r="D1916" s="13"/>
      <c r="K1916" s="3"/>
    </row>
    <row r="1917" spans="2:11" s="2" customFormat="1" x14ac:dyDescent="0.2">
      <c r="B1917" s="4"/>
      <c r="C1917" s="10"/>
      <c r="D1917" s="13"/>
      <c r="K1917" s="3"/>
    </row>
    <row r="1918" spans="2:11" s="2" customFormat="1" x14ac:dyDescent="0.2">
      <c r="B1918" s="4"/>
      <c r="C1918" s="10"/>
      <c r="D1918" s="13"/>
      <c r="K1918" s="3"/>
    </row>
    <row r="1919" spans="2:11" s="2" customFormat="1" x14ac:dyDescent="0.2">
      <c r="B1919" s="4"/>
      <c r="C1919" s="10"/>
      <c r="D1919" s="13"/>
      <c r="K1919" s="3"/>
    </row>
    <row r="1920" spans="2:11" s="2" customFormat="1" x14ac:dyDescent="0.2">
      <c r="B1920" s="4"/>
      <c r="C1920" s="10"/>
      <c r="D1920" s="13"/>
      <c r="K1920" s="3"/>
    </row>
    <row r="1921" spans="2:11" s="2" customFormat="1" x14ac:dyDescent="0.2">
      <c r="B1921" s="4"/>
      <c r="C1921" s="10"/>
      <c r="D1921" s="13"/>
      <c r="K1921" s="3"/>
    </row>
    <row r="1922" spans="2:11" s="2" customFormat="1" x14ac:dyDescent="0.2">
      <c r="B1922" s="4"/>
      <c r="C1922" s="10"/>
      <c r="D1922" s="13"/>
      <c r="K1922" s="3"/>
    </row>
    <row r="1923" spans="2:11" s="2" customFormat="1" x14ac:dyDescent="0.2">
      <c r="B1923" s="4"/>
      <c r="C1923" s="10"/>
      <c r="D1923" s="13"/>
      <c r="K1923" s="3"/>
    </row>
    <row r="1924" spans="2:11" s="2" customFormat="1" x14ac:dyDescent="0.2">
      <c r="B1924" s="4"/>
      <c r="C1924" s="10"/>
      <c r="D1924" s="13"/>
      <c r="K1924" s="3"/>
    </row>
    <row r="1925" spans="2:11" s="2" customFormat="1" x14ac:dyDescent="0.2">
      <c r="B1925" s="4"/>
      <c r="C1925" s="10"/>
      <c r="D1925" s="13"/>
      <c r="K1925" s="3"/>
    </row>
    <row r="1926" spans="2:11" s="2" customFormat="1" x14ac:dyDescent="0.2">
      <c r="B1926" s="4"/>
      <c r="C1926" s="10"/>
      <c r="D1926" s="13"/>
      <c r="K1926" s="3"/>
    </row>
    <row r="1927" spans="2:11" s="2" customFormat="1" x14ac:dyDescent="0.2">
      <c r="B1927" s="4"/>
      <c r="C1927" s="10"/>
      <c r="D1927" s="13"/>
      <c r="K1927" s="3"/>
    </row>
    <row r="1928" spans="2:11" s="2" customFormat="1" x14ac:dyDescent="0.2">
      <c r="B1928" s="4"/>
      <c r="C1928" s="10"/>
      <c r="D1928" s="13"/>
      <c r="K1928" s="3"/>
    </row>
    <row r="1929" spans="2:11" s="2" customFormat="1" x14ac:dyDescent="0.2">
      <c r="B1929" s="4"/>
      <c r="C1929" s="10"/>
      <c r="D1929" s="13"/>
      <c r="K1929" s="3"/>
    </row>
    <row r="1930" spans="2:11" s="2" customFormat="1" x14ac:dyDescent="0.2">
      <c r="B1930" s="4"/>
      <c r="C1930" s="10"/>
      <c r="D1930" s="13"/>
      <c r="K1930" s="3"/>
    </row>
    <row r="1931" spans="2:11" s="2" customFormat="1" x14ac:dyDescent="0.2">
      <c r="B1931" s="4"/>
      <c r="C1931" s="10"/>
      <c r="D1931" s="13"/>
      <c r="K1931" s="3"/>
    </row>
    <row r="1932" spans="2:11" s="2" customFormat="1" x14ac:dyDescent="0.2">
      <c r="B1932" s="4"/>
      <c r="C1932" s="10"/>
      <c r="D1932" s="13"/>
      <c r="K1932" s="3"/>
    </row>
    <row r="1933" spans="2:11" s="2" customFormat="1" x14ac:dyDescent="0.2">
      <c r="B1933" s="4"/>
      <c r="C1933" s="10"/>
      <c r="D1933" s="13"/>
      <c r="K1933" s="3"/>
    </row>
    <row r="1934" spans="2:11" s="2" customFormat="1" x14ac:dyDescent="0.2">
      <c r="B1934" s="4"/>
      <c r="C1934" s="10"/>
      <c r="D1934" s="13"/>
      <c r="K1934" s="3"/>
    </row>
    <row r="1935" spans="2:11" s="2" customFormat="1" x14ac:dyDescent="0.2">
      <c r="B1935" s="4"/>
      <c r="C1935" s="10"/>
      <c r="D1935" s="13"/>
      <c r="K1935" s="3"/>
    </row>
    <row r="1936" spans="2:11" s="2" customFormat="1" x14ac:dyDescent="0.2">
      <c r="B1936" s="4"/>
      <c r="C1936" s="10"/>
      <c r="D1936" s="13"/>
      <c r="K1936" s="3"/>
    </row>
    <row r="1937" spans="2:11" s="2" customFormat="1" x14ac:dyDescent="0.2">
      <c r="B1937" s="4"/>
      <c r="C1937" s="10"/>
      <c r="D1937" s="13"/>
      <c r="K1937" s="3"/>
    </row>
    <row r="1938" spans="2:11" s="2" customFormat="1" x14ac:dyDescent="0.2">
      <c r="B1938" s="4"/>
      <c r="C1938" s="10"/>
      <c r="D1938" s="13"/>
      <c r="K1938" s="3"/>
    </row>
    <row r="1939" spans="2:11" s="2" customFormat="1" x14ac:dyDescent="0.2">
      <c r="B1939" s="4"/>
      <c r="C1939" s="10"/>
      <c r="D1939" s="13"/>
      <c r="K1939" s="3"/>
    </row>
    <row r="1940" spans="2:11" s="2" customFormat="1" x14ac:dyDescent="0.2">
      <c r="B1940" s="4"/>
      <c r="C1940" s="10"/>
      <c r="D1940" s="13"/>
      <c r="K1940" s="3"/>
    </row>
    <row r="1941" spans="2:11" s="2" customFormat="1" x14ac:dyDescent="0.2">
      <c r="B1941" s="4"/>
      <c r="C1941" s="10"/>
      <c r="D1941" s="13"/>
      <c r="K1941" s="3"/>
    </row>
    <row r="1942" spans="2:11" s="2" customFormat="1" x14ac:dyDescent="0.2">
      <c r="B1942" s="4"/>
      <c r="C1942" s="10"/>
      <c r="D1942" s="13"/>
      <c r="K1942" s="3"/>
    </row>
    <row r="1943" spans="2:11" s="2" customFormat="1" x14ac:dyDescent="0.2">
      <c r="B1943" s="4"/>
      <c r="C1943" s="10"/>
      <c r="D1943" s="13"/>
      <c r="K1943" s="3"/>
    </row>
    <row r="1944" spans="2:11" s="2" customFormat="1" x14ac:dyDescent="0.2">
      <c r="B1944" s="4"/>
      <c r="C1944" s="10"/>
      <c r="D1944" s="13"/>
      <c r="K1944" s="3"/>
    </row>
    <row r="1945" spans="2:11" s="2" customFormat="1" x14ac:dyDescent="0.2">
      <c r="B1945" s="4"/>
      <c r="C1945" s="10"/>
      <c r="D1945" s="13"/>
      <c r="K1945" s="3"/>
    </row>
    <row r="1946" spans="2:11" s="2" customFormat="1" x14ac:dyDescent="0.2">
      <c r="B1946" s="4"/>
      <c r="C1946" s="10"/>
      <c r="D1946" s="13"/>
      <c r="K1946" s="3"/>
    </row>
    <row r="1947" spans="2:11" s="2" customFormat="1" x14ac:dyDescent="0.2">
      <c r="B1947" s="4"/>
      <c r="C1947" s="10"/>
      <c r="D1947" s="13"/>
      <c r="K1947" s="3"/>
    </row>
    <row r="1948" spans="2:11" s="2" customFormat="1" x14ac:dyDescent="0.2">
      <c r="B1948" s="4"/>
      <c r="C1948" s="10"/>
      <c r="D1948" s="13"/>
      <c r="K1948" s="3"/>
    </row>
    <row r="1949" spans="2:11" s="2" customFormat="1" x14ac:dyDescent="0.2">
      <c r="B1949" s="4"/>
      <c r="C1949" s="10"/>
      <c r="D1949" s="13"/>
      <c r="K1949" s="3"/>
    </row>
    <row r="1950" spans="2:11" s="2" customFormat="1" x14ac:dyDescent="0.2">
      <c r="B1950" s="4"/>
      <c r="C1950" s="10"/>
      <c r="D1950" s="13"/>
      <c r="K1950" s="3"/>
    </row>
    <row r="1951" spans="2:11" s="2" customFormat="1" x14ac:dyDescent="0.2">
      <c r="B1951" s="4"/>
      <c r="C1951" s="10"/>
      <c r="D1951" s="13"/>
      <c r="K1951" s="3"/>
    </row>
    <row r="1952" spans="2:11" s="2" customFormat="1" x14ac:dyDescent="0.2">
      <c r="B1952" s="4"/>
      <c r="C1952" s="10"/>
      <c r="D1952" s="13"/>
      <c r="K1952" s="3"/>
    </row>
    <row r="1953" spans="2:11" s="2" customFormat="1" x14ac:dyDescent="0.2">
      <c r="B1953" s="4"/>
      <c r="C1953" s="10"/>
      <c r="D1953" s="13"/>
      <c r="K1953" s="3"/>
    </row>
    <row r="1954" spans="2:11" s="2" customFormat="1" x14ac:dyDescent="0.2">
      <c r="B1954" s="4"/>
      <c r="C1954" s="10"/>
      <c r="D1954" s="13"/>
      <c r="K1954" s="3"/>
    </row>
    <row r="1955" spans="2:11" s="2" customFormat="1" x14ac:dyDescent="0.2">
      <c r="B1955" s="4"/>
      <c r="C1955" s="10"/>
      <c r="D1955" s="13"/>
      <c r="K1955" s="3"/>
    </row>
    <row r="1956" spans="2:11" s="2" customFormat="1" x14ac:dyDescent="0.2">
      <c r="B1956" s="4"/>
      <c r="C1956" s="10"/>
      <c r="D1956" s="13"/>
      <c r="K1956" s="3"/>
    </row>
    <row r="1957" spans="2:11" s="2" customFormat="1" x14ac:dyDescent="0.2">
      <c r="B1957" s="4"/>
      <c r="C1957" s="10"/>
      <c r="D1957" s="13"/>
      <c r="K1957" s="3"/>
    </row>
    <row r="1958" spans="2:11" s="2" customFormat="1" x14ac:dyDescent="0.2">
      <c r="B1958" s="4"/>
      <c r="C1958" s="10"/>
      <c r="D1958" s="13"/>
      <c r="K1958" s="3"/>
    </row>
    <row r="1959" spans="2:11" s="2" customFormat="1" x14ac:dyDescent="0.2">
      <c r="B1959" s="4"/>
      <c r="C1959" s="10"/>
      <c r="D1959" s="13"/>
      <c r="K1959" s="3"/>
    </row>
    <row r="1960" spans="2:11" s="2" customFormat="1" x14ac:dyDescent="0.2">
      <c r="B1960" s="4"/>
      <c r="C1960" s="10"/>
      <c r="D1960" s="13"/>
      <c r="K1960" s="3"/>
    </row>
    <row r="1961" spans="2:11" s="2" customFormat="1" x14ac:dyDescent="0.2">
      <c r="B1961" s="4"/>
      <c r="C1961" s="10"/>
      <c r="D1961" s="13"/>
      <c r="K1961" s="3"/>
    </row>
    <row r="1962" spans="2:11" s="2" customFormat="1" x14ac:dyDescent="0.2">
      <c r="B1962" s="4"/>
      <c r="C1962" s="10"/>
      <c r="D1962" s="13"/>
      <c r="K1962" s="3"/>
    </row>
    <row r="1963" spans="2:11" s="2" customFormat="1" x14ac:dyDescent="0.2">
      <c r="B1963" s="4"/>
      <c r="C1963" s="10"/>
      <c r="D1963" s="13"/>
      <c r="K1963" s="3"/>
    </row>
    <row r="1964" spans="2:11" s="2" customFormat="1" x14ac:dyDescent="0.2">
      <c r="B1964" s="4"/>
      <c r="C1964" s="10"/>
      <c r="D1964" s="13"/>
      <c r="K1964" s="3"/>
    </row>
    <row r="1965" spans="2:11" s="2" customFormat="1" x14ac:dyDescent="0.2">
      <c r="B1965" s="4"/>
      <c r="C1965" s="10"/>
      <c r="D1965" s="13"/>
      <c r="K1965" s="3"/>
    </row>
    <row r="1966" spans="2:11" s="2" customFormat="1" x14ac:dyDescent="0.2">
      <c r="B1966" s="4"/>
      <c r="C1966" s="10"/>
      <c r="D1966" s="13"/>
      <c r="K1966" s="3"/>
    </row>
    <row r="1967" spans="2:11" s="2" customFormat="1" x14ac:dyDescent="0.2">
      <c r="B1967" s="4"/>
      <c r="C1967" s="10"/>
      <c r="D1967" s="13"/>
      <c r="K1967" s="3"/>
    </row>
    <row r="1968" spans="2:11" s="2" customFormat="1" x14ac:dyDescent="0.2">
      <c r="B1968" s="4"/>
      <c r="C1968" s="10"/>
      <c r="D1968" s="13"/>
      <c r="K1968" s="3"/>
    </row>
    <row r="1969" spans="2:11" s="2" customFormat="1" x14ac:dyDescent="0.2">
      <c r="B1969" s="4"/>
      <c r="C1969" s="10"/>
      <c r="D1969" s="13"/>
      <c r="K1969" s="3"/>
    </row>
    <row r="1970" spans="2:11" s="2" customFormat="1" x14ac:dyDescent="0.2">
      <c r="B1970" s="4"/>
      <c r="C1970" s="10"/>
      <c r="D1970" s="13"/>
      <c r="K1970" s="3"/>
    </row>
    <row r="1971" spans="2:11" s="2" customFormat="1" x14ac:dyDescent="0.2">
      <c r="B1971" s="4"/>
      <c r="C1971" s="10"/>
      <c r="D1971" s="13"/>
      <c r="K1971" s="3"/>
    </row>
    <row r="1972" spans="2:11" s="2" customFormat="1" x14ac:dyDescent="0.2">
      <c r="B1972" s="4"/>
      <c r="C1972" s="10"/>
      <c r="D1972" s="13"/>
      <c r="K1972" s="3"/>
    </row>
    <row r="1973" spans="2:11" s="2" customFormat="1" x14ac:dyDescent="0.2">
      <c r="B1973" s="4"/>
      <c r="C1973" s="10"/>
      <c r="D1973" s="13"/>
      <c r="K1973" s="3"/>
    </row>
    <row r="1974" spans="2:11" s="2" customFormat="1" x14ac:dyDescent="0.2">
      <c r="B1974" s="4"/>
      <c r="C1974" s="10"/>
      <c r="D1974" s="13"/>
      <c r="K1974" s="3"/>
    </row>
    <row r="1975" spans="2:11" s="2" customFormat="1" x14ac:dyDescent="0.2">
      <c r="B1975" s="4"/>
      <c r="C1975" s="10"/>
      <c r="D1975" s="13"/>
      <c r="K1975" s="3"/>
    </row>
    <row r="1976" spans="2:11" s="2" customFormat="1" x14ac:dyDescent="0.2">
      <c r="B1976" s="4"/>
      <c r="C1976" s="10"/>
      <c r="D1976" s="13"/>
      <c r="K1976" s="3"/>
    </row>
    <row r="1977" spans="2:11" s="2" customFormat="1" x14ac:dyDescent="0.2">
      <c r="B1977" s="4"/>
      <c r="C1977" s="10"/>
      <c r="D1977" s="13"/>
      <c r="K1977" s="3"/>
    </row>
    <row r="1978" spans="2:11" s="2" customFormat="1" x14ac:dyDescent="0.2">
      <c r="B1978" s="4"/>
      <c r="C1978" s="10"/>
      <c r="D1978" s="13"/>
      <c r="K1978" s="3"/>
    </row>
    <row r="1979" spans="2:11" s="2" customFormat="1" x14ac:dyDescent="0.2">
      <c r="B1979" s="4"/>
      <c r="C1979" s="10"/>
      <c r="D1979" s="13"/>
      <c r="K1979" s="3"/>
    </row>
    <row r="1980" spans="2:11" s="2" customFormat="1" x14ac:dyDescent="0.2">
      <c r="B1980" s="4"/>
      <c r="C1980" s="10"/>
      <c r="D1980" s="13"/>
      <c r="K1980" s="3"/>
    </row>
    <row r="1981" spans="2:11" s="2" customFormat="1" x14ac:dyDescent="0.2">
      <c r="B1981" s="4"/>
      <c r="C1981" s="10"/>
      <c r="D1981" s="13"/>
      <c r="K1981" s="3"/>
    </row>
    <row r="1982" spans="2:11" s="2" customFormat="1" x14ac:dyDescent="0.2">
      <c r="B1982" s="4"/>
      <c r="C1982" s="10"/>
      <c r="D1982" s="13"/>
      <c r="K1982" s="3"/>
    </row>
    <row r="1983" spans="2:11" s="2" customFormat="1" x14ac:dyDescent="0.2">
      <c r="B1983" s="4"/>
      <c r="C1983" s="10"/>
      <c r="D1983" s="13"/>
      <c r="K1983" s="3"/>
    </row>
    <row r="1984" spans="2:11" s="2" customFormat="1" x14ac:dyDescent="0.2">
      <c r="B1984" s="4"/>
      <c r="C1984" s="10"/>
      <c r="D1984" s="13"/>
      <c r="K1984" s="3"/>
    </row>
    <row r="1985" spans="2:11" s="2" customFormat="1" x14ac:dyDescent="0.2">
      <c r="B1985" s="4"/>
      <c r="C1985" s="10"/>
      <c r="D1985" s="13"/>
      <c r="K1985" s="3"/>
    </row>
    <row r="1986" spans="2:11" s="2" customFormat="1" x14ac:dyDescent="0.2">
      <c r="B1986" s="4"/>
      <c r="C1986" s="10"/>
      <c r="D1986" s="13"/>
      <c r="K1986" s="3"/>
    </row>
    <row r="1987" spans="2:11" s="2" customFormat="1" x14ac:dyDescent="0.2">
      <c r="B1987" s="4"/>
      <c r="C1987" s="10"/>
      <c r="D1987" s="13"/>
      <c r="K1987" s="3"/>
    </row>
    <row r="1988" spans="2:11" s="2" customFormat="1" x14ac:dyDescent="0.2">
      <c r="B1988" s="4"/>
      <c r="C1988" s="10"/>
      <c r="D1988" s="13"/>
      <c r="K1988" s="3"/>
    </row>
    <row r="1989" spans="2:11" s="2" customFormat="1" x14ac:dyDescent="0.2">
      <c r="B1989" s="4"/>
      <c r="C1989" s="10"/>
      <c r="D1989" s="13"/>
      <c r="K1989" s="3"/>
    </row>
    <row r="1990" spans="2:11" s="2" customFormat="1" x14ac:dyDescent="0.2">
      <c r="B1990" s="4"/>
      <c r="C1990" s="10"/>
      <c r="D1990" s="13"/>
      <c r="K1990" s="3"/>
    </row>
    <row r="1991" spans="2:11" s="2" customFormat="1" x14ac:dyDescent="0.2">
      <c r="B1991" s="4"/>
      <c r="C1991" s="10"/>
      <c r="D1991" s="13"/>
      <c r="K1991" s="3"/>
    </row>
    <row r="1992" spans="2:11" s="2" customFormat="1" x14ac:dyDescent="0.2">
      <c r="B1992" s="4"/>
      <c r="C1992" s="10"/>
      <c r="D1992" s="13"/>
      <c r="K1992" s="3"/>
    </row>
    <row r="1993" spans="2:11" s="2" customFormat="1" x14ac:dyDescent="0.2">
      <c r="B1993" s="4"/>
      <c r="C1993" s="10"/>
      <c r="D1993" s="13"/>
      <c r="K1993" s="3"/>
    </row>
    <row r="1994" spans="2:11" s="2" customFormat="1" x14ac:dyDescent="0.2">
      <c r="B1994" s="4"/>
      <c r="C1994" s="10"/>
      <c r="D1994" s="13"/>
      <c r="K1994" s="3"/>
    </row>
    <row r="1995" spans="2:11" s="2" customFormat="1" x14ac:dyDescent="0.2">
      <c r="B1995" s="4"/>
      <c r="C1995" s="10"/>
      <c r="D1995" s="13"/>
      <c r="K1995" s="3"/>
    </row>
    <row r="1996" spans="2:11" s="2" customFormat="1" x14ac:dyDescent="0.2">
      <c r="B1996" s="4"/>
      <c r="C1996" s="10"/>
      <c r="D1996" s="13"/>
      <c r="K1996" s="3"/>
    </row>
    <row r="1997" spans="2:11" s="2" customFormat="1" x14ac:dyDescent="0.2">
      <c r="B1997" s="4"/>
      <c r="C1997" s="10"/>
      <c r="D1997" s="13"/>
      <c r="K1997" s="3"/>
    </row>
    <row r="1998" spans="2:11" s="2" customFormat="1" x14ac:dyDescent="0.2">
      <c r="B1998" s="4"/>
      <c r="C1998" s="10"/>
      <c r="D1998" s="13"/>
      <c r="K1998" s="3"/>
    </row>
    <row r="1999" spans="2:11" s="2" customFormat="1" x14ac:dyDescent="0.2">
      <c r="B1999" s="4"/>
      <c r="C1999" s="10"/>
      <c r="D1999" s="13"/>
      <c r="K1999" s="3"/>
    </row>
    <row r="2000" spans="2:11" s="2" customFormat="1" x14ac:dyDescent="0.2">
      <c r="B2000" s="4"/>
      <c r="C2000" s="10"/>
      <c r="D2000" s="13"/>
      <c r="K2000" s="3"/>
    </row>
    <row r="2001" spans="2:11" s="2" customFormat="1" x14ac:dyDescent="0.2">
      <c r="B2001" s="4"/>
      <c r="C2001" s="10"/>
      <c r="D2001" s="13"/>
      <c r="K2001" s="3"/>
    </row>
    <row r="2002" spans="2:11" s="2" customFormat="1" x14ac:dyDescent="0.2">
      <c r="B2002" s="4"/>
      <c r="C2002" s="10"/>
      <c r="D2002" s="13"/>
      <c r="K2002" s="3"/>
    </row>
    <row r="2003" spans="2:11" s="2" customFormat="1" x14ac:dyDescent="0.2">
      <c r="B2003" s="4"/>
      <c r="C2003" s="10"/>
      <c r="D2003" s="13"/>
      <c r="K2003" s="3"/>
    </row>
    <row r="2004" spans="2:11" s="2" customFormat="1" x14ac:dyDescent="0.2">
      <c r="B2004" s="4"/>
      <c r="C2004" s="10"/>
      <c r="D2004" s="13"/>
      <c r="K2004" s="3"/>
    </row>
    <row r="2005" spans="2:11" s="2" customFormat="1" x14ac:dyDescent="0.2">
      <c r="B2005" s="4"/>
      <c r="C2005" s="10"/>
      <c r="D2005" s="13"/>
      <c r="K2005" s="3"/>
    </row>
    <row r="2006" spans="2:11" s="2" customFormat="1" x14ac:dyDescent="0.2">
      <c r="B2006" s="4"/>
      <c r="C2006" s="10"/>
      <c r="D2006" s="13"/>
      <c r="K2006" s="3"/>
    </row>
    <row r="2007" spans="2:11" s="2" customFormat="1" x14ac:dyDescent="0.2">
      <c r="B2007" s="4"/>
      <c r="C2007" s="10"/>
      <c r="D2007" s="13"/>
      <c r="K2007" s="3"/>
    </row>
    <row r="2008" spans="2:11" s="2" customFormat="1" x14ac:dyDescent="0.2">
      <c r="B2008" s="4"/>
      <c r="C2008" s="10"/>
      <c r="D2008" s="13"/>
      <c r="K2008" s="3"/>
    </row>
    <row r="2009" spans="2:11" s="2" customFormat="1" x14ac:dyDescent="0.2">
      <c r="B2009" s="4"/>
      <c r="C2009" s="10"/>
      <c r="D2009" s="13"/>
      <c r="K2009" s="3"/>
    </row>
    <row r="2010" spans="2:11" s="2" customFormat="1" x14ac:dyDescent="0.2">
      <c r="B2010" s="4"/>
      <c r="C2010" s="10"/>
      <c r="D2010" s="13"/>
      <c r="K2010" s="3"/>
    </row>
    <row r="2011" spans="2:11" s="2" customFormat="1" x14ac:dyDescent="0.2">
      <c r="B2011" s="4"/>
      <c r="C2011" s="10"/>
      <c r="D2011" s="13"/>
      <c r="K2011" s="3"/>
    </row>
    <row r="2012" spans="2:11" s="2" customFormat="1" x14ac:dyDescent="0.2">
      <c r="B2012" s="4"/>
      <c r="C2012" s="10"/>
      <c r="D2012" s="13"/>
      <c r="K2012" s="3"/>
    </row>
    <row r="2013" spans="2:11" s="2" customFormat="1" x14ac:dyDescent="0.2">
      <c r="B2013" s="4"/>
      <c r="C2013" s="10"/>
      <c r="D2013" s="13"/>
      <c r="K2013" s="3"/>
    </row>
    <row r="2014" spans="2:11" s="2" customFormat="1" x14ac:dyDescent="0.2">
      <c r="B2014" s="4"/>
      <c r="C2014" s="10"/>
      <c r="D2014" s="13"/>
      <c r="K2014" s="3"/>
    </row>
    <row r="2015" spans="2:11" s="2" customFormat="1" x14ac:dyDescent="0.2">
      <c r="B2015" s="4"/>
      <c r="C2015" s="10"/>
      <c r="D2015" s="13"/>
      <c r="K2015" s="3"/>
    </row>
    <row r="2016" spans="2:11" s="2" customFormat="1" x14ac:dyDescent="0.2">
      <c r="B2016" s="4"/>
      <c r="C2016" s="10"/>
      <c r="D2016" s="13"/>
      <c r="K2016" s="3"/>
    </row>
    <row r="2017" spans="2:11" s="2" customFormat="1" x14ac:dyDescent="0.2">
      <c r="B2017" s="4"/>
      <c r="C2017" s="10"/>
      <c r="D2017" s="13"/>
      <c r="K2017" s="3"/>
    </row>
    <row r="2018" spans="2:11" s="2" customFormat="1" x14ac:dyDescent="0.2">
      <c r="B2018" s="4"/>
      <c r="C2018" s="10"/>
      <c r="D2018" s="13"/>
      <c r="K2018" s="3"/>
    </row>
    <row r="2019" spans="2:11" s="2" customFormat="1" x14ac:dyDescent="0.2">
      <c r="B2019" s="4"/>
      <c r="C2019" s="10"/>
      <c r="D2019" s="13"/>
      <c r="K2019" s="3"/>
    </row>
    <row r="2020" spans="2:11" s="2" customFormat="1" x14ac:dyDescent="0.2">
      <c r="B2020" s="4"/>
      <c r="C2020" s="10"/>
      <c r="D2020" s="13"/>
      <c r="K2020" s="3"/>
    </row>
    <row r="2021" spans="2:11" s="2" customFormat="1" x14ac:dyDescent="0.2">
      <c r="B2021" s="4"/>
      <c r="C2021" s="10"/>
      <c r="D2021" s="13"/>
      <c r="K2021" s="3"/>
    </row>
    <row r="2022" spans="2:11" s="2" customFormat="1" x14ac:dyDescent="0.2">
      <c r="B2022" s="4"/>
      <c r="C2022" s="10"/>
      <c r="D2022" s="13"/>
      <c r="K2022" s="3"/>
    </row>
    <row r="2023" spans="2:11" s="2" customFormat="1" x14ac:dyDescent="0.2">
      <c r="B2023" s="4"/>
      <c r="C2023" s="10"/>
      <c r="D2023" s="13"/>
      <c r="K2023" s="3"/>
    </row>
    <row r="2024" spans="2:11" s="2" customFormat="1" x14ac:dyDescent="0.2">
      <c r="B2024" s="4"/>
      <c r="C2024" s="10"/>
      <c r="D2024" s="13"/>
      <c r="K2024" s="3"/>
    </row>
    <row r="2025" spans="2:11" s="2" customFormat="1" x14ac:dyDescent="0.2">
      <c r="B2025" s="4"/>
      <c r="C2025" s="10"/>
      <c r="D2025" s="13"/>
      <c r="K2025" s="3"/>
    </row>
    <row r="2026" spans="2:11" s="2" customFormat="1" x14ac:dyDescent="0.2">
      <c r="B2026" s="4"/>
      <c r="C2026" s="10"/>
      <c r="D2026" s="13"/>
      <c r="K2026" s="3"/>
    </row>
    <row r="2027" spans="2:11" s="2" customFormat="1" x14ac:dyDescent="0.2">
      <c r="B2027" s="4"/>
      <c r="C2027" s="10"/>
      <c r="D2027" s="13"/>
      <c r="K2027" s="3"/>
    </row>
    <row r="2028" spans="2:11" s="2" customFormat="1" x14ac:dyDescent="0.2">
      <c r="B2028" s="4"/>
      <c r="C2028" s="10"/>
      <c r="D2028" s="13"/>
      <c r="K2028" s="3"/>
    </row>
    <row r="2029" spans="2:11" s="2" customFormat="1" x14ac:dyDescent="0.2">
      <c r="B2029" s="4"/>
      <c r="C2029" s="10"/>
      <c r="D2029" s="13"/>
      <c r="K2029" s="3"/>
    </row>
    <row r="2030" spans="2:11" s="2" customFormat="1" x14ac:dyDescent="0.2">
      <c r="B2030" s="4"/>
      <c r="C2030" s="10"/>
      <c r="D2030" s="13"/>
      <c r="K2030" s="3"/>
    </row>
    <row r="2031" spans="2:11" s="2" customFormat="1" x14ac:dyDescent="0.2">
      <c r="B2031" s="4"/>
      <c r="C2031" s="10"/>
      <c r="D2031" s="13"/>
      <c r="K2031" s="3"/>
    </row>
    <row r="2032" spans="2:11" s="2" customFormat="1" x14ac:dyDescent="0.2">
      <c r="B2032" s="4"/>
      <c r="C2032" s="10"/>
      <c r="D2032" s="13"/>
      <c r="K2032" s="3"/>
    </row>
    <row r="2033" spans="2:11" s="2" customFormat="1" x14ac:dyDescent="0.2">
      <c r="B2033" s="4"/>
      <c r="C2033" s="10"/>
      <c r="D2033" s="13"/>
      <c r="K2033" s="3"/>
    </row>
    <row r="2034" spans="2:11" s="2" customFormat="1" x14ac:dyDescent="0.2">
      <c r="B2034" s="4"/>
      <c r="C2034" s="10"/>
      <c r="D2034" s="13"/>
      <c r="K2034" s="3"/>
    </row>
    <row r="2035" spans="2:11" s="2" customFormat="1" x14ac:dyDescent="0.2">
      <c r="B2035" s="4"/>
      <c r="C2035" s="10"/>
      <c r="D2035" s="13"/>
      <c r="K2035" s="3"/>
    </row>
    <row r="2036" spans="2:11" s="2" customFormat="1" x14ac:dyDescent="0.2">
      <c r="B2036" s="4"/>
      <c r="C2036" s="10"/>
      <c r="D2036" s="13"/>
      <c r="K2036" s="3"/>
    </row>
    <row r="2037" spans="2:11" s="2" customFormat="1" x14ac:dyDescent="0.2">
      <c r="B2037" s="4"/>
      <c r="C2037" s="10"/>
      <c r="D2037" s="13"/>
      <c r="K2037" s="3"/>
    </row>
    <row r="2038" spans="2:11" s="2" customFormat="1" x14ac:dyDescent="0.2">
      <c r="B2038" s="4"/>
      <c r="C2038" s="10"/>
      <c r="D2038" s="13"/>
      <c r="K2038" s="3"/>
    </row>
    <row r="2039" spans="2:11" s="2" customFormat="1" x14ac:dyDescent="0.2">
      <c r="B2039" s="4"/>
      <c r="C2039" s="10"/>
      <c r="D2039" s="13"/>
      <c r="K2039" s="3"/>
    </row>
    <row r="2040" spans="2:11" s="2" customFormat="1" x14ac:dyDescent="0.2">
      <c r="B2040" s="4"/>
      <c r="C2040" s="10"/>
      <c r="D2040" s="13"/>
      <c r="K2040" s="3"/>
    </row>
    <row r="2041" spans="2:11" s="2" customFormat="1" x14ac:dyDescent="0.2">
      <c r="B2041" s="4"/>
      <c r="C2041" s="10"/>
      <c r="D2041" s="13"/>
      <c r="K2041" s="3"/>
    </row>
    <row r="2042" spans="2:11" s="2" customFormat="1" x14ac:dyDescent="0.2">
      <c r="B2042" s="4"/>
      <c r="C2042" s="10"/>
      <c r="D2042" s="13"/>
      <c r="K2042" s="3"/>
    </row>
    <row r="2043" spans="2:11" s="2" customFormat="1" x14ac:dyDescent="0.2">
      <c r="B2043" s="4"/>
      <c r="C2043" s="10"/>
      <c r="D2043" s="13"/>
      <c r="K2043" s="3"/>
    </row>
    <row r="2044" spans="2:11" s="2" customFormat="1" x14ac:dyDescent="0.2">
      <c r="B2044" s="4"/>
      <c r="C2044" s="10"/>
      <c r="D2044" s="13"/>
      <c r="K2044" s="3"/>
    </row>
    <row r="2045" spans="2:11" s="2" customFormat="1" x14ac:dyDescent="0.2">
      <c r="B2045" s="4"/>
      <c r="C2045" s="10"/>
      <c r="D2045" s="13"/>
      <c r="K2045" s="3"/>
    </row>
    <row r="2046" spans="2:11" s="2" customFormat="1" x14ac:dyDescent="0.2">
      <c r="B2046" s="4"/>
      <c r="C2046" s="10"/>
      <c r="D2046" s="13"/>
      <c r="K2046" s="3"/>
    </row>
    <row r="2047" spans="2:11" s="2" customFormat="1" x14ac:dyDescent="0.2">
      <c r="B2047" s="4"/>
      <c r="C2047" s="10"/>
      <c r="D2047" s="13"/>
      <c r="K2047" s="3"/>
    </row>
    <row r="2048" spans="2:11" s="2" customFormat="1" x14ac:dyDescent="0.2">
      <c r="B2048" s="4"/>
      <c r="C2048" s="10"/>
      <c r="D2048" s="13"/>
      <c r="K2048" s="3"/>
    </row>
    <row r="2049" spans="2:11" s="2" customFormat="1" x14ac:dyDescent="0.2">
      <c r="B2049" s="4"/>
      <c r="C2049" s="10"/>
      <c r="D2049" s="13"/>
      <c r="K2049" s="3"/>
    </row>
    <row r="2050" spans="2:11" s="2" customFormat="1" x14ac:dyDescent="0.2">
      <c r="B2050" s="4"/>
      <c r="C2050" s="10"/>
      <c r="D2050" s="13"/>
      <c r="K2050" s="3"/>
    </row>
    <row r="2051" spans="2:11" s="2" customFormat="1" x14ac:dyDescent="0.2">
      <c r="B2051" s="4"/>
      <c r="C2051" s="10"/>
      <c r="D2051" s="13"/>
      <c r="K2051" s="3"/>
    </row>
    <row r="2052" spans="2:11" s="2" customFormat="1" x14ac:dyDescent="0.2">
      <c r="B2052" s="4"/>
      <c r="C2052" s="10"/>
      <c r="D2052" s="13"/>
      <c r="K2052" s="3"/>
    </row>
    <row r="2053" spans="2:11" s="2" customFormat="1" x14ac:dyDescent="0.2">
      <c r="B2053" s="4"/>
      <c r="C2053" s="10"/>
      <c r="D2053" s="13"/>
      <c r="K2053" s="3"/>
    </row>
    <row r="2054" spans="2:11" s="2" customFormat="1" x14ac:dyDescent="0.2">
      <c r="B2054" s="4"/>
      <c r="C2054" s="10"/>
      <c r="D2054" s="13"/>
      <c r="K2054" s="3"/>
    </row>
    <row r="2055" spans="2:11" s="2" customFormat="1" x14ac:dyDescent="0.2">
      <c r="B2055" s="4"/>
      <c r="C2055" s="10"/>
      <c r="D2055" s="13"/>
      <c r="K2055" s="3"/>
    </row>
    <row r="2056" spans="2:11" s="2" customFormat="1" x14ac:dyDescent="0.2">
      <c r="B2056" s="4"/>
      <c r="C2056" s="10"/>
      <c r="D2056" s="13"/>
      <c r="K2056" s="3"/>
    </row>
    <row r="2057" spans="2:11" s="2" customFormat="1" x14ac:dyDescent="0.2">
      <c r="B2057" s="4"/>
      <c r="C2057" s="10"/>
      <c r="D2057" s="13"/>
      <c r="K2057" s="3"/>
    </row>
    <row r="2058" spans="2:11" s="2" customFormat="1" x14ac:dyDescent="0.2">
      <c r="B2058" s="4"/>
      <c r="C2058" s="10"/>
      <c r="D2058" s="13"/>
      <c r="K2058" s="3"/>
    </row>
    <row r="2059" spans="2:11" s="2" customFormat="1" x14ac:dyDescent="0.2">
      <c r="B2059" s="4"/>
      <c r="C2059" s="10"/>
      <c r="D2059" s="13"/>
      <c r="K2059" s="3"/>
    </row>
    <row r="2060" spans="2:11" s="2" customFormat="1" x14ac:dyDescent="0.2">
      <c r="B2060" s="4"/>
      <c r="C2060" s="10"/>
      <c r="D2060" s="13"/>
      <c r="K2060" s="3"/>
    </row>
    <row r="2061" spans="2:11" s="2" customFormat="1" x14ac:dyDescent="0.2">
      <c r="B2061" s="4"/>
      <c r="C2061" s="10"/>
      <c r="D2061" s="13"/>
      <c r="K2061" s="3"/>
    </row>
    <row r="2062" spans="2:11" s="2" customFormat="1" x14ac:dyDescent="0.2">
      <c r="B2062" s="4"/>
      <c r="C2062" s="10"/>
      <c r="D2062" s="13"/>
      <c r="K2062" s="3"/>
    </row>
    <row r="2063" spans="2:11" s="2" customFormat="1" x14ac:dyDescent="0.2">
      <c r="B2063" s="4"/>
      <c r="C2063" s="10"/>
      <c r="D2063" s="13"/>
      <c r="K2063" s="3"/>
    </row>
    <row r="2064" spans="2:11" s="2" customFormat="1" x14ac:dyDescent="0.2">
      <c r="B2064" s="4"/>
      <c r="C2064" s="10"/>
      <c r="D2064" s="13"/>
      <c r="K2064" s="3"/>
    </row>
    <row r="2065" spans="2:11" s="2" customFormat="1" x14ac:dyDescent="0.2">
      <c r="B2065" s="4"/>
      <c r="C2065" s="10"/>
      <c r="D2065" s="13"/>
      <c r="K2065" s="3"/>
    </row>
    <row r="2066" spans="2:11" s="2" customFormat="1" x14ac:dyDescent="0.2">
      <c r="B2066" s="4"/>
      <c r="C2066" s="10"/>
      <c r="D2066" s="13"/>
      <c r="K2066" s="3"/>
    </row>
    <row r="2067" spans="2:11" s="2" customFormat="1" x14ac:dyDescent="0.2">
      <c r="B2067" s="4"/>
      <c r="C2067" s="10"/>
      <c r="D2067" s="13"/>
      <c r="K2067" s="3"/>
    </row>
    <row r="2068" spans="2:11" s="2" customFormat="1" x14ac:dyDescent="0.2">
      <c r="B2068" s="4"/>
      <c r="C2068" s="10"/>
      <c r="D2068" s="13"/>
      <c r="K2068" s="3"/>
    </row>
    <row r="2069" spans="2:11" s="2" customFormat="1" x14ac:dyDescent="0.2">
      <c r="B2069" s="4"/>
      <c r="C2069" s="10"/>
      <c r="D2069" s="13"/>
      <c r="K2069" s="3"/>
    </row>
    <row r="2070" spans="2:11" s="2" customFormat="1" x14ac:dyDescent="0.2">
      <c r="B2070" s="4"/>
      <c r="C2070" s="10"/>
      <c r="D2070" s="13"/>
      <c r="K2070" s="3"/>
    </row>
    <row r="2071" spans="2:11" s="2" customFormat="1" x14ac:dyDescent="0.2">
      <c r="B2071" s="4"/>
      <c r="C2071" s="10"/>
      <c r="D2071" s="13"/>
      <c r="K2071" s="3"/>
    </row>
    <row r="2072" spans="2:11" s="2" customFormat="1" x14ac:dyDescent="0.2">
      <c r="B2072" s="4"/>
      <c r="C2072" s="10"/>
      <c r="D2072" s="13"/>
      <c r="K2072" s="3"/>
    </row>
    <row r="2073" spans="2:11" s="2" customFormat="1" x14ac:dyDescent="0.2">
      <c r="B2073" s="4"/>
      <c r="C2073" s="10"/>
      <c r="D2073" s="13"/>
      <c r="K2073" s="3"/>
    </row>
    <row r="2074" spans="2:11" s="2" customFormat="1" x14ac:dyDescent="0.2">
      <c r="B2074" s="4"/>
      <c r="C2074" s="10"/>
      <c r="D2074" s="13"/>
      <c r="K2074" s="3"/>
    </row>
    <row r="2075" spans="2:11" s="2" customFormat="1" x14ac:dyDescent="0.2">
      <c r="B2075" s="4"/>
      <c r="C2075" s="10"/>
      <c r="D2075" s="13"/>
      <c r="K2075" s="3"/>
    </row>
    <row r="2076" spans="2:11" s="2" customFormat="1" x14ac:dyDescent="0.2">
      <c r="B2076" s="4"/>
      <c r="C2076" s="10"/>
      <c r="D2076" s="13"/>
      <c r="K2076" s="3"/>
    </row>
    <row r="2077" spans="2:11" s="2" customFormat="1" x14ac:dyDescent="0.2">
      <c r="B2077" s="4"/>
      <c r="C2077" s="10"/>
      <c r="D2077" s="13"/>
      <c r="K2077" s="3"/>
    </row>
    <row r="2078" spans="2:11" s="2" customFormat="1" x14ac:dyDescent="0.2">
      <c r="B2078" s="4"/>
      <c r="C2078" s="10"/>
      <c r="D2078" s="13"/>
      <c r="K2078" s="3"/>
    </row>
    <row r="2079" spans="2:11" s="2" customFormat="1" x14ac:dyDescent="0.2">
      <c r="B2079" s="4"/>
      <c r="C2079" s="10"/>
      <c r="D2079" s="13"/>
      <c r="K2079" s="3"/>
    </row>
    <row r="2080" spans="2:11" s="2" customFormat="1" x14ac:dyDescent="0.2">
      <c r="B2080" s="4"/>
      <c r="C2080" s="10"/>
      <c r="D2080" s="13"/>
      <c r="K2080" s="3"/>
    </row>
    <row r="2081" spans="2:11" s="2" customFormat="1" x14ac:dyDescent="0.2">
      <c r="B2081" s="4"/>
      <c r="C2081" s="10"/>
      <c r="D2081" s="13"/>
      <c r="K2081" s="3"/>
    </row>
    <row r="2082" spans="2:11" s="2" customFormat="1" x14ac:dyDescent="0.2">
      <c r="B2082" s="4"/>
      <c r="C2082" s="10"/>
      <c r="D2082" s="13"/>
      <c r="K2082" s="3"/>
    </row>
    <row r="2083" spans="2:11" s="2" customFormat="1" x14ac:dyDescent="0.2">
      <c r="B2083" s="4"/>
      <c r="C2083" s="10"/>
      <c r="D2083" s="13"/>
      <c r="K2083" s="3"/>
    </row>
    <row r="2084" spans="2:11" s="2" customFormat="1" x14ac:dyDescent="0.2">
      <c r="B2084" s="4"/>
      <c r="C2084" s="10"/>
      <c r="D2084" s="13"/>
      <c r="K2084" s="3"/>
    </row>
    <row r="2085" spans="2:11" s="2" customFormat="1" x14ac:dyDescent="0.2">
      <c r="B2085" s="4"/>
      <c r="C2085" s="10"/>
      <c r="D2085" s="13"/>
      <c r="K2085" s="3"/>
    </row>
    <row r="2086" spans="2:11" s="2" customFormat="1" x14ac:dyDescent="0.2">
      <c r="B2086" s="4"/>
      <c r="C2086" s="10"/>
      <c r="D2086" s="13"/>
      <c r="K2086" s="3"/>
    </row>
    <row r="2087" spans="2:11" s="2" customFormat="1" x14ac:dyDescent="0.2">
      <c r="B2087" s="4"/>
      <c r="C2087" s="10"/>
      <c r="D2087" s="13"/>
      <c r="K2087" s="3"/>
    </row>
    <row r="2088" spans="2:11" s="2" customFormat="1" x14ac:dyDescent="0.2">
      <c r="B2088" s="4"/>
      <c r="C2088" s="10"/>
      <c r="D2088" s="13"/>
      <c r="K2088" s="3"/>
    </row>
    <row r="2089" spans="2:11" s="2" customFormat="1" x14ac:dyDescent="0.2">
      <c r="B2089" s="4"/>
      <c r="C2089" s="10"/>
      <c r="D2089" s="13"/>
      <c r="K2089" s="3"/>
    </row>
    <row r="2090" spans="2:11" s="2" customFormat="1" x14ac:dyDescent="0.2">
      <c r="B2090" s="4"/>
      <c r="C2090" s="10"/>
      <c r="D2090" s="13"/>
      <c r="K2090" s="3"/>
    </row>
    <row r="2091" spans="2:11" s="2" customFormat="1" x14ac:dyDescent="0.2">
      <c r="B2091" s="4"/>
      <c r="C2091" s="10"/>
      <c r="D2091" s="13"/>
      <c r="K2091" s="3"/>
    </row>
    <row r="2092" spans="2:11" s="2" customFormat="1" x14ac:dyDescent="0.2">
      <c r="B2092" s="4"/>
      <c r="C2092" s="10"/>
      <c r="D2092" s="13"/>
      <c r="K2092" s="3"/>
    </row>
    <row r="2093" spans="2:11" s="2" customFormat="1" x14ac:dyDescent="0.2">
      <c r="B2093" s="4"/>
      <c r="C2093" s="10"/>
      <c r="D2093" s="13"/>
      <c r="K2093" s="3"/>
    </row>
    <row r="2094" spans="2:11" s="2" customFormat="1" x14ac:dyDescent="0.2">
      <c r="B2094" s="4"/>
      <c r="C2094" s="10"/>
      <c r="D2094" s="13"/>
      <c r="K2094" s="3"/>
    </row>
    <row r="2095" spans="2:11" s="2" customFormat="1" x14ac:dyDescent="0.2">
      <c r="B2095" s="4"/>
      <c r="C2095" s="10"/>
      <c r="D2095" s="13"/>
      <c r="K2095" s="3"/>
    </row>
    <row r="2096" spans="2:11" s="2" customFormat="1" x14ac:dyDescent="0.2">
      <c r="B2096" s="4"/>
      <c r="C2096" s="10"/>
      <c r="D2096" s="13"/>
      <c r="K2096" s="3"/>
    </row>
    <row r="2097" spans="2:11" s="2" customFormat="1" x14ac:dyDescent="0.2">
      <c r="B2097" s="4"/>
      <c r="C2097" s="10"/>
      <c r="D2097" s="13"/>
      <c r="K2097" s="3"/>
    </row>
    <row r="2098" spans="2:11" s="2" customFormat="1" x14ac:dyDescent="0.2">
      <c r="B2098" s="4"/>
      <c r="C2098" s="10"/>
      <c r="D2098" s="13"/>
      <c r="K2098" s="3"/>
    </row>
    <row r="2099" spans="2:11" s="2" customFormat="1" x14ac:dyDescent="0.2">
      <c r="B2099" s="4"/>
      <c r="C2099" s="10"/>
      <c r="D2099" s="13"/>
      <c r="K2099" s="3"/>
    </row>
    <row r="2100" spans="2:11" s="2" customFormat="1" x14ac:dyDescent="0.2">
      <c r="B2100" s="4"/>
      <c r="C2100" s="10"/>
      <c r="D2100" s="13"/>
      <c r="K2100" s="3"/>
    </row>
    <row r="2101" spans="2:11" s="2" customFormat="1" x14ac:dyDescent="0.2">
      <c r="B2101" s="4"/>
      <c r="C2101" s="10"/>
      <c r="D2101" s="13"/>
      <c r="K2101" s="3"/>
    </row>
    <row r="2102" spans="2:11" s="2" customFormat="1" x14ac:dyDescent="0.2">
      <c r="B2102" s="4"/>
      <c r="C2102" s="10"/>
      <c r="D2102" s="13"/>
      <c r="K2102" s="3"/>
    </row>
    <row r="2103" spans="2:11" s="2" customFormat="1" x14ac:dyDescent="0.2">
      <c r="B2103" s="4"/>
      <c r="C2103" s="10"/>
      <c r="D2103" s="13"/>
      <c r="K2103" s="3"/>
    </row>
    <row r="2104" spans="2:11" s="2" customFormat="1" x14ac:dyDescent="0.2">
      <c r="B2104" s="4"/>
      <c r="C2104" s="10"/>
      <c r="D2104" s="13"/>
      <c r="K2104" s="3"/>
    </row>
    <row r="2105" spans="2:11" s="2" customFormat="1" x14ac:dyDescent="0.2">
      <c r="B2105" s="4"/>
      <c r="C2105" s="10"/>
      <c r="D2105" s="13"/>
      <c r="K2105" s="3"/>
    </row>
    <row r="2106" spans="2:11" s="2" customFormat="1" x14ac:dyDescent="0.2">
      <c r="B2106" s="4"/>
      <c r="C2106" s="10"/>
      <c r="D2106" s="13"/>
      <c r="K2106" s="3"/>
    </row>
    <row r="2107" spans="2:11" s="2" customFormat="1" x14ac:dyDescent="0.2">
      <c r="B2107" s="4"/>
      <c r="C2107" s="10"/>
      <c r="D2107" s="13"/>
      <c r="K2107" s="3"/>
    </row>
    <row r="2108" spans="2:11" s="2" customFormat="1" x14ac:dyDescent="0.2">
      <c r="B2108" s="4"/>
      <c r="C2108" s="10"/>
      <c r="D2108" s="13"/>
      <c r="K2108" s="3"/>
    </row>
    <row r="2109" spans="2:11" s="2" customFormat="1" x14ac:dyDescent="0.2">
      <c r="B2109" s="4"/>
      <c r="C2109" s="10"/>
      <c r="D2109" s="13"/>
      <c r="K2109" s="3"/>
    </row>
    <row r="2110" spans="2:11" s="2" customFormat="1" x14ac:dyDescent="0.2">
      <c r="B2110" s="4"/>
      <c r="C2110" s="10"/>
      <c r="D2110" s="13"/>
      <c r="K2110" s="3"/>
    </row>
    <row r="2111" spans="2:11" s="2" customFormat="1" x14ac:dyDescent="0.2">
      <c r="B2111" s="4"/>
      <c r="C2111" s="10"/>
      <c r="D2111" s="13"/>
      <c r="K2111" s="3"/>
    </row>
    <row r="2112" spans="2:11" s="2" customFormat="1" x14ac:dyDescent="0.2">
      <c r="B2112" s="4"/>
      <c r="C2112" s="10"/>
      <c r="D2112" s="13"/>
      <c r="K2112" s="3"/>
    </row>
    <row r="2113" spans="2:11" s="2" customFormat="1" x14ac:dyDescent="0.2">
      <c r="B2113" s="4"/>
      <c r="C2113" s="10"/>
      <c r="D2113" s="13"/>
      <c r="K2113" s="3"/>
    </row>
    <row r="2114" spans="2:11" s="2" customFormat="1" x14ac:dyDescent="0.2">
      <c r="B2114" s="4"/>
      <c r="C2114" s="10"/>
      <c r="D2114" s="13"/>
      <c r="K2114" s="3"/>
    </row>
    <row r="2115" spans="2:11" s="2" customFormat="1" x14ac:dyDescent="0.2">
      <c r="B2115" s="4"/>
      <c r="C2115" s="10"/>
      <c r="D2115" s="13"/>
      <c r="K2115" s="3"/>
    </row>
    <row r="2116" spans="2:11" s="2" customFormat="1" x14ac:dyDescent="0.2">
      <c r="B2116" s="4"/>
      <c r="C2116" s="10"/>
      <c r="D2116" s="13"/>
      <c r="K2116" s="3"/>
    </row>
    <row r="2117" spans="2:11" s="2" customFormat="1" x14ac:dyDescent="0.2">
      <c r="B2117" s="4"/>
      <c r="C2117" s="10"/>
      <c r="D2117" s="13"/>
      <c r="K2117" s="3"/>
    </row>
    <row r="2118" spans="2:11" s="2" customFormat="1" x14ac:dyDescent="0.2">
      <c r="B2118" s="4"/>
      <c r="C2118" s="10"/>
      <c r="D2118" s="13"/>
      <c r="K2118" s="3"/>
    </row>
    <row r="2119" spans="2:11" s="2" customFormat="1" x14ac:dyDescent="0.2">
      <c r="B2119" s="4"/>
      <c r="C2119" s="10"/>
      <c r="D2119" s="13"/>
      <c r="K2119" s="3"/>
    </row>
    <row r="2120" spans="2:11" s="2" customFormat="1" x14ac:dyDescent="0.2">
      <c r="B2120" s="4"/>
      <c r="C2120" s="10"/>
      <c r="D2120" s="13"/>
      <c r="K2120" s="3"/>
    </row>
    <row r="2121" spans="2:11" s="2" customFormat="1" x14ac:dyDescent="0.2">
      <c r="B2121" s="4"/>
      <c r="C2121" s="10"/>
      <c r="D2121" s="13"/>
      <c r="K2121" s="3"/>
    </row>
    <row r="2122" spans="2:11" s="2" customFormat="1" x14ac:dyDescent="0.2">
      <c r="B2122" s="4"/>
      <c r="C2122" s="10"/>
      <c r="D2122" s="13"/>
      <c r="K2122" s="3"/>
    </row>
    <row r="2123" spans="2:11" s="2" customFormat="1" x14ac:dyDescent="0.2">
      <c r="B2123" s="4"/>
      <c r="C2123" s="10"/>
      <c r="D2123" s="13"/>
      <c r="K2123" s="3"/>
    </row>
    <row r="2124" spans="2:11" s="2" customFormat="1" x14ac:dyDescent="0.2">
      <c r="B2124" s="4"/>
      <c r="C2124" s="10"/>
      <c r="D2124" s="13"/>
      <c r="K2124" s="3"/>
    </row>
    <row r="2125" spans="2:11" s="2" customFormat="1" x14ac:dyDescent="0.2">
      <c r="B2125" s="4"/>
      <c r="C2125" s="10"/>
      <c r="D2125" s="13"/>
      <c r="K2125" s="3"/>
    </row>
    <row r="2126" spans="2:11" s="2" customFormat="1" x14ac:dyDescent="0.2">
      <c r="B2126" s="4"/>
      <c r="C2126" s="10"/>
      <c r="D2126" s="13"/>
      <c r="K2126" s="3"/>
    </row>
    <row r="2127" spans="2:11" s="2" customFormat="1" x14ac:dyDescent="0.2">
      <c r="B2127" s="4"/>
      <c r="C2127" s="10"/>
      <c r="D2127" s="13"/>
      <c r="K2127" s="3"/>
    </row>
    <row r="2128" spans="2:11" s="2" customFormat="1" x14ac:dyDescent="0.2">
      <c r="B2128" s="4"/>
      <c r="C2128" s="10"/>
      <c r="D2128" s="13"/>
      <c r="K2128" s="3"/>
    </row>
    <row r="2129" spans="2:11" s="2" customFormat="1" x14ac:dyDescent="0.2">
      <c r="B2129" s="4"/>
      <c r="C2129" s="10"/>
      <c r="D2129" s="13"/>
      <c r="K2129" s="3"/>
    </row>
    <row r="2130" spans="2:11" s="2" customFormat="1" x14ac:dyDescent="0.2">
      <c r="B2130" s="4"/>
      <c r="C2130" s="10"/>
      <c r="D2130" s="13"/>
      <c r="K2130" s="3"/>
    </row>
    <row r="2131" spans="2:11" s="2" customFormat="1" x14ac:dyDescent="0.2">
      <c r="B2131" s="4"/>
      <c r="C2131" s="10"/>
      <c r="D2131" s="13"/>
      <c r="K2131" s="3"/>
    </row>
    <row r="2132" spans="2:11" s="2" customFormat="1" x14ac:dyDescent="0.2">
      <c r="B2132" s="4"/>
      <c r="C2132" s="10"/>
      <c r="D2132" s="13"/>
      <c r="K2132" s="3"/>
    </row>
    <row r="2133" spans="2:11" s="2" customFormat="1" x14ac:dyDescent="0.2">
      <c r="B2133" s="4"/>
      <c r="C2133" s="10"/>
      <c r="D2133" s="13"/>
      <c r="K2133" s="3"/>
    </row>
    <row r="2134" spans="2:11" s="2" customFormat="1" x14ac:dyDescent="0.2">
      <c r="B2134" s="4"/>
      <c r="C2134" s="10"/>
      <c r="D2134" s="13"/>
      <c r="K2134" s="3"/>
    </row>
    <row r="2135" spans="2:11" s="2" customFormat="1" x14ac:dyDescent="0.2">
      <c r="B2135" s="4"/>
      <c r="C2135" s="10"/>
      <c r="D2135" s="13"/>
      <c r="K2135" s="3"/>
    </row>
    <row r="2136" spans="2:11" s="2" customFormat="1" x14ac:dyDescent="0.2">
      <c r="B2136" s="4"/>
      <c r="C2136" s="10"/>
      <c r="D2136" s="13"/>
      <c r="K2136" s="3"/>
    </row>
    <row r="2137" spans="2:11" s="2" customFormat="1" x14ac:dyDescent="0.2">
      <c r="B2137" s="4"/>
      <c r="C2137" s="10"/>
      <c r="D2137" s="13"/>
      <c r="K2137" s="3"/>
    </row>
    <row r="2138" spans="2:11" s="2" customFormat="1" x14ac:dyDescent="0.2">
      <c r="B2138" s="4"/>
      <c r="C2138" s="10"/>
      <c r="D2138" s="13"/>
      <c r="K2138" s="3"/>
    </row>
    <row r="2139" spans="2:11" s="2" customFormat="1" x14ac:dyDescent="0.2">
      <c r="B2139" s="4"/>
      <c r="C2139" s="10"/>
      <c r="D2139" s="13"/>
      <c r="K2139" s="3"/>
    </row>
    <row r="2140" spans="2:11" s="2" customFormat="1" x14ac:dyDescent="0.2">
      <c r="B2140" s="4"/>
      <c r="C2140" s="10"/>
      <c r="D2140" s="13"/>
      <c r="K2140" s="3"/>
    </row>
    <row r="2141" spans="2:11" s="2" customFormat="1" x14ac:dyDescent="0.2">
      <c r="B2141" s="4"/>
      <c r="C2141" s="10"/>
      <c r="D2141" s="13"/>
      <c r="K2141" s="3"/>
    </row>
    <row r="2142" spans="2:11" s="2" customFormat="1" x14ac:dyDescent="0.2">
      <c r="B2142" s="4"/>
      <c r="C2142" s="10"/>
      <c r="D2142" s="13"/>
      <c r="K2142" s="3"/>
    </row>
    <row r="2143" spans="2:11" s="2" customFormat="1" x14ac:dyDescent="0.2">
      <c r="B2143" s="4"/>
      <c r="C2143" s="10"/>
      <c r="D2143" s="13"/>
      <c r="K2143" s="3"/>
    </row>
    <row r="2144" spans="2:11" s="2" customFormat="1" x14ac:dyDescent="0.2">
      <c r="B2144" s="4"/>
      <c r="C2144" s="10"/>
      <c r="D2144" s="13"/>
      <c r="K2144" s="3"/>
    </row>
    <row r="2145" spans="2:11" s="2" customFormat="1" x14ac:dyDescent="0.2">
      <c r="B2145" s="4"/>
      <c r="C2145" s="10"/>
      <c r="D2145" s="13"/>
      <c r="K2145" s="3"/>
    </row>
    <row r="2146" spans="2:11" s="2" customFormat="1" x14ac:dyDescent="0.2">
      <c r="B2146" s="4"/>
      <c r="C2146" s="10"/>
      <c r="D2146" s="13"/>
      <c r="K2146" s="3"/>
    </row>
    <row r="2147" spans="2:11" s="2" customFormat="1" x14ac:dyDescent="0.2">
      <c r="B2147" s="4"/>
      <c r="C2147" s="10"/>
      <c r="D2147" s="13"/>
      <c r="K2147" s="3"/>
    </row>
    <row r="2148" spans="2:11" s="2" customFormat="1" x14ac:dyDescent="0.2">
      <c r="B2148" s="4"/>
      <c r="C2148" s="10"/>
      <c r="D2148" s="13"/>
      <c r="K2148" s="3"/>
    </row>
    <row r="2149" spans="2:11" s="2" customFormat="1" x14ac:dyDescent="0.2">
      <c r="B2149" s="4"/>
      <c r="C2149" s="10"/>
      <c r="D2149" s="13"/>
      <c r="K2149" s="3"/>
    </row>
    <row r="2150" spans="2:11" s="2" customFormat="1" x14ac:dyDescent="0.2">
      <c r="B2150" s="4"/>
      <c r="C2150" s="10"/>
      <c r="D2150" s="13"/>
      <c r="K2150" s="3"/>
    </row>
    <row r="2151" spans="2:11" s="2" customFormat="1" x14ac:dyDescent="0.2">
      <c r="B2151" s="4"/>
      <c r="C2151" s="10"/>
      <c r="D2151" s="13"/>
      <c r="K2151" s="3"/>
    </row>
    <row r="2152" spans="2:11" s="2" customFormat="1" x14ac:dyDescent="0.2">
      <c r="B2152" s="4"/>
      <c r="C2152" s="10"/>
      <c r="D2152" s="13"/>
      <c r="K2152" s="3"/>
    </row>
    <row r="2153" spans="2:11" s="2" customFormat="1" x14ac:dyDescent="0.2">
      <c r="B2153" s="4"/>
      <c r="C2153" s="10"/>
      <c r="D2153" s="13"/>
      <c r="K2153" s="3"/>
    </row>
    <row r="2154" spans="2:11" s="2" customFormat="1" x14ac:dyDescent="0.2">
      <c r="B2154" s="4"/>
      <c r="C2154" s="10"/>
      <c r="D2154" s="13"/>
      <c r="K2154" s="3"/>
    </row>
    <row r="2155" spans="2:11" s="2" customFormat="1" x14ac:dyDescent="0.2">
      <c r="B2155" s="4"/>
      <c r="C2155" s="10"/>
      <c r="D2155" s="13"/>
      <c r="K2155" s="3"/>
    </row>
    <row r="2156" spans="2:11" s="2" customFormat="1" x14ac:dyDescent="0.2">
      <c r="B2156" s="4"/>
      <c r="C2156" s="10"/>
      <c r="D2156" s="13"/>
      <c r="K2156" s="3"/>
    </row>
    <row r="2157" spans="2:11" s="2" customFormat="1" x14ac:dyDescent="0.2">
      <c r="B2157" s="4"/>
      <c r="C2157" s="10"/>
      <c r="D2157" s="13"/>
      <c r="K2157" s="3"/>
    </row>
    <row r="2158" spans="2:11" s="2" customFormat="1" x14ac:dyDescent="0.2">
      <c r="B2158" s="4"/>
      <c r="C2158" s="10"/>
      <c r="D2158" s="13"/>
      <c r="K2158" s="3"/>
    </row>
    <row r="2159" spans="2:11" s="2" customFormat="1" x14ac:dyDescent="0.2">
      <c r="B2159" s="4"/>
      <c r="C2159" s="10"/>
      <c r="D2159" s="13"/>
      <c r="K2159" s="3"/>
    </row>
    <row r="2160" spans="2:11" s="2" customFormat="1" x14ac:dyDescent="0.2">
      <c r="B2160" s="4"/>
      <c r="C2160" s="10"/>
      <c r="D2160" s="13"/>
      <c r="K2160" s="3"/>
    </row>
    <row r="2161" spans="2:11" s="2" customFormat="1" x14ac:dyDescent="0.2">
      <c r="B2161" s="4"/>
      <c r="C2161" s="10"/>
      <c r="D2161" s="13"/>
      <c r="K2161" s="3"/>
    </row>
    <row r="2162" spans="2:11" s="2" customFormat="1" x14ac:dyDescent="0.2">
      <c r="B2162" s="4"/>
      <c r="C2162" s="10"/>
      <c r="D2162" s="13"/>
      <c r="K2162" s="3"/>
    </row>
    <row r="2163" spans="2:11" s="2" customFormat="1" x14ac:dyDescent="0.2">
      <c r="B2163" s="4"/>
      <c r="C2163" s="10"/>
      <c r="D2163" s="13"/>
      <c r="K2163" s="3"/>
    </row>
    <row r="2164" spans="2:11" s="2" customFormat="1" x14ac:dyDescent="0.2">
      <c r="B2164" s="4"/>
      <c r="C2164" s="10"/>
      <c r="D2164" s="13"/>
      <c r="K2164" s="3"/>
    </row>
    <row r="2165" spans="2:11" s="2" customFormat="1" x14ac:dyDescent="0.2">
      <c r="B2165" s="4"/>
      <c r="C2165" s="10"/>
      <c r="D2165" s="13"/>
      <c r="K2165" s="3"/>
    </row>
    <row r="2166" spans="2:11" s="2" customFormat="1" x14ac:dyDescent="0.2">
      <c r="B2166" s="4"/>
      <c r="C2166" s="10"/>
      <c r="D2166" s="13"/>
      <c r="K2166" s="3"/>
    </row>
    <row r="2167" spans="2:11" s="2" customFormat="1" x14ac:dyDescent="0.2">
      <c r="B2167" s="4"/>
      <c r="C2167" s="10"/>
      <c r="D2167" s="13"/>
      <c r="K2167" s="3"/>
    </row>
    <row r="2168" spans="2:11" s="2" customFormat="1" x14ac:dyDescent="0.2">
      <c r="B2168" s="4"/>
      <c r="C2168" s="10"/>
      <c r="D2168" s="13"/>
      <c r="K2168" s="3"/>
    </row>
    <row r="2169" spans="2:11" s="2" customFormat="1" x14ac:dyDescent="0.2">
      <c r="B2169" s="4"/>
      <c r="C2169" s="10"/>
      <c r="D2169" s="13"/>
      <c r="K2169" s="3"/>
    </row>
    <row r="2170" spans="2:11" s="2" customFormat="1" x14ac:dyDescent="0.2">
      <c r="B2170" s="4"/>
      <c r="C2170" s="10"/>
      <c r="D2170" s="13"/>
      <c r="K2170" s="3"/>
    </row>
    <row r="2171" spans="2:11" s="2" customFormat="1" x14ac:dyDescent="0.2">
      <c r="B2171" s="4"/>
      <c r="C2171" s="10"/>
      <c r="D2171" s="13"/>
      <c r="K2171" s="3"/>
    </row>
    <row r="2172" spans="2:11" s="2" customFormat="1" x14ac:dyDescent="0.2">
      <c r="B2172" s="4"/>
      <c r="C2172" s="10"/>
      <c r="D2172" s="13"/>
      <c r="K2172" s="3"/>
    </row>
    <row r="2173" spans="2:11" s="2" customFormat="1" x14ac:dyDescent="0.2">
      <c r="B2173" s="4"/>
      <c r="C2173" s="10"/>
      <c r="D2173" s="13"/>
      <c r="K2173" s="3"/>
    </row>
    <row r="2174" spans="2:11" s="2" customFormat="1" x14ac:dyDescent="0.2">
      <c r="B2174" s="4"/>
      <c r="C2174" s="10"/>
      <c r="D2174" s="13"/>
      <c r="K2174" s="3"/>
    </row>
    <row r="2175" spans="2:11" s="2" customFormat="1" x14ac:dyDescent="0.2">
      <c r="B2175" s="4"/>
      <c r="C2175" s="10"/>
      <c r="D2175" s="13"/>
      <c r="K2175" s="3"/>
    </row>
    <row r="2176" spans="2:11" s="2" customFormat="1" x14ac:dyDescent="0.2">
      <c r="B2176" s="4"/>
      <c r="C2176" s="10"/>
      <c r="D2176" s="13"/>
      <c r="K2176" s="3"/>
    </row>
    <row r="2177" spans="2:11" s="2" customFormat="1" x14ac:dyDescent="0.2">
      <c r="B2177" s="4"/>
      <c r="C2177" s="10"/>
      <c r="D2177" s="13"/>
      <c r="K2177" s="3"/>
    </row>
    <row r="2178" spans="2:11" s="2" customFormat="1" x14ac:dyDescent="0.2">
      <c r="B2178" s="4"/>
      <c r="C2178" s="10"/>
      <c r="D2178" s="13"/>
      <c r="K2178" s="3"/>
    </row>
    <row r="2179" spans="2:11" s="2" customFormat="1" x14ac:dyDescent="0.2">
      <c r="B2179" s="4"/>
      <c r="C2179" s="10"/>
      <c r="D2179" s="13"/>
      <c r="K2179" s="3"/>
    </row>
    <row r="2180" spans="2:11" s="2" customFormat="1" x14ac:dyDescent="0.2">
      <c r="B2180" s="4"/>
      <c r="C2180" s="10"/>
      <c r="D2180" s="13"/>
      <c r="K2180" s="3"/>
    </row>
    <row r="2181" spans="2:11" s="2" customFormat="1" x14ac:dyDescent="0.2">
      <c r="B2181" s="4"/>
      <c r="C2181" s="10"/>
      <c r="D2181" s="13"/>
      <c r="K2181" s="3"/>
    </row>
    <row r="2182" spans="2:11" s="2" customFormat="1" x14ac:dyDescent="0.2">
      <c r="B2182" s="4"/>
      <c r="C2182" s="10"/>
      <c r="D2182" s="13"/>
      <c r="K2182" s="3"/>
    </row>
    <row r="2183" spans="2:11" s="2" customFormat="1" x14ac:dyDescent="0.2">
      <c r="B2183" s="4"/>
      <c r="C2183" s="10"/>
      <c r="D2183" s="13"/>
      <c r="K2183" s="3"/>
    </row>
    <row r="2184" spans="2:11" s="2" customFormat="1" x14ac:dyDescent="0.2">
      <c r="B2184" s="4"/>
      <c r="C2184" s="10"/>
      <c r="D2184" s="13"/>
      <c r="K2184" s="3"/>
    </row>
    <row r="2185" spans="2:11" s="2" customFormat="1" x14ac:dyDescent="0.2">
      <c r="B2185" s="4"/>
      <c r="C2185" s="10"/>
      <c r="D2185" s="13"/>
      <c r="K2185" s="3"/>
    </row>
    <row r="2186" spans="2:11" s="2" customFormat="1" x14ac:dyDescent="0.2">
      <c r="B2186" s="4"/>
      <c r="C2186" s="10"/>
      <c r="D2186" s="13"/>
      <c r="K2186" s="3"/>
    </row>
    <row r="2187" spans="2:11" s="2" customFormat="1" x14ac:dyDescent="0.2">
      <c r="B2187" s="4"/>
      <c r="C2187" s="10"/>
      <c r="D2187" s="13"/>
      <c r="K2187" s="3"/>
    </row>
    <row r="2188" spans="2:11" s="2" customFormat="1" x14ac:dyDescent="0.2">
      <c r="B2188" s="4"/>
      <c r="C2188" s="10"/>
      <c r="D2188" s="13"/>
      <c r="K2188" s="3"/>
    </row>
    <row r="2189" spans="2:11" s="2" customFormat="1" x14ac:dyDescent="0.2">
      <c r="B2189" s="4"/>
      <c r="C2189" s="10"/>
      <c r="D2189" s="13"/>
      <c r="K2189" s="3"/>
    </row>
    <row r="2190" spans="2:11" s="2" customFormat="1" x14ac:dyDescent="0.2">
      <c r="B2190" s="4"/>
      <c r="C2190" s="10"/>
      <c r="D2190" s="13"/>
      <c r="K2190" s="3"/>
    </row>
    <row r="2191" spans="2:11" s="2" customFormat="1" x14ac:dyDescent="0.2">
      <c r="B2191" s="4"/>
      <c r="C2191" s="10"/>
      <c r="D2191" s="13"/>
      <c r="K2191" s="3"/>
    </row>
    <row r="2192" spans="2:11" s="2" customFormat="1" x14ac:dyDescent="0.2">
      <c r="B2192" s="4"/>
      <c r="C2192" s="10"/>
      <c r="D2192" s="13"/>
      <c r="K2192" s="3"/>
    </row>
    <row r="2193" spans="2:11" s="2" customFormat="1" x14ac:dyDescent="0.2">
      <c r="B2193" s="4"/>
      <c r="C2193" s="10"/>
      <c r="D2193" s="13"/>
      <c r="K2193" s="3"/>
    </row>
    <row r="2194" spans="2:11" s="2" customFormat="1" x14ac:dyDescent="0.2">
      <c r="B2194" s="4"/>
      <c r="C2194" s="10"/>
      <c r="D2194" s="13"/>
      <c r="K2194" s="3"/>
    </row>
    <row r="2195" spans="2:11" s="2" customFormat="1" x14ac:dyDescent="0.2">
      <c r="B2195" s="4"/>
      <c r="C2195" s="10"/>
      <c r="D2195" s="13"/>
      <c r="K2195" s="3"/>
    </row>
    <row r="2196" spans="2:11" s="2" customFormat="1" x14ac:dyDescent="0.2">
      <c r="B2196" s="4"/>
      <c r="C2196" s="10"/>
      <c r="D2196" s="13"/>
      <c r="K2196" s="3"/>
    </row>
    <row r="2197" spans="2:11" s="2" customFormat="1" x14ac:dyDescent="0.2">
      <c r="B2197" s="4"/>
      <c r="C2197" s="10"/>
      <c r="D2197" s="13"/>
      <c r="K2197" s="3"/>
    </row>
    <row r="2198" spans="2:11" s="2" customFormat="1" x14ac:dyDescent="0.2">
      <c r="B2198" s="4"/>
      <c r="C2198" s="10"/>
      <c r="D2198" s="13"/>
      <c r="K2198" s="3"/>
    </row>
    <row r="2199" spans="2:11" s="2" customFormat="1" x14ac:dyDescent="0.2">
      <c r="B2199" s="4"/>
      <c r="C2199" s="10"/>
      <c r="D2199" s="13"/>
      <c r="K2199" s="3"/>
    </row>
    <row r="2200" spans="2:11" s="2" customFormat="1" x14ac:dyDescent="0.2">
      <c r="B2200" s="4"/>
      <c r="C2200" s="10"/>
      <c r="D2200" s="13"/>
      <c r="K2200" s="3"/>
    </row>
    <row r="2201" spans="2:11" s="2" customFormat="1" x14ac:dyDescent="0.2">
      <c r="B2201" s="4"/>
      <c r="C2201" s="10"/>
      <c r="D2201" s="13"/>
      <c r="K2201" s="3"/>
    </row>
    <row r="2202" spans="2:11" s="2" customFormat="1" x14ac:dyDescent="0.2">
      <c r="B2202" s="4"/>
      <c r="C2202" s="10"/>
      <c r="D2202" s="13"/>
      <c r="K2202" s="3"/>
    </row>
    <row r="2203" spans="2:11" s="2" customFormat="1" x14ac:dyDescent="0.2">
      <c r="B2203" s="4"/>
      <c r="C2203" s="10"/>
      <c r="D2203" s="13"/>
      <c r="K2203" s="3"/>
    </row>
    <row r="2204" spans="2:11" s="2" customFormat="1" x14ac:dyDescent="0.2">
      <c r="B2204" s="4"/>
      <c r="C2204" s="10"/>
      <c r="D2204" s="13"/>
      <c r="K2204" s="3"/>
    </row>
    <row r="2205" spans="2:11" s="2" customFormat="1" x14ac:dyDescent="0.2">
      <c r="B2205" s="4"/>
      <c r="C2205" s="10"/>
      <c r="D2205" s="13"/>
      <c r="K2205" s="3"/>
    </row>
    <row r="2206" spans="2:11" s="2" customFormat="1" x14ac:dyDescent="0.2">
      <c r="B2206" s="4"/>
      <c r="C2206" s="10"/>
      <c r="D2206" s="13"/>
      <c r="K2206" s="3"/>
    </row>
    <row r="2207" spans="2:11" s="2" customFormat="1" x14ac:dyDescent="0.2">
      <c r="B2207" s="4"/>
      <c r="C2207" s="10"/>
      <c r="D2207" s="13"/>
      <c r="K2207" s="3"/>
    </row>
    <row r="2208" spans="2:11" s="2" customFormat="1" x14ac:dyDescent="0.2">
      <c r="B2208" s="4"/>
      <c r="C2208" s="10"/>
      <c r="D2208" s="13"/>
      <c r="K2208" s="3"/>
    </row>
    <row r="2209" spans="2:11" s="2" customFormat="1" x14ac:dyDescent="0.2">
      <c r="B2209" s="4"/>
      <c r="C2209" s="10"/>
      <c r="D2209" s="13"/>
      <c r="K2209" s="3"/>
    </row>
    <row r="2210" spans="2:11" s="2" customFormat="1" x14ac:dyDescent="0.2">
      <c r="B2210" s="4"/>
      <c r="C2210" s="10"/>
      <c r="D2210" s="13"/>
      <c r="K2210" s="3"/>
    </row>
    <row r="2211" spans="2:11" s="2" customFormat="1" x14ac:dyDescent="0.2">
      <c r="B2211" s="4"/>
      <c r="C2211" s="10"/>
      <c r="D2211" s="13"/>
      <c r="K2211" s="3"/>
    </row>
    <row r="2212" spans="2:11" s="2" customFormat="1" x14ac:dyDescent="0.2">
      <c r="B2212" s="4"/>
      <c r="C2212" s="10"/>
      <c r="D2212" s="13"/>
      <c r="K2212" s="3"/>
    </row>
    <row r="2213" spans="2:11" s="2" customFormat="1" x14ac:dyDescent="0.2">
      <c r="B2213" s="4"/>
      <c r="C2213" s="10"/>
      <c r="D2213" s="13"/>
      <c r="K2213" s="3"/>
    </row>
    <row r="2214" spans="2:11" s="2" customFormat="1" x14ac:dyDescent="0.2">
      <c r="B2214" s="4"/>
      <c r="C2214" s="10"/>
      <c r="D2214" s="13"/>
      <c r="K2214" s="3"/>
    </row>
    <row r="2215" spans="2:11" s="2" customFormat="1" x14ac:dyDescent="0.2">
      <c r="B2215" s="4"/>
      <c r="C2215" s="10"/>
      <c r="D2215" s="13"/>
      <c r="K2215" s="3"/>
    </row>
    <row r="2216" spans="2:11" s="2" customFormat="1" x14ac:dyDescent="0.2">
      <c r="B2216" s="4"/>
      <c r="C2216" s="10"/>
      <c r="D2216" s="13"/>
      <c r="K2216" s="3"/>
    </row>
    <row r="2217" spans="2:11" s="2" customFormat="1" x14ac:dyDescent="0.2">
      <c r="B2217" s="4"/>
      <c r="C2217" s="10"/>
      <c r="D2217" s="13"/>
      <c r="K2217" s="3"/>
    </row>
    <row r="2218" spans="2:11" s="2" customFormat="1" x14ac:dyDescent="0.2">
      <c r="B2218" s="4"/>
      <c r="C2218" s="10"/>
      <c r="D2218" s="13"/>
      <c r="K2218" s="3"/>
    </row>
    <row r="2219" spans="2:11" s="2" customFormat="1" x14ac:dyDescent="0.2">
      <c r="B2219" s="4"/>
      <c r="C2219" s="10"/>
      <c r="D2219" s="13"/>
      <c r="K2219" s="3"/>
    </row>
    <row r="2220" spans="2:11" s="2" customFormat="1" x14ac:dyDescent="0.2">
      <c r="B2220" s="4"/>
      <c r="C2220" s="10"/>
      <c r="D2220" s="13"/>
      <c r="K2220" s="3"/>
    </row>
    <row r="2221" spans="2:11" s="2" customFormat="1" x14ac:dyDescent="0.2">
      <c r="B2221" s="4"/>
      <c r="C2221" s="10"/>
      <c r="D2221" s="13"/>
      <c r="K2221" s="3"/>
    </row>
    <row r="2222" spans="2:11" s="2" customFormat="1" x14ac:dyDescent="0.2">
      <c r="B2222" s="4"/>
      <c r="C2222" s="10"/>
      <c r="D2222" s="13"/>
      <c r="K2222" s="3"/>
    </row>
    <row r="2223" spans="2:11" s="2" customFormat="1" x14ac:dyDescent="0.2">
      <c r="B2223" s="4"/>
      <c r="C2223" s="10"/>
      <c r="D2223" s="13"/>
      <c r="K2223" s="3"/>
    </row>
    <row r="2224" spans="2:11" s="2" customFormat="1" x14ac:dyDescent="0.2">
      <c r="B2224" s="4"/>
      <c r="C2224" s="10"/>
      <c r="D2224" s="13"/>
      <c r="K2224" s="3"/>
    </row>
    <row r="2225" spans="2:11" s="2" customFormat="1" x14ac:dyDescent="0.2">
      <c r="B2225" s="4"/>
      <c r="C2225" s="10"/>
      <c r="D2225" s="13"/>
      <c r="K2225" s="3"/>
    </row>
    <row r="2226" spans="2:11" s="2" customFormat="1" x14ac:dyDescent="0.2">
      <c r="B2226" s="4"/>
      <c r="C2226" s="10"/>
      <c r="D2226" s="13"/>
      <c r="K2226" s="3"/>
    </row>
    <row r="2227" spans="2:11" s="2" customFormat="1" x14ac:dyDescent="0.2">
      <c r="B2227" s="4"/>
      <c r="C2227" s="10"/>
      <c r="D2227" s="13"/>
      <c r="K2227" s="3"/>
    </row>
    <row r="2228" spans="2:11" s="2" customFormat="1" x14ac:dyDescent="0.2">
      <c r="B2228" s="4"/>
      <c r="C2228" s="10"/>
      <c r="D2228" s="13"/>
      <c r="K2228" s="3"/>
    </row>
    <row r="2229" spans="2:11" s="2" customFormat="1" x14ac:dyDescent="0.2">
      <c r="B2229" s="4"/>
      <c r="C2229" s="10"/>
      <c r="D2229" s="13"/>
      <c r="K2229" s="3"/>
    </row>
    <row r="2230" spans="2:11" s="2" customFormat="1" x14ac:dyDescent="0.2">
      <c r="B2230" s="4"/>
      <c r="C2230" s="10"/>
      <c r="D2230" s="13"/>
      <c r="K2230" s="3"/>
    </row>
    <row r="2231" spans="2:11" s="2" customFormat="1" x14ac:dyDescent="0.2">
      <c r="B2231" s="4"/>
      <c r="C2231" s="10"/>
      <c r="D2231" s="13"/>
      <c r="K2231" s="3"/>
    </row>
    <row r="2232" spans="2:11" s="2" customFormat="1" x14ac:dyDescent="0.2">
      <c r="B2232" s="4"/>
      <c r="C2232" s="10"/>
      <c r="D2232" s="13"/>
      <c r="K2232" s="3"/>
    </row>
    <row r="2233" spans="2:11" s="2" customFormat="1" x14ac:dyDescent="0.2">
      <c r="B2233" s="4"/>
      <c r="C2233" s="10"/>
      <c r="D2233" s="13"/>
      <c r="K2233" s="3"/>
    </row>
    <row r="2234" spans="2:11" s="2" customFormat="1" x14ac:dyDescent="0.2">
      <c r="B2234" s="4"/>
      <c r="C2234" s="10"/>
      <c r="D2234" s="13"/>
      <c r="K2234" s="3"/>
    </row>
    <row r="2235" spans="2:11" s="2" customFormat="1" x14ac:dyDescent="0.2">
      <c r="B2235" s="4"/>
      <c r="C2235" s="10"/>
      <c r="D2235" s="13"/>
      <c r="K2235" s="3"/>
    </row>
    <row r="2236" spans="2:11" s="2" customFormat="1" x14ac:dyDescent="0.2">
      <c r="B2236" s="4"/>
      <c r="C2236" s="10"/>
      <c r="D2236" s="13"/>
      <c r="K2236" s="3"/>
    </row>
    <row r="2237" spans="2:11" s="2" customFormat="1" x14ac:dyDescent="0.2">
      <c r="B2237" s="4"/>
      <c r="C2237" s="10"/>
      <c r="D2237" s="13"/>
      <c r="K2237" s="3"/>
    </row>
    <row r="2238" spans="2:11" s="2" customFormat="1" x14ac:dyDescent="0.2">
      <c r="B2238" s="4"/>
      <c r="C2238" s="10"/>
      <c r="D2238" s="13"/>
      <c r="K2238" s="3"/>
    </row>
    <row r="2239" spans="2:11" s="2" customFormat="1" x14ac:dyDescent="0.2">
      <c r="B2239" s="4"/>
      <c r="C2239" s="10"/>
      <c r="D2239" s="13"/>
      <c r="K2239" s="3"/>
    </row>
    <row r="2240" spans="2:11" s="2" customFormat="1" x14ac:dyDescent="0.2">
      <c r="B2240" s="4"/>
      <c r="C2240" s="10"/>
      <c r="D2240" s="13"/>
      <c r="K2240" s="3"/>
    </row>
    <row r="2241" spans="2:11" s="2" customFormat="1" x14ac:dyDescent="0.2">
      <c r="B2241" s="4"/>
      <c r="C2241" s="10"/>
      <c r="D2241" s="13"/>
      <c r="K2241" s="3"/>
    </row>
    <row r="2242" spans="2:11" s="2" customFormat="1" x14ac:dyDescent="0.2">
      <c r="B2242" s="4"/>
      <c r="C2242" s="10"/>
      <c r="D2242" s="13"/>
      <c r="K2242" s="3"/>
    </row>
    <row r="2243" spans="2:11" s="2" customFormat="1" x14ac:dyDescent="0.2">
      <c r="B2243" s="4"/>
      <c r="C2243" s="10"/>
      <c r="D2243" s="13"/>
      <c r="K2243" s="3"/>
    </row>
    <row r="2244" spans="2:11" s="2" customFormat="1" x14ac:dyDescent="0.2">
      <c r="B2244" s="4"/>
      <c r="C2244" s="10"/>
      <c r="D2244" s="13"/>
      <c r="K2244" s="3"/>
    </row>
    <row r="2245" spans="2:11" s="2" customFormat="1" x14ac:dyDescent="0.2">
      <c r="B2245" s="4"/>
      <c r="C2245" s="10"/>
      <c r="D2245" s="13"/>
      <c r="K2245" s="3"/>
    </row>
    <row r="2246" spans="2:11" s="2" customFormat="1" x14ac:dyDescent="0.2">
      <c r="B2246" s="4"/>
      <c r="C2246" s="10"/>
      <c r="D2246" s="13"/>
      <c r="K2246" s="3"/>
    </row>
    <row r="2247" spans="2:11" s="2" customFormat="1" x14ac:dyDescent="0.2">
      <c r="B2247" s="4"/>
      <c r="C2247" s="10"/>
      <c r="D2247" s="13"/>
      <c r="K2247" s="3"/>
    </row>
    <row r="2248" spans="2:11" s="2" customFormat="1" x14ac:dyDescent="0.2">
      <c r="B2248" s="4"/>
      <c r="C2248" s="10"/>
      <c r="D2248" s="13"/>
      <c r="K2248" s="3"/>
    </row>
    <row r="2249" spans="2:11" s="2" customFormat="1" x14ac:dyDescent="0.2">
      <c r="B2249" s="4"/>
      <c r="C2249" s="10"/>
      <c r="D2249" s="13"/>
      <c r="K2249" s="3"/>
    </row>
    <row r="2250" spans="2:11" s="2" customFormat="1" x14ac:dyDescent="0.2">
      <c r="B2250" s="4"/>
      <c r="C2250" s="10"/>
      <c r="D2250" s="13"/>
      <c r="K2250" s="3"/>
    </row>
    <row r="2251" spans="2:11" s="2" customFormat="1" x14ac:dyDescent="0.2">
      <c r="B2251" s="4"/>
      <c r="C2251" s="10"/>
      <c r="D2251" s="13"/>
      <c r="K2251" s="3"/>
    </row>
    <row r="2252" spans="2:11" s="2" customFormat="1" x14ac:dyDescent="0.2">
      <c r="B2252" s="4"/>
      <c r="C2252" s="10"/>
      <c r="D2252" s="13"/>
      <c r="K2252" s="3"/>
    </row>
    <row r="2253" spans="2:11" s="2" customFormat="1" x14ac:dyDescent="0.2">
      <c r="B2253" s="4"/>
      <c r="C2253" s="10"/>
      <c r="D2253" s="13"/>
      <c r="K2253" s="3"/>
    </row>
    <row r="2254" spans="2:11" s="2" customFormat="1" x14ac:dyDescent="0.2">
      <c r="B2254" s="4"/>
      <c r="C2254" s="10"/>
      <c r="D2254" s="13"/>
      <c r="K2254" s="3"/>
    </row>
    <row r="2255" spans="2:11" s="2" customFormat="1" x14ac:dyDescent="0.2">
      <c r="B2255" s="4"/>
      <c r="C2255" s="10"/>
      <c r="D2255" s="13"/>
      <c r="K2255" s="3"/>
    </row>
    <row r="2256" spans="2:11" s="2" customFormat="1" x14ac:dyDescent="0.2">
      <c r="B2256" s="4"/>
      <c r="C2256" s="10"/>
      <c r="D2256" s="13"/>
      <c r="K2256" s="3"/>
    </row>
    <row r="2257" spans="2:11" s="2" customFormat="1" x14ac:dyDescent="0.2">
      <c r="B2257" s="4"/>
      <c r="C2257" s="10"/>
      <c r="D2257" s="13"/>
      <c r="K2257" s="3"/>
    </row>
    <row r="2258" spans="2:11" s="2" customFormat="1" x14ac:dyDescent="0.2">
      <c r="B2258" s="4"/>
      <c r="C2258" s="10"/>
      <c r="D2258" s="13"/>
      <c r="K2258" s="3"/>
    </row>
    <row r="2259" spans="2:11" s="2" customFormat="1" x14ac:dyDescent="0.2">
      <c r="B2259" s="4"/>
      <c r="C2259" s="10"/>
      <c r="D2259" s="13"/>
      <c r="K2259" s="3"/>
    </row>
    <row r="2260" spans="2:11" s="2" customFormat="1" x14ac:dyDescent="0.2">
      <c r="B2260" s="4"/>
      <c r="C2260" s="10"/>
      <c r="D2260" s="13"/>
      <c r="K2260" s="3"/>
    </row>
    <row r="2261" spans="2:11" s="2" customFormat="1" x14ac:dyDescent="0.2">
      <c r="B2261" s="4"/>
      <c r="C2261" s="10"/>
      <c r="D2261" s="13"/>
      <c r="K2261" s="3"/>
    </row>
    <row r="2262" spans="2:11" s="2" customFormat="1" x14ac:dyDescent="0.2">
      <c r="B2262" s="4"/>
      <c r="C2262" s="10"/>
      <c r="D2262" s="13"/>
      <c r="K2262" s="3"/>
    </row>
    <row r="2263" spans="2:11" s="2" customFormat="1" x14ac:dyDescent="0.2">
      <c r="B2263" s="4"/>
      <c r="C2263" s="10"/>
      <c r="D2263" s="13"/>
      <c r="K2263" s="3"/>
    </row>
    <row r="2264" spans="2:11" s="2" customFormat="1" x14ac:dyDescent="0.2">
      <c r="B2264" s="4"/>
      <c r="C2264" s="10"/>
      <c r="D2264" s="13"/>
      <c r="K2264" s="3"/>
    </row>
    <row r="2265" spans="2:11" s="2" customFormat="1" x14ac:dyDescent="0.2">
      <c r="B2265" s="4"/>
      <c r="C2265" s="10"/>
      <c r="D2265" s="13"/>
      <c r="K2265" s="3"/>
    </row>
    <row r="2266" spans="2:11" s="2" customFormat="1" x14ac:dyDescent="0.2">
      <c r="B2266" s="4"/>
      <c r="C2266" s="10"/>
      <c r="D2266" s="13"/>
      <c r="K2266" s="3"/>
    </row>
    <row r="2267" spans="2:11" s="2" customFormat="1" x14ac:dyDescent="0.2">
      <c r="B2267" s="4"/>
      <c r="C2267" s="10"/>
      <c r="D2267" s="13"/>
      <c r="K2267" s="3"/>
    </row>
    <row r="2268" spans="2:11" s="2" customFormat="1" x14ac:dyDescent="0.2">
      <c r="B2268" s="4"/>
      <c r="C2268" s="10"/>
      <c r="D2268" s="13"/>
      <c r="K2268" s="3"/>
    </row>
    <row r="2269" spans="2:11" s="2" customFormat="1" x14ac:dyDescent="0.2">
      <c r="B2269" s="4"/>
      <c r="C2269" s="10"/>
      <c r="D2269" s="13"/>
      <c r="K2269" s="3"/>
    </row>
    <row r="2270" spans="2:11" s="2" customFormat="1" x14ac:dyDescent="0.2">
      <c r="B2270" s="4"/>
      <c r="C2270" s="10"/>
      <c r="D2270" s="13"/>
      <c r="K2270" s="3"/>
    </row>
    <row r="2271" spans="2:11" s="2" customFormat="1" x14ac:dyDescent="0.2">
      <c r="B2271" s="4"/>
      <c r="C2271" s="10"/>
      <c r="D2271" s="13"/>
      <c r="K2271" s="3"/>
    </row>
    <row r="2272" spans="2:11" s="2" customFormat="1" x14ac:dyDescent="0.2">
      <c r="B2272" s="4"/>
      <c r="C2272" s="10"/>
      <c r="D2272" s="13"/>
      <c r="K2272" s="3"/>
    </row>
    <row r="2273" spans="2:11" s="2" customFormat="1" x14ac:dyDescent="0.2">
      <c r="B2273" s="4"/>
      <c r="C2273" s="10"/>
      <c r="D2273" s="13"/>
      <c r="K2273" s="3"/>
    </row>
    <row r="2274" spans="2:11" s="2" customFormat="1" x14ac:dyDescent="0.2">
      <c r="B2274" s="4"/>
      <c r="C2274" s="10"/>
      <c r="D2274" s="13"/>
      <c r="K2274" s="3"/>
    </row>
    <row r="2275" spans="2:11" s="2" customFormat="1" x14ac:dyDescent="0.2">
      <c r="B2275" s="4"/>
      <c r="C2275" s="10"/>
      <c r="D2275" s="13"/>
      <c r="K2275" s="3"/>
    </row>
    <row r="2276" spans="2:11" s="2" customFormat="1" x14ac:dyDescent="0.2">
      <c r="B2276" s="4"/>
      <c r="C2276" s="10"/>
      <c r="D2276" s="13"/>
      <c r="K2276" s="3"/>
    </row>
    <row r="2277" spans="2:11" s="2" customFormat="1" x14ac:dyDescent="0.2">
      <c r="B2277" s="4"/>
      <c r="C2277" s="10"/>
      <c r="D2277" s="13"/>
      <c r="K2277" s="3"/>
    </row>
    <row r="2278" spans="2:11" s="2" customFormat="1" x14ac:dyDescent="0.2">
      <c r="B2278" s="4"/>
      <c r="C2278" s="10"/>
      <c r="D2278" s="13"/>
      <c r="K2278" s="3"/>
    </row>
    <row r="2279" spans="2:11" s="2" customFormat="1" x14ac:dyDescent="0.2">
      <c r="B2279" s="4"/>
      <c r="C2279" s="10"/>
      <c r="D2279" s="13"/>
      <c r="K2279" s="3"/>
    </row>
    <row r="2280" spans="2:11" s="2" customFormat="1" x14ac:dyDescent="0.2">
      <c r="B2280" s="4"/>
      <c r="C2280" s="10"/>
      <c r="D2280" s="13"/>
      <c r="K2280" s="3"/>
    </row>
    <row r="2281" spans="2:11" s="2" customFormat="1" x14ac:dyDescent="0.2">
      <c r="B2281" s="4"/>
      <c r="C2281" s="10"/>
      <c r="D2281" s="13"/>
      <c r="K2281" s="3"/>
    </row>
    <row r="2282" spans="2:11" s="2" customFormat="1" x14ac:dyDescent="0.2">
      <c r="B2282" s="4"/>
      <c r="C2282" s="10"/>
      <c r="D2282" s="13"/>
      <c r="K2282" s="3"/>
    </row>
    <row r="2283" spans="2:11" s="2" customFormat="1" x14ac:dyDescent="0.2">
      <c r="B2283" s="4"/>
      <c r="C2283" s="10"/>
      <c r="D2283" s="13"/>
      <c r="K2283" s="3"/>
    </row>
    <row r="2284" spans="2:11" s="2" customFormat="1" x14ac:dyDescent="0.2">
      <c r="B2284" s="4"/>
      <c r="C2284" s="10"/>
      <c r="D2284" s="13"/>
      <c r="K2284" s="3"/>
    </row>
    <row r="2285" spans="2:11" s="2" customFormat="1" x14ac:dyDescent="0.2">
      <c r="B2285" s="4"/>
      <c r="C2285" s="10"/>
      <c r="D2285" s="13"/>
      <c r="K2285" s="3"/>
    </row>
    <row r="2286" spans="2:11" s="2" customFormat="1" x14ac:dyDescent="0.2">
      <c r="B2286" s="4"/>
      <c r="C2286" s="10"/>
      <c r="D2286" s="13"/>
      <c r="K2286" s="3"/>
    </row>
    <row r="2287" spans="2:11" s="2" customFormat="1" x14ac:dyDescent="0.2">
      <c r="B2287" s="4"/>
      <c r="C2287" s="10"/>
      <c r="D2287" s="13"/>
      <c r="K2287" s="3"/>
    </row>
    <row r="2288" spans="2:11" s="2" customFormat="1" x14ac:dyDescent="0.2">
      <c r="B2288" s="4"/>
      <c r="C2288" s="10"/>
      <c r="D2288" s="13"/>
      <c r="K2288" s="3"/>
    </row>
    <row r="2289" spans="2:11" s="2" customFormat="1" x14ac:dyDescent="0.2">
      <c r="B2289" s="4"/>
      <c r="C2289" s="10"/>
      <c r="D2289" s="13"/>
      <c r="K2289" s="3"/>
    </row>
    <row r="2290" spans="2:11" s="2" customFormat="1" x14ac:dyDescent="0.2">
      <c r="B2290" s="4"/>
      <c r="C2290" s="10"/>
      <c r="D2290" s="13"/>
      <c r="K2290" s="3"/>
    </row>
    <row r="2291" spans="2:11" s="2" customFormat="1" x14ac:dyDescent="0.2">
      <c r="B2291" s="4"/>
      <c r="C2291" s="10"/>
      <c r="D2291" s="13"/>
      <c r="K2291" s="3"/>
    </row>
    <row r="2292" spans="2:11" s="2" customFormat="1" x14ac:dyDescent="0.2">
      <c r="B2292" s="4"/>
      <c r="C2292" s="10"/>
      <c r="D2292" s="13"/>
      <c r="K2292" s="3"/>
    </row>
    <row r="2293" spans="2:11" s="2" customFormat="1" x14ac:dyDescent="0.2">
      <c r="B2293" s="4"/>
      <c r="C2293" s="10"/>
      <c r="D2293" s="13"/>
      <c r="K2293" s="3"/>
    </row>
    <row r="2294" spans="2:11" s="2" customFormat="1" x14ac:dyDescent="0.2">
      <c r="B2294" s="4"/>
      <c r="C2294" s="10"/>
      <c r="D2294" s="13"/>
      <c r="K2294" s="3"/>
    </row>
    <row r="2295" spans="2:11" s="2" customFormat="1" x14ac:dyDescent="0.2">
      <c r="B2295" s="4"/>
      <c r="C2295" s="10"/>
      <c r="D2295" s="13"/>
      <c r="K2295" s="3"/>
    </row>
    <row r="2296" spans="2:11" s="2" customFormat="1" x14ac:dyDescent="0.2">
      <c r="B2296" s="4"/>
      <c r="C2296" s="10"/>
      <c r="D2296" s="13"/>
      <c r="K2296" s="3"/>
    </row>
    <row r="2297" spans="2:11" s="2" customFormat="1" x14ac:dyDescent="0.2">
      <c r="B2297" s="4"/>
      <c r="C2297" s="10"/>
      <c r="D2297" s="13"/>
      <c r="K2297" s="3"/>
    </row>
    <row r="2298" spans="2:11" s="2" customFormat="1" x14ac:dyDescent="0.2">
      <c r="B2298" s="4"/>
      <c r="C2298" s="10"/>
      <c r="D2298" s="13"/>
      <c r="K2298" s="3"/>
    </row>
    <row r="2299" spans="2:11" s="2" customFormat="1" x14ac:dyDescent="0.2">
      <c r="B2299" s="4"/>
      <c r="C2299" s="10"/>
      <c r="D2299" s="13"/>
      <c r="K2299" s="3"/>
    </row>
    <row r="2300" spans="2:11" s="2" customFormat="1" x14ac:dyDescent="0.2">
      <c r="B2300" s="4"/>
      <c r="C2300" s="10"/>
      <c r="D2300" s="13"/>
      <c r="K2300" s="3"/>
    </row>
    <row r="2301" spans="2:11" s="2" customFormat="1" x14ac:dyDescent="0.2">
      <c r="B2301" s="4"/>
      <c r="C2301" s="10"/>
      <c r="D2301" s="13"/>
      <c r="K2301" s="3"/>
    </row>
    <row r="2302" spans="2:11" s="2" customFormat="1" x14ac:dyDescent="0.2">
      <c r="B2302" s="4"/>
      <c r="C2302" s="10"/>
      <c r="D2302" s="13"/>
      <c r="K2302" s="3"/>
    </row>
    <row r="2303" spans="2:11" s="2" customFormat="1" x14ac:dyDescent="0.2">
      <c r="B2303" s="4"/>
      <c r="C2303" s="10"/>
      <c r="D2303" s="13"/>
      <c r="K2303" s="3"/>
    </row>
    <row r="2304" spans="2:11" s="2" customFormat="1" x14ac:dyDescent="0.2">
      <c r="B2304" s="4"/>
      <c r="C2304" s="10"/>
      <c r="D2304" s="13"/>
      <c r="K2304" s="3"/>
    </row>
    <row r="2305" spans="2:11" s="2" customFormat="1" x14ac:dyDescent="0.2">
      <c r="B2305" s="4"/>
      <c r="C2305" s="10"/>
      <c r="D2305" s="13"/>
      <c r="K2305" s="3"/>
    </row>
    <row r="2306" spans="2:11" s="2" customFormat="1" x14ac:dyDescent="0.2">
      <c r="B2306" s="4"/>
      <c r="C2306" s="10"/>
      <c r="D2306" s="13"/>
      <c r="K2306" s="3"/>
    </row>
    <row r="2307" spans="2:11" s="2" customFormat="1" x14ac:dyDescent="0.2">
      <c r="B2307" s="4"/>
      <c r="C2307" s="10"/>
      <c r="D2307" s="13"/>
      <c r="K2307" s="3"/>
    </row>
    <row r="2308" spans="2:11" s="2" customFormat="1" x14ac:dyDescent="0.2">
      <c r="B2308" s="4"/>
      <c r="C2308" s="10"/>
      <c r="D2308" s="13"/>
      <c r="K2308" s="3"/>
    </row>
    <row r="2309" spans="2:11" s="2" customFormat="1" x14ac:dyDescent="0.2">
      <c r="B2309" s="4"/>
      <c r="C2309" s="10"/>
      <c r="D2309" s="13"/>
      <c r="K2309" s="3"/>
    </row>
    <row r="2310" spans="2:11" s="2" customFormat="1" x14ac:dyDescent="0.2">
      <c r="B2310" s="4"/>
      <c r="C2310" s="10"/>
      <c r="D2310" s="13"/>
      <c r="K2310" s="3"/>
    </row>
    <row r="2311" spans="2:11" s="2" customFormat="1" x14ac:dyDescent="0.2">
      <c r="B2311" s="4"/>
      <c r="C2311" s="10"/>
      <c r="D2311" s="13"/>
      <c r="K2311" s="3"/>
    </row>
    <row r="2312" spans="2:11" s="2" customFormat="1" x14ac:dyDescent="0.2">
      <c r="B2312" s="4"/>
      <c r="C2312" s="10"/>
      <c r="D2312" s="13"/>
      <c r="K2312" s="3"/>
    </row>
    <row r="2313" spans="2:11" s="2" customFormat="1" x14ac:dyDescent="0.2">
      <c r="B2313" s="4"/>
      <c r="C2313" s="10"/>
      <c r="D2313" s="13"/>
      <c r="K2313" s="3"/>
    </row>
    <row r="2314" spans="2:11" s="2" customFormat="1" x14ac:dyDescent="0.2">
      <c r="B2314" s="4"/>
      <c r="C2314" s="10"/>
      <c r="D2314" s="13"/>
      <c r="K2314" s="3"/>
    </row>
    <row r="2315" spans="2:11" s="2" customFormat="1" x14ac:dyDescent="0.2">
      <c r="B2315" s="4"/>
      <c r="C2315" s="10"/>
      <c r="D2315" s="13"/>
      <c r="K2315" s="3"/>
    </row>
    <row r="2316" spans="2:11" s="2" customFormat="1" x14ac:dyDescent="0.2">
      <c r="B2316" s="4"/>
      <c r="C2316" s="10"/>
      <c r="D2316" s="13"/>
      <c r="K2316" s="3"/>
    </row>
    <row r="2317" spans="2:11" s="2" customFormat="1" x14ac:dyDescent="0.2">
      <c r="B2317" s="4"/>
      <c r="C2317" s="10"/>
      <c r="D2317" s="13"/>
      <c r="K2317" s="3"/>
    </row>
    <row r="2318" spans="2:11" s="2" customFormat="1" x14ac:dyDescent="0.2">
      <c r="B2318" s="4"/>
      <c r="C2318" s="10"/>
      <c r="D2318" s="13"/>
      <c r="K2318" s="3"/>
    </row>
    <row r="2319" spans="2:11" s="2" customFormat="1" x14ac:dyDescent="0.2">
      <c r="B2319" s="4"/>
      <c r="C2319" s="10"/>
      <c r="D2319" s="13"/>
      <c r="K2319" s="3"/>
    </row>
    <row r="2320" spans="2:11" s="2" customFormat="1" x14ac:dyDescent="0.2">
      <c r="B2320" s="4"/>
      <c r="C2320" s="10"/>
      <c r="D2320" s="13"/>
      <c r="K2320" s="3"/>
    </row>
    <row r="2321" spans="2:11" s="2" customFormat="1" x14ac:dyDescent="0.2">
      <c r="B2321" s="4"/>
      <c r="C2321" s="10"/>
      <c r="D2321" s="13"/>
      <c r="K2321" s="3"/>
    </row>
    <row r="2322" spans="2:11" s="2" customFormat="1" x14ac:dyDescent="0.2">
      <c r="B2322" s="4"/>
      <c r="C2322" s="10"/>
      <c r="D2322" s="13"/>
      <c r="K2322" s="3"/>
    </row>
    <row r="2323" spans="2:11" s="2" customFormat="1" x14ac:dyDescent="0.2">
      <c r="B2323" s="4"/>
      <c r="C2323" s="10"/>
      <c r="D2323" s="13"/>
      <c r="K2323" s="3"/>
    </row>
    <row r="2324" spans="2:11" s="2" customFormat="1" x14ac:dyDescent="0.2">
      <c r="B2324" s="4"/>
      <c r="C2324" s="10"/>
      <c r="D2324" s="13"/>
      <c r="K2324" s="3"/>
    </row>
    <row r="2325" spans="2:11" s="2" customFormat="1" x14ac:dyDescent="0.2">
      <c r="B2325" s="4"/>
      <c r="C2325" s="10"/>
      <c r="D2325" s="13"/>
      <c r="K2325" s="3"/>
    </row>
    <row r="2326" spans="2:11" s="2" customFormat="1" x14ac:dyDescent="0.2">
      <c r="B2326" s="4"/>
      <c r="C2326" s="10"/>
      <c r="D2326" s="13"/>
      <c r="K2326" s="3"/>
    </row>
    <row r="2327" spans="2:11" s="2" customFormat="1" x14ac:dyDescent="0.2">
      <c r="B2327" s="4"/>
      <c r="C2327" s="10"/>
      <c r="D2327" s="13"/>
      <c r="K2327" s="3"/>
    </row>
    <row r="2328" spans="2:11" s="2" customFormat="1" x14ac:dyDescent="0.2">
      <c r="B2328" s="4"/>
      <c r="C2328" s="10"/>
      <c r="D2328" s="13"/>
      <c r="K2328" s="3"/>
    </row>
    <row r="2329" spans="2:11" s="2" customFormat="1" x14ac:dyDescent="0.2">
      <c r="B2329" s="4"/>
      <c r="C2329" s="10"/>
      <c r="D2329" s="13"/>
      <c r="K2329" s="3"/>
    </row>
    <row r="2330" spans="2:11" s="2" customFormat="1" x14ac:dyDescent="0.2">
      <c r="B2330" s="4"/>
      <c r="C2330" s="10"/>
      <c r="D2330" s="13"/>
      <c r="K2330" s="3"/>
    </row>
    <row r="2331" spans="2:11" s="2" customFormat="1" x14ac:dyDescent="0.2">
      <c r="B2331" s="4"/>
      <c r="C2331" s="10"/>
      <c r="D2331" s="13"/>
      <c r="K2331" s="3"/>
    </row>
    <row r="2332" spans="2:11" s="2" customFormat="1" x14ac:dyDescent="0.2">
      <c r="B2332" s="4"/>
      <c r="C2332" s="10"/>
      <c r="D2332" s="13"/>
      <c r="K2332" s="3"/>
    </row>
    <row r="2333" spans="2:11" s="2" customFormat="1" x14ac:dyDescent="0.2">
      <c r="B2333" s="4"/>
      <c r="C2333" s="10"/>
      <c r="D2333" s="13"/>
      <c r="K2333" s="3"/>
    </row>
    <row r="2334" spans="2:11" s="2" customFormat="1" x14ac:dyDescent="0.2">
      <c r="B2334" s="4"/>
      <c r="C2334" s="10"/>
      <c r="D2334" s="13"/>
      <c r="K2334" s="3"/>
    </row>
    <row r="2335" spans="2:11" s="2" customFormat="1" x14ac:dyDescent="0.2">
      <c r="B2335" s="4"/>
      <c r="C2335" s="10"/>
      <c r="D2335" s="13"/>
      <c r="K2335" s="3"/>
    </row>
    <row r="2336" spans="2:11" s="2" customFormat="1" x14ac:dyDescent="0.2">
      <c r="B2336" s="4"/>
      <c r="C2336" s="10"/>
      <c r="D2336" s="13"/>
      <c r="K2336" s="3"/>
    </row>
    <row r="2337" spans="2:11" s="2" customFormat="1" x14ac:dyDescent="0.2">
      <c r="B2337" s="4"/>
      <c r="C2337" s="10"/>
      <c r="D2337" s="13"/>
      <c r="K2337" s="3"/>
    </row>
    <row r="2338" spans="2:11" s="2" customFormat="1" x14ac:dyDescent="0.2">
      <c r="B2338" s="4"/>
      <c r="C2338" s="10"/>
      <c r="D2338" s="13"/>
      <c r="K2338" s="3"/>
    </row>
    <row r="2339" spans="2:11" s="2" customFormat="1" x14ac:dyDescent="0.2">
      <c r="B2339" s="4"/>
      <c r="C2339" s="10"/>
      <c r="D2339" s="13"/>
      <c r="K2339" s="3"/>
    </row>
    <row r="2340" spans="2:11" s="2" customFormat="1" x14ac:dyDescent="0.2">
      <c r="B2340" s="4"/>
      <c r="C2340" s="10"/>
      <c r="D2340" s="13"/>
      <c r="K2340" s="3"/>
    </row>
    <row r="2341" spans="2:11" s="2" customFormat="1" x14ac:dyDescent="0.2">
      <c r="B2341" s="4"/>
      <c r="C2341" s="10"/>
      <c r="D2341" s="13"/>
      <c r="K2341" s="3"/>
    </row>
    <row r="2342" spans="2:11" s="2" customFormat="1" x14ac:dyDescent="0.2">
      <c r="B2342" s="4"/>
      <c r="C2342" s="10"/>
      <c r="D2342" s="13"/>
      <c r="K2342" s="3"/>
    </row>
    <row r="2343" spans="2:11" s="2" customFormat="1" x14ac:dyDescent="0.2">
      <c r="B2343" s="4"/>
      <c r="C2343" s="10"/>
      <c r="D2343" s="13"/>
      <c r="K2343" s="3"/>
    </row>
    <row r="2344" spans="2:11" s="2" customFormat="1" x14ac:dyDescent="0.2">
      <c r="B2344" s="4"/>
      <c r="C2344" s="10"/>
      <c r="D2344" s="13"/>
      <c r="K2344" s="3"/>
    </row>
    <row r="2345" spans="2:11" s="2" customFormat="1" x14ac:dyDescent="0.2">
      <c r="B2345" s="4"/>
      <c r="C2345" s="10"/>
      <c r="D2345" s="13"/>
      <c r="K2345" s="3"/>
    </row>
    <row r="2346" spans="2:11" s="2" customFormat="1" x14ac:dyDescent="0.2">
      <c r="B2346" s="4"/>
      <c r="C2346" s="10"/>
      <c r="D2346" s="13"/>
      <c r="K2346" s="3"/>
    </row>
    <row r="2347" spans="2:11" s="2" customFormat="1" x14ac:dyDescent="0.2">
      <c r="B2347" s="4"/>
      <c r="C2347" s="10"/>
      <c r="D2347" s="13"/>
      <c r="K2347" s="3"/>
    </row>
    <row r="2348" spans="2:11" s="2" customFormat="1" x14ac:dyDescent="0.2">
      <c r="B2348" s="4"/>
      <c r="C2348" s="10"/>
      <c r="D2348" s="13"/>
      <c r="K2348" s="3"/>
    </row>
    <row r="2349" spans="2:11" s="2" customFormat="1" x14ac:dyDescent="0.2">
      <c r="B2349" s="4"/>
      <c r="C2349" s="10"/>
      <c r="D2349" s="13"/>
      <c r="K2349" s="3"/>
    </row>
    <row r="2350" spans="2:11" s="2" customFormat="1" x14ac:dyDescent="0.2">
      <c r="B2350" s="4"/>
      <c r="C2350" s="10"/>
      <c r="D2350" s="13"/>
      <c r="K2350" s="3"/>
    </row>
    <row r="2351" spans="2:11" s="2" customFormat="1" x14ac:dyDescent="0.2">
      <c r="B2351" s="4"/>
      <c r="C2351" s="10"/>
      <c r="D2351" s="13"/>
      <c r="K2351" s="3"/>
    </row>
    <row r="2352" spans="2:11" s="2" customFormat="1" x14ac:dyDescent="0.2">
      <c r="B2352" s="4"/>
      <c r="C2352" s="10"/>
      <c r="D2352" s="13"/>
      <c r="K2352" s="3"/>
    </row>
    <row r="2353" spans="2:11" s="2" customFormat="1" x14ac:dyDescent="0.2">
      <c r="B2353" s="4"/>
      <c r="C2353" s="10"/>
      <c r="D2353" s="13"/>
      <c r="K2353" s="3"/>
    </row>
    <row r="2354" spans="2:11" s="2" customFormat="1" x14ac:dyDescent="0.2">
      <c r="B2354" s="4"/>
      <c r="C2354" s="10"/>
      <c r="D2354" s="13"/>
      <c r="K2354" s="3"/>
    </row>
    <row r="2355" spans="2:11" s="2" customFormat="1" x14ac:dyDescent="0.2">
      <c r="B2355" s="4"/>
      <c r="C2355" s="10"/>
      <c r="D2355" s="13"/>
      <c r="K2355" s="3"/>
    </row>
    <row r="2356" spans="2:11" s="2" customFormat="1" x14ac:dyDescent="0.2">
      <c r="B2356" s="4"/>
      <c r="C2356" s="10"/>
      <c r="D2356" s="13"/>
      <c r="K2356" s="3"/>
    </row>
    <row r="2357" spans="2:11" s="2" customFormat="1" x14ac:dyDescent="0.2">
      <c r="B2357" s="4"/>
      <c r="C2357" s="10"/>
      <c r="D2357" s="13"/>
      <c r="K2357" s="3"/>
    </row>
    <row r="2358" spans="2:11" s="2" customFormat="1" x14ac:dyDescent="0.2">
      <c r="B2358" s="4"/>
      <c r="C2358" s="10"/>
      <c r="D2358" s="13"/>
      <c r="K2358" s="3"/>
    </row>
    <row r="2359" spans="2:11" s="2" customFormat="1" x14ac:dyDescent="0.2">
      <c r="B2359" s="4"/>
      <c r="C2359" s="10"/>
      <c r="D2359" s="13"/>
      <c r="K2359" s="3"/>
    </row>
    <row r="2360" spans="2:11" s="2" customFormat="1" x14ac:dyDescent="0.2">
      <c r="B2360" s="4"/>
      <c r="C2360" s="10"/>
      <c r="D2360" s="13"/>
      <c r="K2360" s="3"/>
    </row>
    <row r="2361" spans="2:11" s="2" customFormat="1" x14ac:dyDescent="0.2">
      <c r="B2361" s="4"/>
      <c r="C2361" s="10"/>
      <c r="D2361" s="13"/>
      <c r="K2361" s="3"/>
    </row>
    <row r="2362" spans="2:11" s="2" customFormat="1" x14ac:dyDescent="0.2">
      <c r="B2362" s="4"/>
      <c r="C2362" s="10"/>
      <c r="D2362" s="13"/>
      <c r="K2362" s="3"/>
    </row>
    <row r="2363" spans="2:11" s="2" customFormat="1" x14ac:dyDescent="0.2">
      <c r="B2363" s="4"/>
      <c r="C2363" s="10"/>
      <c r="D2363" s="13"/>
      <c r="K2363" s="3"/>
    </row>
    <row r="2364" spans="2:11" s="2" customFormat="1" x14ac:dyDescent="0.2">
      <c r="B2364" s="4"/>
      <c r="C2364" s="10"/>
      <c r="D2364" s="13"/>
      <c r="K2364" s="3"/>
    </row>
    <row r="2365" spans="2:11" s="2" customFormat="1" x14ac:dyDescent="0.2">
      <c r="B2365" s="4"/>
      <c r="C2365" s="10"/>
      <c r="D2365" s="13"/>
      <c r="K2365" s="3"/>
    </row>
    <row r="2366" spans="2:11" s="2" customFormat="1" x14ac:dyDescent="0.2">
      <c r="B2366" s="4"/>
      <c r="C2366" s="10"/>
      <c r="D2366" s="13"/>
      <c r="K2366" s="3"/>
    </row>
    <row r="2367" spans="2:11" s="2" customFormat="1" x14ac:dyDescent="0.2">
      <c r="B2367" s="4"/>
      <c r="C2367" s="10"/>
      <c r="D2367" s="13"/>
      <c r="K2367" s="3"/>
    </row>
    <row r="2368" spans="2:11" s="2" customFormat="1" x14ac:dyDescent="0.2">
      <c r="B2368" s="4"/>
      <c r="C2368" s="10"/>
      <c r="D2368" s="13"/>
      <c r="K2368" s="3"/>
    </row>
    <row r="2369" spans="2:11" s="2" customFormat="1" x14ac:dyDescent="0.2">
      <c r="B2369" s="4"/>
      <c r="C2369" s="10"/>
      <c r="D2369" s="13"/>
      <c r="K2369" s="3"/>
    </row>
    <row r="2370" spans="2:11" s="2" customFormat="1" x14ac:dyDescent="0.2">
      <c r="B2370" s="4"/>
      <c r="C2370" s="10"/>
      <c r="D2370" s="13"/>
      <c r="K2370" s="3"/>
    </row>
    <row r="2371" spans="2:11" s="2" customFormat="1" x14ac:dyDescent="0.2">
      <c r="B2371" s="4"/>
      <c r="C2371" s="10"/>
      <c r="D2371" s="13"/>
      <c r="K2371" s="3"/>
    </row>
    <row r="2372" spans="2:11" s="2" customFormat="1" x14ac:dyDescent="0.2">
      <c r="B2372" s="4"/>
      <c r="C2372" s="10"/>
      <c r="D2372" s="13"/>
      <c r="K2372" s="3"/>
    </row>
    <row r="2373" spans="2:11" s="2" customFormat="1" x14ac:dyDescent="0.2">
      <c r="B2373" s="4"/>
      <c r="C2373" s="10"/>
      <c r="D2373" s="13"/>
      <c r="K2373" s="3"/>
    </row>
    <row r="2374" spans="2:11" s="2" customFormat="1" x14ac:dyDescent="0.2">
      <c r="B2374" s="4"/>
      <c r="C2374" s="10"/>
      <c r="D2374" s="13"/>
      <c r="K2374" s="3"/>
    </row>
    <row r="2375" spans="2:11" s="2" customFormat="1" x14ac:dyDescent="0.2">
      <c r="B2375" s="4"/>
      <c r="C2375" s="10"/>
      <c r="D2375" s="13"/>
      <c r="K2375" s="3"/>
    </row>
    <row r="2376" spans="2:11" s="2" customFormat="1" x14ac:dyDescent="0.2">
      <c r="B2376" s="4"/>
      <c r="C2376" s="10"/>
      <c r="D2376" s="13"/>
      <c r="K2376" s="3"/>
    </row>
    <row r="2377" spans="2:11" s="2" customFormat="1" x14ac:dyDescent="0.2">
      <c r="B2377" s="4"/>
      <c r="C2377" s="10"/>
      <c r="D2377" s="13"/>
      <c r="K2377" s="3"/>
    </row>
    <row r="2378" spans="2:11" s="2" customFormat="1" x14ac:dyDescent="0.2">
      <c r="B2378" s="4"/>
      <c r="C2378" s="10"/>
      <c r="D2378" s="13"/>
      <c r="K2378" s="3"/>
    </row>
    <row r="2379" spans="2:11" s="2" customFormat="1" x14ac:dyDescent="0.2">
      <c r="B2379" s="4"/>
      <c r="C2379" s="10"/>
      <c r="D2379" s="13"/>
      <c r="K2379" s="3"/>
    </row>
    <row r="2380" spans="2:11" s="2" customFormat="1" x14ac:dyDescent="0.2">
      <c r="B2380" s="4"/>
      <c r="C2380" s="10"/>
      <c r="D2380" s="13"/>
      <c r="K2380" s="3"/>
    </row>
    <row r="2381" spans="2:11" s="2" customFormat="1" x14ac:dyDescent="0.2">
      <c r="B2381" s="4"/>
      <c r="C2381" s="10"/>
      <c r="D2381" s="13"/>
      <c r="K2381" s="3"/>
    </row>
    <row r="2382" spans="2:11" s="2" customFormat="1" x14ac:dyDescent="0.2">
      <c r="B2382" s="4"/>
      <c r="C2382" s="10"/>
      <c r="D2382" s="13"/>
      <c r="K2382" s="3"/>
    </row>
    <row r="2383" spans="2:11" s="2" customFormat="1" x14ac:dyDescent="0.2">
      <c r="B2383" s="4"/>
      <c r="C2383" s="10"/>
      <c r="D2383" s="13"/>
      <c r="K2383" s="3"/>
    </row>
    <row r="2384" spans="2:11" s="2" customFormat="1" x14ac:dyDescent="0.2">
      <c r="B2384" s="4"/>
      <c r="C2384" s="10"/>
      <c r="D2384" s="13"/>
      <c r="K2384" s="3"/>
    </row>
    <row r="2385" spans="2:11" s="2" customFormat="1" x14ac:dyDescent="0.2">
      <c r="B2385" s="4"/>
      <c r="C2385" s="10"/>
      <c r="D2385" s="13"/>
      <c r="K2385" s="3"/>
    </row>
    <row r="2386" spans="2:11" s="2" customFormat="1" x14ac:dyDescent="0.2">
      <c r="B2386" s="4"/>
      <c r="C2386" s="10"/>
      <c r="D2386" s="13"/>
      <c r="K2386" s="3"/>
    </row>
    <row r="2387" spans="2:11" s="2" customFormat="1" x14ac:dyDescent="0.2">
      <c r="B2387" s="4"/>
      <c r="C2387" s="10"/>
      <c r="D2387" s="13"/>
      <c r="K2387" s="3"/>
    </row>
    <row r="2388" spans="2:11" s="2" customFormat="1" x14ac:dyDescent="0.2">
      <c r="B2388" s="4"/>
      <c r="C2388" s="10"/>
      <c r="D2388" s="13"/>
      <c r="K2388" s="3"/>
    </row>
    <row r="2389" spans="2:11" s="2" customFormat="1" x14ac:dyDescent="0.2">
      <c r="B2389" s="4"/>
      <c r="C2389" s="10"/>
      <c r="D2389" s="13"/>
      <c r="K2389" s="3"/>
    </row>
    <row r="2390" spans="2:11" s="2" customFormat="1" x14ac:dyDescent="0.2">
      <c r="B2390" s="4"/>
      <c r="C2390" s="10"/>
      <c r="D2390" s="13"/>
      <c r="K2390" s="3"/>
    </row>
    <row r="2391" spans="2:11" s="2" customFormat="1" x14ac:dyDescent="0.2">
      <c r="B2391" s="4"/>
      <c r="C2391" s="10"/>
      <c r="D2391" s="13"/>
      <c r="K2391" s="3"/>
    </row>
    <row r="2392" spans="2:11" s="2" customFormat="1" x14ac:dyDescent="0.2">
      <c r="B2392" s="4"/>
      <c r="C2392" s="10"/>
      <c r="D2392" s="13"/>
      <c r="K2392" s="3"/>
    </row>
    <row r="2393" spans="2:11" s="2" customFormat="1" x14ac:dyDescent="0.2">
      <c r="B2393" s="4"/>
      <c r="C2393" s="10"/>
      <c r="D2393" s="13"/>
      <c r="K2393" s="3"/>
    </row>
    <row r="2394" spans="2:11" s="2" customFormat="1" x14ac:dyDescent="0.2">
      <c r="B2394" s="4"/>
      <c r="C2394" s="10"/>
      <c r="D2394" s="13"/>
      <c r="K2394" s="3"/>
    </row>
    <row r="2395" spans="2:11" s="2" customFormat="1" x14ac:dyDescent="0.2">
      <c r="B2395" s="4"/>
      <c r="C2395" s="10"/>
      <c r="D2395" s="13"/>
      <c r="K2395" s="3"/>
    </row>
    <row r="2396" spans="2:11" s="2" customFormat="1" x14ac:dyDescent="0.2">
      <c r="B2396" s="4"/>
      <c r="C2396" s="10"/>
      <c r="D2396" s="13"/>
      <c r="K2396" s="3"/>
    </row>
    <row r="2397" spans="2:11" s="2" customFormat="1" x14ac:dyDescent="0.2">
      <c r="B2397" s="4"/>
      <c r="C2397" s="10"/>
      <c r="D2397" s="13"/>
      <c r="K2397" s="3"/>
    </row>
    <row r="2398" spans="2:11" s="2" customFormat="1" x14ac:dyDescent="0.2">
      <c r="B2398" s="4"/>
      <c r="C2398" s="10"/>
      <c r="D2398" s="13"/>
      <c r="K2398" s="3"/>
    </row>
    <row r="2399" spans="2:11" s="2" customFormat="1" x14ac:dyDescent="0.2">
      <c r="B2399" s="4"/>
      <c r="C2399" s="10"/>
      <c r="D2399" s="13"/>
      <c r="K2399" s="3"/>
    </row>
    <row r="2400" spans="2:11" s="2" customFormat="1" x14ac:dyDescent="0.2">
      <c r="B2400" s="4"/>
      <c r="C2400" s="10"/>
      <c r="D2400" s="13"/>
      <c r="K2400" s="3"/>
    </row>
    <row r="2401" spans="2:11" s="2" customFormat="1" x14ac:dyDescent="0.2">
      <c r="B2401" s="4"/>
      <c r="C2401" s="10"/>
      <c r="D2401" s="13"/>
      <c r="K2401" s="3"/>
    </row>
    <row r="2402" spans="2:11" s="2" customFormat="1" x14ac:dyDescent="0.2">
      <c r="B2402" s="4"/>
      <c r="C2402" s="10"/>
      <c r="D2402" s="13"/>
      <c r="K2402" s="3"/>
    </row>
    <row r="2403" spans="2:11" s="2" customFormat="1" x14ac:dyDescent="0.2">
      <c r="B2403" s="4"/>
      <c r="C2403" s="10"/>
      <c r="D2403" s="13"/>
      <c r="K2403" s="3"/>
    </row>
    <row r="2404" spans="2:11" s="2" customFormat="1" x14ac:dyDescent="0.2">
      <c r="B2404" s="4"/>
      <c r="C2404" s="10"/>
      <c r="D2404" s="13"/>
      <c r="K2404" s="3"/>
    </row>
    <row r="2405" spans="2:11" s="2" customFormat="1" x14ac:dyDescent="0.2">
      <c r="B2405" s="4"/>
      <c r="C2405" s="10"/>
      <c r="D2405" s="13"/>
      <c r="K2405" s="3"/>
    </row>
    <row r="2406" spans="2:11" s="2" customFormat="1" x14ac:dyDescent="0.2">
      <c r="B2406" s="4"/>
      <c r="C2406" s="10"/>
      <c r="D2406" s="13"/>
      <c r="K2406" s="3"/>
    </row>
    <row r="2407" spans="2:11" s="2" customFormat="1" x14ac:dyDescent="0.2">
      <c r="B2407" s="4"/>
      <c r="C2407" s="10"/>
      <c r="D2407" s="13"/>
      <c r="K2407" s="3"/>
    </row>
    <row r="2408" spans="2:11" s="2" customFormat="1" x14ac:dyDescent="0.2">
      <c r="B2408" s="4"/>
      <c r="C2408" s="10"/>
      <c r="D2408" s="13"/>
      <c r="K2408" s="3"/>
    </row>
    <row r="2409" spans="2:11" s="2" customFormat="1" x14ac:dyDescent="0.2">
      <c r="B2409" s="4"/>
      <c r="C2409" s="10"/>
      <c r="D2409" s="13"/>
      <c r="K2409" s="3"/>
    </row>
    <row r="2410" spans="2:11" s="2" customFormat="1" x14ac:dyDescent="0.2">
      <c r="B2410" s="4"/>
      <c r="C2410" s="10"/>
      <c r="D2410" s="13"/>
      <c r="K2410" s="3"/>
    </row>
    <row r="2411" spans="2:11" s="2" customFormat="1" x14ac:dyDescent="0.2">
      <c r="B2411" s="4"/>
      <c r="C2411" s="10"/>
      <c r="D2411" s="13"/>
      <c r="K2411" s="3"/>
    </row>
    <row r="2412" spans="2:11" s="2" customFormat="1" x14ac:dyDescent="0.2">
      <c r="B2412" s="4"/>
      <c r="C2412" s="10"/>
      <c r="D2412" s="13"/>
      <c r="K2412" s="3"/>
    </row>
    <row r="2413" spans="2:11" s="2" customFormat="1" x14ac:dyDescent="0.2">
      <c r="B2413" s="4"/>
      <c r="C2413" s="10"/>
      <c r="D2413" s="13"/>
      <c r="K2413" s="3"/>
    </row>
    <row r="2414" spans="2:11" s="2" customFormat="1" x14ac:dyDescent="0.2">
      <c r="B2414" s="4"/>
      <c r="C2414" s="10"/>
      <c r="D2414" s="13"/>
      <c r="K2414" s="3"/>
    </row>
    <row r="2415" spans="2:11" s="2" customFormat="1" x14ac:dyDescent="0.2">
      <c r="B2415" s="4"/>
      <c r="C2415" s="10"/>
      <c r="D2415" s="13"/>
      <c r="K2415" s="3"/>
    </row>
    <row r="2416" spans="2:11" s="2" customFormat="1" x14ac:dyDescent="0.2">
      <c r="B2416" s="4"/>
      <c r="C2416" s="10"/>
      <c r="D2416" s="13"/>
      <c r="K2416" s="3"/>
    </row>
    <row r="2417" spans="2:11" s="2" customFormat="1" x14ac:dyDescent="0.2">
      <c r="B2417" s="4"/>
      <c r="C2417" s="10"/>
      <c r="D2417" s="13"/>
      <c r="K2417" s="3"/>
    </row>
    <row r="2418" spans="2:11" s="2" customFormat="1" x14ac:dyDescent="0.2">
      <c r="B2418" s="4"/>
      <c r="C2418" s="10"/>
      <c r="D2418" s="13"/>
      <c r="K2418" s="3"/>
    </row>
    <row r="2419" spans="2:11" s="2" customFormat="1" x14ac:dyDescent="0.2">
      <c r="B2419" s="4"/>
      <c r="C2419" s="10"/>
      <c r="D2419" s="13"/>
      <c r="K2419" s="3"/>
    </row>
    <row r="2420" spans="2:11" s="2" customFormat="1" x14ac:dyDescent="0.2">
      <c r="B2420" s="4"/>
      <c r="C2420" s="10"/>
      <c r="D2420" s="13"/>
      <c r="K2420" s="3"/>
    </row>
    <row r="2421" spans="2:11" s="2" customFormat="1" x14ac:dyDescent="0.2">
      <c r="B2421" s="4"/>
      <c r="C2421" s="10"/>
      <c r="D2421" s="13"/>
      <c r="K2421" s="3"/>
    </row>
    <row r="2422" spans="2:11" s="2" customFormat="1" x14ac:dyDescent="0.2">
      <c r="B2422" s="4"/>
      <c r="C2422" s="10"/>
      <c r="D2422" s="13"/>
      <c r="K2422" s="3"/>
    </row>
    <row r="2423" spans="2:11" s="2" customFormat="1" x14ac:dyDescent="0.2">
      <c r="B2423" s="4"/>
      <c r="C2423" s="10"/>
      <c r="D2423" s="13"/>
      <c r="K2423" s="3"/>
    </row>
    <row r="2424" spans="2:11" s="2" customFormat="1" x14ac:dyDescent="0.2">
      <c r="B2424" s="4"/>
      <c r="C2424" s="10"/>
      <c r="D2424" s="13"/>
      <c r="K2424" s="3"/>
    </row>
    <row r="2425" spans="2:11" s="2" customFormat="1" x14ac:dyDescent="0.2">
      <c r="B2425" s="4"/>
      <c r="C2425" s="10"/>
      <c r="D2425" s="13"/>
      <c r="K2425" s="3"/>
    </row>
    <row r="2426" spans="2:11" s="2" customFormat="1" x14ac:dyDescent="0.2">
      <c r="B2426" s="4"/>
      <c r="C2426" s="10"/>
      <c r="D2426" s="13"/>
      <c r="K2426" s="3"/>
    </row>
    <row r="2427" spans="2:11" s="2" customFormat="1" x14ac:dyDescent="0.2">
      <c r="B2427" s="4"/>
      <c r="C2427" s="10"/>
      <c r="D2427" s="13"/>
      <c r="K2427" s="3"/>
    </row>
    <row r="2428" spans="2:11" s="2" customFormat="1" x14ac:dyDescent="0.2">
      <c r="B2428" s="4"/>
      <c r="C2428" s="10"/>
      <c r="D2428" s="13"/>
      <c r="K2428" s="3"/>
    </row>
    <row r="2429" spans="2:11" s="2" customFormat="1" x14ac:dyDescent="0.2">
      <c r="B2429" s="4"/>
      <c r="C2429" s="10"/>
      <c r="D2429" s="13"/>
      <c r="K2429" s="3"/>
    </row>
    <row r="2430" spans="2:11" s="2" customFormat="1" x14ac:dyDescent="0.2">
      <c r="B2430" s="4"/>
      <c r="C2430" s="10"/>
      <c r="D2430" s="13"/>
      <c r="K2430" s="3"/>
    </row>
    <row r="2431" spans="2:11" s="2" customFormat="1" x14ac:dyDescent="0.2">
      <c r="B2431" s="4"/>
      <c r="C2431" s="10"/>
      <c r="D2431" s="13"/>
      <c r="K2431" s="3"/>
    </row>
    <row r="2432" spans="2:11" s="2" customFormat="1" x14ac:dyDescent="0.2">
      <c r="B2432" s="4"/>
      <c r="C2432" s="10"/>
      <c r="D2432" s="13"/>
      <c r="K2432" s="3"/>
    </row>
    <row r="2433" spans="2:11" s="2" customFormat="1" x14ac:dyDescent="0.2">
      <c r="B2433" s="4"/>
      <c r="C2433" s="10"/>
      <c r="D2433" s="13"/>
      <c r="K2433" s="3"/>
    </row>
    <row r="2434" spans="2:11" s="2" customFormat="1" x14ac:dyDescent="0.2">
      <c r="B2434" s="4"/>
      <c r="C2434" s="10"/>
      <c r="D2434" s="13"/>
      <c r="K2434" s="3"/>
    </row>
    <row r="2435" spans="2:11" s="2" customFormat="1" x14ac:dyDescent="0.2">
      <c r="B2435" s="4"/>
      <c r="C2435" s="10"/>
      <c r="D2435" s="13"/>
      <c r="K2435" s="3"/>
    </row>
    <row r="2436" spans="2:11" s="2" customFormat="1" x14ac:dyDescent="0.2">
      <c r="B2436" s="4"/>
      <c r="C2436" s="10"/>
      <c r="D2436" s="13"/>
      <c r="K2436" s="3"/>
    </row>
    <row r="2437" spans="2:11" s="2" customFormat="1" x14ac:dyDescent="0.2">
      <c r="B2437" s="4"/>
      <c r="C2437" s="10"/>
      <c r="D2437" s="13"/>
      <c r="K2437" s="3"/>
    </row>
    <row r="2438" spans="2:11" s="2" customFormat="1" x14ac:dyDescent="0.2">
      <c r="B2438" s="4"/>
      <c r="C2438" s="10"/>
      <c r="D2438" s="13"/>
      <c r="K2438" s="3"/>
    </row>
    <row r="2439" spans="2:11" s="2" customFormat="1" x14ac:dyDescent="0.2">
      <c r="B2439" s="4"/>
      <c r="C2439" s="10"/>
      <c r="D2439" s="13"/>
      <c r="K2439" s="3"/>
    </row>
    <row r="2440" spans="2:11" s="2" customFormat="1" x14ac:dyDescent="0.2">
      <c r="B2440" s="4"/>
      <c r="C2440" s="10"/>
      <c r="D2440" s="13"/>
      <c r="K2440" s="3"/>
    </row>
    <row r="2441" spans="2:11" s="2" customFormat="1" x14ac:dyDescent="0.2">
      <c r="B2441" s="4"/>
      <c r="C2441" s="10"/>
      <c r="D2441" s="13"/>
      <c r="K2441" s="3"/>
    </row>
    <row r="2442" spans="2:11" s="2" customFormat="1" x14ac:dyDescent="0.2">
      <c r="B2442" s="4"/>
      <c r="C2442" s="10"/>
      <c r="D2442" s="13"/>
      <c r="K2442" s="3"/>
    </row>
    <row r="2443" spans="2:11" s="2" customFormat="1" x14ac:dyDescent="0.2">
      <c r="B2443" s="4"/>
      <c r="C2443" s="10"/>
      <c r="D2443" s="13"/>
      <c r="K2443" s="3"/>
    </row>
    <row r="2444" spans="2:11" s="2" customFormat="1" x14ac:dyDescent="0.2">
      <c r="B2444" s="4"/>
      <c r="C2444" s="10"/>
      <c r="D2444" s="13"/>
      <c r="K2444" s="3"/>
    </row>
    <row r="2445" spans="2:11" s="2" customFormat="1" x14ac:dyDescent="0.2">
      <c r="B2445" s="4"/>
      <c r="C2445" s="10"/>
      <c r="D2445" s="13"/>
      <c r="K2445" s="3"/>
    </row>
    <row r="2446" spans="2:11" s="2" customFormat="1" x14ac:dyDescent="0.2">
      <c r="B2446" s="4"/>
      <c r="C2446" s="10"/>
      <c r="D2446" s="13"/>
      <c r="K2446" s="3"/>
    </row>
    <row r="2447" spans="2:11" s="2" customFormat="1" x14ac:dyDescent="0.2">
      <c r="B2447" s="4"/>
      <c r="C2447" s="10"/>
      <c r="D2447" s="13"/>
      <c r="K2447" s="3"/>
    </row>
    <row r="2448" spans="2:11" s="2" customFormat="1" x14ac:dyDescent="0.2">
      <c r="B2448" s="4"/>
      <c r="C2448" s="10"/>
      <c r="D2448" s="13"/>
      <c r="K2448" s="3"/>
    </row>
    <row r="2449" spans="2:11" s="2" customFormat="1" x14ac:dyDescent="0.2">
      <c r="B2449" s="4"/>
      <c r="C2449" s="10"/>
      <c r="D2449" s="13"/>
      <c r="K2449" s="3"/>
    </row>
    <row r="2450" spans="2:11" s="2" customFormat="1" x14ac:dyDescent="0.2">
      <c r="B2450" s="4"/>
      <c r="C2450" s="10"/>
      <c r="D2450" s="13"/>
      <c r="K2450" s="3"/>
    </row>
    <row r="2451" spans="2:11" s="2" customFormat="1" x14ac:dyDescent="0.2">
      <c r="B2451" s="4"/>
      <c r="C2451" s="10"/>
      <c r="D2451" s="13"/>
      <c r="K2451" s="3"/>
    </row>
    <row r="2452" spans="2:11" s="2" customFormat="1" x14ac:dyDescent="0.2">
      <c r="B2452" s="4"/>
      <c r="C2452" s="10"/>
      <c r="D2452" s="13"/>
      <c r="K2452" s="3"/>
    </row>
    <row r="2453" spans="2:11" s="2" customFormat="1" x14ac:dyDescent="0.2">
      <c r="B2453" s="4"/>
      <c r="C2453" s="10"/>
      <c r="D2453" s="13"/>
      <c r="K2453" s="3"/>
    </row>
    <row r="2454" spans="2:11" s="2" customFormat="1" x14ac:dyDescent="0.2">
      <c r="B2454" s="4"/>
      <c r="C2454" s="10"/>
      <c r="D2454" s="13"/>
      <c r="K2454" s="3"/>
    </row>
    <row r="2455" spans="2:11" s="2" customFormat="1" x14ac:dyDescent="0.2">
      <c r="B2455" s="4"/>
      <c r="C2455" s="10"/>
      <c r="D2455" s="13"/>
      <c r="K2455" s="3"/>
    </row>
    <row r="2456" spans="2:11" s="2" customFormat="1" x14ac:dyDescent="0.2">
      <c r="B2456" s="4"/>
      <c r="C2456" s="10"/>
      <c r="D2456" s="13"/>
      <c r="K2456" s="3"/>
    </row>
    <row r="2457" spans="2:11" s="2" customFormat="1" x14ac:dyDescent="0.2">
      <c r="B2457" s="4"/>
      <c r="C2457" s="10"/>
      <c r="D2457" s="13"/>
      <c r="K2457" s="3"/>
    </row>
    <row r="2458" spans="2:11" s="2" customFormat="1" x14ac:dyDescent="0.2">
      <c r="B2458" s="4"/>
      <c r="C2458" s="10"/>
      <c r="D2458" s="13"/>
      <c r="K2458" s="3"/>
    </row>
    <row r="2459" spans="2:11" s="2" customFormat="1" x14ac:dyDescent="0.2">
      <c r="B2459" s="4"/>
      <c r="C2459" s="10"/>
      <c r="D2459" s="13"/>
      <c r="K2459" s="3"/>
    </row>
    <row r="2460" spans="2:11" s="2" customFormat="1" x14ac:dyDescent="0.2">
      <c r="B2460" s="4"/>
      <c r="C2460" s="10"/>
      <c r="D2460" s="13"/>
      <c r="K2460" s="3"/>
    </row>
    <row r="2461" spans="2:11" s="2" customFormat="1" x14ac:dyDescent="0.2">
      <c r="B2461" s="4"/>
      <c r="C2461" s="10"/>
      <c r="D2461" s="13"/>
      <c r="K2461" s="3"/>
    </row>
    <row r="2462" spans="2:11" s="2" customFormat="1" x14ac:dyDescent="0.2">
      <c r="B2462" s="4"/>
      <c r="C2462" s="10"/>
      <c r="D2462" s="13"/>
      <c r="K2462" s="3"/>
    </row>
    <row r="2463" spans="2:11" s="2" customFormat="1" x14ac:dyDescent="0.2">
      <c r="B2463" s="4"/>
      <c r="C2463" s="10"/>
      <c r="D2463" s="13"/>
      <c r="K2463" s="3"/>
    </row>
    <row r="2464" spans="2:11" s="2" customFormat="1" x14ac:dyDescent="0.2">
      <c r="B2464" s="4"/>
      <c r="C2464" s="10"/>
      <c r="D2464" s="13"/>
      <c r="K2464" s="3"/>
    </row>
    <row r="2465" spans="2:11" s="2" customFormat="1" x14ac:dyDescent="0.2">
      <c r="B2465" s="4"/>
      <c r="C2465" s="10"/>
      <c r="D2465" s="13"/>
      <c r="K2465" s="3"/>
    </row>
    <row r="2466" spans="2:11" s="2" customFormat="1" x14ac:dyDescent="0.2">
      <c r="B2466" s="4"/>
      <c r="C2466" s="10"/>
      <c r="D2466" s="13"/>
      <c r="K2466" s="3"/>
    </row>
    <row r="2467" spans="2:11" s="2" customFormat="1" x14ac:dyDescent="0.2">
      <c r="B2467" s="4"/>
      <c r="C2467" s="10"/>
      <c r="D2467" s="13"/>
      <c r="K2467" s="3"/>
    </row>
    <row r="2468" spans="2:11" s="2" customFormat="1" x14ac:dyDescent="0.2">
      <c r="B2468" s="4"/>
      <c r="C2468" s="10"/>
      <c r="D2468" s="13"/>
      <c r="K2468" s="3"/>
    </row>
    <row r="2469" spans="2:11" s="2" customFormat="1" x14ac:dyDescent="0.2">
      <c r="B2469" s="4"/>
      <c r="C2469" s="10"/>
      <c r="D2469" s="13"/>
      <c r="K2469" s="3"/>
    </row>
    <row r="2470" spans="2:11" s="2" customFormat="1" x14ac:dyDescent="0.2">
      <c r="B2470" s="4"/>
      <c r="C2470" s="10"/>
      <c r="D2470" s="13"/>
      <c r="K2470" s="3"/>
    </row>
    <row r="2471" spans="2:11" s="2" customFormat="1" x14ac:dyDescent="0.2">
      <c r="B2471" s="4"/>
      <c r="C2471" s="10"/>
      <c r="D2471" s="13"/>
      <c r="K2471" s="3"/>
    </row>
    <row r="2472" spans="2:11" s="2" customFormat="1" x14ac:dyDescent="0.2">
      <c r="B2472" s="4"/>
      <c r="C2472" s="10"/>
      <c r="D2472" s="13"/>
      <c r="K2472" s="3"/>
    </row>
    <row r="2473" spans="2:11" s="2" customFormat="1" x14ac:dyDescent="0.2">
      <c r="B2473" s="4"/>
      <c r="C2473" s="10"/>
      <c r="D2473" s="13"/>
      <c r="K2473" s="3"/>
    </row>
    <row r="2474" spans="2:11" s="2" customFormat="1" x14ac:dyDescent="0.2">
      <c r="B2474" s="4"/>
      <c r="C2474" s="10"/>
      <c r="D2474" s="13"/>
      <c r="K2474" s="3"/>
    </row>
    <row r="2475" spans="2:11" s="2" customFormat="1" x14ac:dyDescent="0.2">
      <c r="B2475" s="4"/>
      <c r="C2475" s="10"/>
      <c r="D2475" s="13"/>
      <c r="K2475" s="3"/>
    </row>
    <row r="2476" spans="2:11" s="2" customFormat="1" x14ac:dyDescent="0.2">
      <c r="B2476" s="4"/>
      <c r="C2476" s="10"/>
      <c r="D2476" s="13"/>
      <c r="K2476" s="3"/>
    </row>
    <row r="2477" spans="2:11" s="2" customFormat="1" x14ac:dyDescent="0.2">
      <c r="B2477" s="4"/>
      <c r="C2477" s="10"/>
      <c r="D2477" s="13"/>
      <c r="K2477" s="3"/>
    </row>
    <row r="2478" spans="2:11" s="2" customFormat="1" x14ac:dyDescent="0.2">
      <c r="B2478" s="4"/>
      <c r="C2478" s="10"/>
      <c r="D2478" s="13"/>
      <c r="K2478" s="3"/>
    </row>
    <row r="2479" spans="2:11" s="2" customFormat="1" x14ac:dyDescent="0.2">
      <c r="B2479" s="4"/>
      <c r="C2479" s="10"/>
      <c r="D2479" s="13"/>
      <c r="K2479" s="3"/>
    </row>
    <row r="2480" spans="2:11" s="2" customFormat="1" x14ac:dyDescent="0.2">
      <c r="B2480" s="4"/>
      <c r="C2480" s="10"/>
      <c r="D2480" s="13"/>
      <c r="K2480" s="3"/>
    </row>
    <row r="2481" spans="2:11" s="2" customFormat="1" x14ac:dyDescent="0.2">
      <c r="B2481" s="4"/>
      <c r="C2481" s="10"/>
      <c r="D2481" s="13"/>
      <c r="K2481" s="3"/>
    </row>
    <row r="2482" spans="2:11" s="2" customFormat="1" x14ac:dyDescent="0.2">
      <c r="B2482" s="4"/>
      <c r="C2482" s="10"/>
      <c r="D2482" s="13"/>
      <c r="K2482" s="3"/>
    </row>
    <row r="2483" spans="2:11" s="2" customFormat="1" x14ac:dyDescent="0.2">
      <c r="B2483" s="4"/>
      <c r="C2483" s="10"/>
      <c r="D2483" s="13"/>
      <c r="K2483" s="3"/>
    </row>
    <row r="2484" spans="2:11" s="2" customFormat="1" x14ac:dyDescent="0.2">
      <c r="B2484" s="4"/>
      <c r="C2484" s="10"/>
      <c r="D2484" s="13"/>
      <c r="K2484" s="3"/>
    </row>
    <row r="2485" spans="2:11" s="2" customFormat="1" x14ac:dyDescent="0.2">
      <c r="B2485" s="4"/>
      <c r="C2485" s="10"/>
      <c r="D2485" s="13"/>
      <c r="K2485" s="3"/>
    </row>
    <row r="2486" spans="2:11" s="2" customFormat="1" x14ac:dyDescent="0.2">
      <c r="B2486" s="4"/>
      <c r="C2486" s="10"/>
      <c r="D2486" s="13"/>
      <c r="K2486" s="3"/>
    </row>
    <row r="2487" spans="2:11" s="2" customFormat="1" x14ac:dyDescent="0.2">
      <c r="B2487" s="4"/>
      <c r="C2487" s="10"/>
      <c r="D2487" s="13"/>
      <c r="K2487" s="3"/>
    </row>
    <row r="2488" spans="2:11" s="2" customFormat="1" x14ac:dyDescent="0.2">
      <c r="B2488" s="4"/>
      <c r="C2488" s="10"/>
      <c r="D2488" s="13"/>
      <c r="K2488" s="3"/>
    </row>
    <row r="2489" spans="2:11" s="2" customFormat="1" x14ac:dyDescent="0.2">
      <c r="B2489" s="4"/>
      <c r="C2489" s="10"/>
      <c r="D2489" s="13"/>
      <c r="K2489" s="3"/>
    </row>
    <row r="2490" spans="2:11" s="2" customFormat="1" x14ac:dyDescent="0.2">
      <c r="B2490" s="4"/>
      <c r="C2490" s="10"/>
      <c r="D2490" s="13"/>
      <c r="K2490" s="3"/>
    </row>
    <row r="2491" spans="2:11" s="2" customFormat="1" x14ac:dyDescent="0.2">
      <c r="B2491" s="4"/>
      <c r="C2491" s="10"/>
      <c r="D2491" s="13"/>
      <c r="K2491" s="3"/>
    </row>
    <row r="2492" spans="2:11" s="2" customFormat="1" x14ac:dyDescent="0.2">
      <c r="B2492" s="4"/>
      <c r="C2492" s="10"/>
      <c r="D2492" s="13"/>
      <c r="K2492" s="3"/>
    </row>
    <row r="2493" spans="2:11" s="2" customFormat="1" x14ac:dyDescent="0.2">
      <c r="B2493" s="4"/>
      <c r="C2493" s="10"/>
      <c r="D2493" s="13"/>
      <c r="K2493" s="3"/>
    </row>
    <row r="2494" spans="2:11" s="2" customFormat="1" x14ac:dyDescent="0.2">
      <c r="B2494" s="4"/>
      <c r="C2494" s="10"/>
      <c r="D2494" s="13"/>
      <c r="K2494" s="3"/>
    </row>
    <row r="2495" spans="2:11" s="2" customFormat="1" x14ac:dyDescent="0.2">
      <c r="B2495" s="4"/>
      <c r="C2495" s="10"/>
      <c r="D2495" s="13"/>
      <c r="K2495" s="3"/>
    </row>
    <row r="2496" spans="2:11" s="2" customFormat="1" x14ac:dyDescent="0.2">
      <c r="B2496" s="4"/>
      <c r="C2496" s="10"/>
      <c r="D2496" s="13"/>
      <c r="K2496" s="3"/>
    </row>
    <row r="2497" spans="2:11" s="2" customFormat="1" x14ac:dyDescent="0.2">
      <c r="B2497" s="4"/>
      <c r="C2497" s="10"/>
      <c r="D2497" s="13"/>
      <c r="K2497" s="3"/>
    </row>
    <row r="2498" spans="2:11" s="2" customFormat="1" x14ac:dyDescent="0.2">
      <c r="B2498" s="4"/>
      <c r="C2498" s="10"/>
      <c r="D2498" s="13"/>
      <c r="K2498" s="3"/>
    </row>
    <row r="2499" spans="2:11" s="2" customFormat="1" x14ac:dyDescent="0.2">
      <c r="B2499" s="4"/>
      <c r="C2499" s="10"/>
      <c r="D2499" s="13"/>
      <c r="K2499" s="3"/>
    </row>
    <row r="2500" spans="2:11" s="2" customFormat="1" x14ac:dyDescent="0.2">
      <c r="B2500" s="4"/>
      <c r="C2500" s="10"/>
      <c r="D2500" s="13"/>
      <c r="K2500" s="3"/>
    </row>
    <row r="2501" spans="2:11" s="2" customFormat="1" x14ac:dyDescent="0.2">
      <c r="B2501" s="4"/>
      <c r="C2501" s="10"/>
      <c r="D2501" s="13"/>
      <c r="K2501" s="3"/>
    </row>
    <row r="2502" spans="2:11" s="2" customFormat="1" x14ac:dyDescent="0.2">
      <c r="B2502" s="4"/>
      <c r="C2502" s="10"/>
      <c r="D2502" s="13"/>
      <c r="K2502" s="3"/>
    </row>
    <row r="2503" spans="2:11" s="2" customFormat="1" x14ac:dyDescent="0.2">
      <c r="B2503" s="4"/>
      <c r="C2503" s="10"/>
      <c r="D2503" s="13"/>
      <c r="K2503" s="3"/>
    </row>
    <row r="2504" spans="2:11" s="2" customFormat="1" x14ac:dyDescent="0.2">
      <c r="B2504" s="4"/>
      <c r="C2504" s="10"/>
      <c r="D2504" s="13"/>
      <c r="K2504" s="3"/>
    </row>
    <row r="2505" spans="2:11" s="2" customFormat="1" x14ac:dyDescent="0.2">
      <c r="B2505" s="4"/>
      <c r="C2505" s="10"/>
      <c r="D2505" s="13"/>
      <c r="K2505" s="3"/>
    </row>
    <row r="2506" spans="2:11" s="2" customFormat="1" x14ac:dyDescent="0.2">
      <c r="B2506" s="4"/>
      <c r="C2506" s="10"/>
      <c r="D2506" s="13"/>
      <c r="K2506" s="3"/>
    </row>
    <row r="2507" spans="2:11" s="2" customFormat="1" x14ac:dyDescent="0.2">
      <c r="B2507" s="4"/>
      <c r="C2507" s="10"/>
      <c r="D2507" s="13"/>
      <c r="K2507" s="3"/>
    </row>
    <row r="2508" spans="2:11" s="2" customFormat="1" x14ac:dyDescent="0.2">
      <c r="B2508" s="4"/>
      <c r="C2508" s="10"/>
      <c r="D2508" s="13"/>
      <c r="K2508" s="3"/>
    </row>
    <row r="2509" spans="2:11" s="2" customFormat="1" x14ac:dyDescent="0.2">
      <c r="B2509" s="4"/>
      <c r="C2509" s="10"/>
      <c r="D2509" s="13"/>
      <c r="K2509" s="3"/>
    </row>
    <row r="2510" spans="2:11" s="2" customFormat="1" x14ac:dyDescent="0.2">
      <c r="B2510" s="4"/>
      <c r="C2510" s="10"/>
      <c r="D2510" s="13"/>
      <c r="K2510" s="3"/>
    </row>
    <row r="2511" spans="2:11" s="2" customFormat="1" x14ac:dyDescent="0.2">
      <c r="B2511" s="4"/>
      <c r="C2511" s="10"/>
      <c r="D2511" s="13"/>
      <c r="K2511" s="3"/>
    </row>
    <row r="2512" spans="2:11" s="2" customFormat="1" x14ac:dyDescent="0.2">
      <c r="B2512" s="4"/>
      <c r="C2512" s="10"/>
      <c r="D2512" s="13"/>
      <c r="K2512" s="3"/>
    </row>
    <row r="2513" spans="2:11" s="2" customFormat="1" x14ac:dyDescent="0.2">
      <c r="B2513" s="4"/>
      <c r="C2513" s="10"/>
      <c r="D2513" s="13"/>
      <c r="K2513" s="3"/>
    </row>
    <row r="2514" spans="2:11" s="2" customFormat="1" x14ac:dyDescent="0.2">
      <c r="B2514" s="4"/>
      <c r="C2514" s="10"/>
      <c r="D2514" s="13"/>
      <c r="K2514" s="3"/>
    </row>
    <row r="2515" spans="2:11" s="2" customFormat="1" x14ac:dyDescent="0.2">
      <c r="B2515" s="4"/>
      <c r="C2515" s="10"/>
      <c r="D2515" s="13"/>
      <c r="K2515" s="3"/>
    </row>
    <row r="2516" spans="2:11" s="2" customFormat="1" x14ac:dyDescent="0.2">
      <c r="B2516" s="4"/>
      <c r="C2516" s="10"/>
      <c r="D2516" s="13"/>
      <c r="K2516" s="3"/>
    </row>
    <row r="2517" spans="2:11" s="2" customFormat="1" x14ac:dyDescent="0.2">
      <c r="B2517" s="4"/>
      <c r="C2517" s="10"/>
      <c r="D2517" s="13"/>
      <c r="K2517" s="3"/>
    </row>
    <row r="2518" spans="2:11" s="2" customFormat="1" x14ac:dyDescent="0.2">
      <c r="B2518" s="4"/>
      <c r="C2518" s="10"/>
      <c r="D2518" s="13"/>
      <c r="K2518" s="3"/>
    </row>
    <row r="2519" spans="2:11" s="2" customFormat="1" x14ac:dyDescent="0.2">
      <c r="B2519" s="4"/>
      <c r="C2519" s="10"/>
      <c r="D2519" s="13"/>
      <c r="K2519" s="3"/>
    </row>
    <row r="2520" spans="2:11" s="2" customFormat="1" x14ac:dyDescent="0.2">
      <c r="B2520" s="4"/>
      <c r="C2520" s="10"/>
      <c r="D2520" s="13"/>
      <c r="K2520" s="3"/>
    </row>
    <row r="2521" spans="2:11" s="2" customFormat="1" x14ac:dyDescent="0.2">
      <c r="B2521" s="4"/>
      <c r="C2521" s="10"/>
      <c r="D2521" s="13"/>
      <c r="K2521" s="3"/>
    </row>
    <row r="2522" spans="2:11" s="2" customFormat="1" x14ac:dyDescent="0.2">
      <c r="B2522" s="4"/>
      <c r="C2522" s="10"/>
      <c r="D2522" s="13"/>
      <c r="K2522" s="3"/>
    </row>
    <row r="2523" spans="2:11" s="2" customFormat="1" x14ac:dyDescent="0.2">
      <c r="B2523" s="4"/>
      <c r="C2523" s="10"/>
      <c r="D2523" s="13"/>
      <c r="K2523" s="3"/>
    </row>
    <row r="2524" spans="2:11" s="2" customFormat="1" x14ac:dyDescent="0.2">
      <c r="B2524" s="4"/>
      <c r="C2524" s="10"/>
      <c r="D2524" s="13"/>
      <c r="K2524" s="3"/>
    </row>
    <row r="2525" spans="2:11" s="2" customFormat="1" x14ac:dyDescent="0.2">
      <c r="B2525" s="4"/>
      <c r="C2525" s="10"/>
      <c r="D2525" s="13"/>
      <c r="K2525" s="3"/>
    </row>
    <row r="2526" spans="2:11" s="2" customFormat="1" x14ac:dyDescent="0.2">
      <c r="B2526" s="4"/>
      <c r="C2526" s="10"/>
      <c r="D2526" s="13"/>
      <c r="K2526" s="3"/>
    </row>
    <row r="2527" spans="2:11" s="2" customFormat="1" x14ac:dyDescent="0.2">
      <c r="B2527" s="4"/>
      <c r="C2527" s="10"/>
      <c r="D2527" s="13"/>
      <c r="K2527" s="3"/>
    </row>
    <row r="2528" spans="2:11" s="2" customFormat="1" x14ac:dyDescent="0.2">
      <c r="B2528" s="4"/>
      <c r="C2528" s="10"/>
      <c r="D2528" s="13"/>
      <c r="K2528" s="3"/>
    </row>
    <row r="2529" spans="2:11" s="2" customFormat="1" x14ac:dyDescent="0.2">
      <c r="B2529" s="4"/>
      <c r="C2529" s="10"/>
      <c r="D2529" s="13"/>
      <c r="K2529" s="3"/>
    </row>
    <row r="2530" spans="2:11" s="2" customFormat="1" x14ac:dyDescent="0.2">
      <c r="B2530" s="4"/>
      <c r="C2530" s="10"/>
      <c r="D2530" s="13"/>
      <c r="K2530" s="3"/>
    </row>
    <row r="2531" spans="2:11" s="2" customFormat="1" x14ac:dyDescent="0.2">
      <c r="B2531" s="4"/>
      <c r="C2531" s="10"/>
      <c r="D2531" s="13"/>
      <c r="K2531" s="3"/>
    </row>
    <row r="2532" spans="2:11" s="2" customFormat="1" x14ac:dyDescent="0.2">
      <c r="B2532" s="4"/>
      <c r="C2532" s="10"/>
      <c r="D2532" s="13"/>
      <c r="K2532" s="3"/>
    </row>
    <row r="2533" spans="2:11" s="2" customFormat="1" x14ac:dyDescent="0.2">
      <c r="B2533" s="4"/>
      <c r="C2533" s="10"/>
      <c r="D2533" s="13"/>
      <c r="K2533" s="3"/>
    </row>
    <row r="2534" spans="2:11" s="2" customFormat="1" x14ac:dyDescent="0.2">
      <c r="B2534" s="4"/>
      <c r="C2534" s="10"/>
      <c r="D2534" s="13"/>
      <c r="K2534" s="3"/>
    </row>
    <row r="2535" spans="2:11" s="2" customFormat="1" x14ac:dyDescent="0.2">
      <c r="B2535" s="4"/>
      <c r="C2535" s="10"/>
      <c r="D2535" s="13"/>
      <c r="K2535" s="3"/>
    </row>
    <row r="2536" spans="2:11" s="2" customFormat="1" x14ac:dyDescent="0.2">
      <c r="B2536" s="4"/>
      <c r="C2536" s="10"/>
      <c r="D2536" s="13"/>
      <c r="K2536" s="3"/>
    </row>
    <row r="2537" spans="2:11" s="2" customFormat="1" x14ac:dyDescent="0.2">
      <c r="B2537" s="4"/>
      <c r="C2537" s="10"/>
      <c r="D2537" s="13"/>
      <c r="K2537" s="3"/>
    </row>
    <row r="2538" spans="2:11" s="2" customFormat="1" x14ac:dyDescent="0.2">
      <c r="B2538" s="4"/>
      <c r="C2538" s="10"/>
      <c r="D2538" s="13"/>
      <c r="K2538" s="3"/>
    </row>
    <row r="2539" spans="2:11" s="2" customFormat="1" x14ac:dyDescent="0.2">
      <c r="B2539" s="4"/>
      <c r="C2539" s="10"/>
      <c r="D2539" s="13"/>
      <c r="K2539" s="3"/>
    </row>
    <row r="2540" spans="2:11" s="2" customFormat="1" x14ac:dyDescent="0.2">
      <c r="B2540" s="4"/>
      <c r="C2540" s="10"/>
      <c r="D2540" s="13"/>
      <c r="K2540" s="3"/>
    </row>
    <row r="2541" spans="2:11" s="2" customFormat="1" x14ac:dyDescent="0.2">
      <c r="B2541" s="4"/>
      <c r="C2541" s="10"/>
      <c r="D2541" s="13"/>
      <c r="K2541" s="3"/>
    </row>
    <row r="2542" spans="2:11" s="2" customFormat="1" x14ac:dyDescent="0.2">
      <c r="B2542" s="4"/>
      <c r="C2542" s="10"/>
      <c r="D2542" s="13"/>
      <c r="K2542" s="3"/>
    </row>
    <row r="2543" spans="2:11" s="2" customFormat="1" x14ac:dyDescent="0.2">
      <c r="B2543" s="4"/>
      <c r="C2543" s="10"/>
      <c r="D2543" s="13"/>
      <c r="K2543" s="3"/>
    </row>
    <row r="2544" spans="2:11" s="2" customFormat="1" x14ac:dyDescent="0.2">
      <c r="B2544" s="4"/>
      <c r="C2544" s="10"/>
      <c r="D2544" s="13"/>
      <c r="K2544" s="3"/>
    </row>
    <row r="2545" spans="2:11" s="2" customFormat="1" x14ac:dyDescent="0.2">
      <c r="B2545" s="4"/>
      <c r="C2545" s="10"/>
      <c r="D2545" s="13"/>
      <c r="K2545" s="3"/>
    </row>
    <row r="2546" spans="2:11" s="2" customFormat="1" x14ac:dyDescent="0.2">
      <c r="B2546" s="4"/>
      <c r="C2546" s="10"/>
      <c r="D2546" s="13"/>
      <c r="K2546" s="3"/>
    </row>
    <row r="2547" spans="2:11" s="2" customFormat="1" x14ac:dyDescent="0.2">
      <c r="B2547" s="4"/>
      <c r="C2547" s="10"/>
      <c r="D2547" s="13"/>
      <c r="K2547" s="3"/>
    </row>
    <row r="2548" spans="2:11" s="2" customFormat="1" x14ac:dyDescent="0.2">
      <c r="B2548" s="4"/>
      <c r="C2548" s="10"/>
      <c r="D2548" s="13"/>
      <c r="K2548" s="3"/>
    </row>
    <row r="2549" spans="2:11" s="2" customFormat="1" x14ac:dyDescent="0.2">
      <c r="B2549" s="4"/>
      <c r="C2549" s="10"/>
      <c r="D2549" s="13"/>
      <c r="K2549" s="3"/>
    </row>
    <row r="2550" spans="2:11" s="2" customFormat="1" x14ac:dyDescent="0.2">
      <c r="B2550" s="4"/>
      <c r="C2550" s="10"/>
      <c r="D2550" s="13"/>
      <c r="K2550" s="3"/>
    </row>
    <row r="2551" spans="2:11" s="2" customFormat="1" x14ac:dyDescent="0.2">
      <c r="B2551" s="4"/>
      <c r="C2551" s="10"/>
      <c r="D2551" s="13"/>
      <c r="K2551" s="3"/>
    </row>
    <row r="2552" spans="2:11" s="2" customFormat="1" x14ac:dyDescent="0.2">
      <c r="B2552" s="4"/>
      <c r="C2552" s="10"/>
      <c r="D2552" s="13"/>
      <c r="K2552" s="3"/>
    </row>
    <row r="2553" spans="2:11" s="2" customFormat="1" x14ac:dyDescent="0.2">
      <c r="B2553" s="4"/>
      <c r="C2553" s="10"/>
      <c r="D2553" s="13"/>
      <c r="K2553" s="3"/>
    </row>
    <row r="2554" spans="2:11" s="2" customFormat="1" x14ac:dyDescent="0.2">
      <c r="B2554" s="4"/>
      <c r="C2554" s="10"/>
      <c r="D2554" s="13"/>
      <c r="K2554" s="3"/>
    </row>
    <row r="2555" spans="2:11" s="2" customFormat="1" x14ac:dyDescent="0.2">
      <c r="B2555" s="4"/>
      <c r="C2555" s="10"/>
      <c r="D2555" s="13"/>
      <c r="K2555" s="3"/>
    </row>
    <row r="2556" spans="2:11" s="2" customFormat="1" x14ac:dyDescent="0.2">
      <c r="B2556" s="4"/>
      <c r="C2556" s="10"/>
      <c r="D2556" s="13"/>
      <c r="K2556" s="3"/>
    </row>
    <row r="2557" spans="2:11" s="2" customFormat="1" x14ac:dyDescent="0.2">
      <c r="B2557" s="4"/>
      <c r="C2557" s="10"/>
      <c r="D2557" s="13"/>
      <c r="K2557" s="3"/>
    </row>
    <row r="2558" spans="2:11" s="2" customFormat="1" x14ac:dyDescent="0.2">
      <c r="B2558" s="4"/>
      <c r="C2558" s="10"/>
      <c r="D2558" s="13"/>
      <c r="K2558" s="3"/>
    </row>
    <row r="2559" spans="2:11" s="2" customFormat="1" x14ac:dyDescent="0.2">
      <c r="B2559" s="4"/>
      <c r="C2559" s="10"/>
      <c r="D2559" s="13"/>
      <c r="K2559" s="3"/>
    </row>
    <row r="2560" spans="2:11" s="2" customFormat="1" x14ac:dyDescent="0.2">
      <c r="B2560" s="4"/>
      <c r="C2560" s="10"/>
      <c r="D2560" s="13"/>
      <c r="K2560" s="3"/>
    </row>
    <row r="2561" spans="2:11" s="2" customFormat="1" x14ac:dyDescent="0.2">
      <c r="B2561" s="4"/>
      <c r="C2561" s="10"/>
      <c r="D2561" s="13"/>
      <c r="K2561" s="3"/>
    </row>
    <row r="2562" spans="2:11" s="2" customFormat="1" x14ac:dyDescent="0.2">
      <c r="B2562" s="4"/>
      <c r="C2562" s="10"/>
      <c r="D2562" s="13"/>
      <c r="K2562" s="3"/>
    </row>
    <row r="2563" spans="2:11" s="2" customFormat="1" x14ac:dyDescent="0.2">
      <c r="B2563" s="4"/>
      <c r="C2563" s="10"/>
      <c r="D2563" s="13"/>
      <c r="K2563" s="3"/>
    </row>
    <row r="2564" spans="2:11" s="2" customFormat="1" x14ac:dyDescent="0.2">
      <c r="B2564" s="4"/>
      <c r="C2564" s="10"/>
      <c r="D2564" s="13"/>
      <c r="K2564" s="3"/>
    </row>
    <row r="2565" spans="2:11" s="2" customFormat="1" x14ac:dyDescent="0.2">
      <c r="B2565" s="4"/>
      <c r="C2565" s="10"/>
      <c r="D2565" s="13"/>
      <c r="K2565" s="3"/>
    </row>
    <row r="2566" spans="2:11" s="2" customFormat="1" x14ac:dyDescent="0.2">
      <c r="B2566" s="4"/>
      <c r="C2566" s="10"/>
      <c r="D2566" s="13"/>
      <c r="K2566" s="3"/>
    </row>
    <row r="2567" spans="2:11" s="2" customFormat="1" x14ac:dyDescent="0.2">
      <c r="B2567" s="4"/>
      <c r="C2567" s="10"/>
      <c r="D2567" s="13"/>
      <c r="K2567" s="3"/>
    </row>
    <row r="2568" spans="2:11" s="2" customFormat="1" x14ac:dyDescent="0.2">
      <c r="B2568" s="4"/>
      <c r="C2568" s="10"/>
      <c r="D2568" s="13"/>
      <c r="K2568" s="3"/>
    </row>
    <row r="2569" spans="2:11" s="2" customFormat="1" x14ac:dyDescent="0.2">
      <c r="B2569" s="4"/>
      <c r="C2569" s="10"/>
      <c r="D2569" s="13"/>
      <c r="K2569" s="3"/>
    </row>
    <row r="2570" spans="2:11" s="2" customFormat="1" x14ac:dyDescent="0.2">
      <c r="B2570" s="4"/>
      <c r="C2570" s="10"/>
      <c r="D2570" s="13"/>
      <c r="K2570" s="3"/>
    </row>
    <row r="2571" spans="2:11" s="2" customFormat="1" x14ac:dyDescent="0.2">
      <c r="B2571" s="4"/>
      <c r="C2571" s="10"/>
      <c r="D2571" s="13"/>
      <c r="K2571" s="3"/>
    </row>
    <row r="2572" spans="2:11" s="2" customFormat="1" x14ac:dyDescent="0.2">
      <c r="B2572" s="4"/>
      <c r="C2572" s="10"/>
      <c r="D2572" s="13"/>
      <c r="K2572" s="3"/>
    </row>
    <row r="2573" spans="2:11" s="2" customFormat="1" x14ac:dyDescent="0.2">
      <c r="B2573" s="4"/>
      <c r="C2573" s="10"/>
      <c r="D2573" s="13"/>
      <c r="K2573" s="3"/>
    </row>
    <row r="2574" spans="2:11" s="2" customFormat="1" x14ac:dyDescent="0.2">
      <c r="B2574" s="4"/>
      <c r="C2574" s="10"/>
      <c r="D2574" s="13"/>
      <c r="K2574" s="3"/>
    </row>
    <row r="2575" spans="2:11" s="2" customFormat="1" x14ac:dyDescent="0.2">
      <c r="B2575" s="4"/>
      <c r="C2575" s="10"/>
      <c r="D2575" s="13"/>
      <c r="K2575" s="3"/>
    </row>
    <row r="2576" spans="2:11" s="2" customFormat="1" x14ac:dyDescent="0.2">
      <c r="B2576" s="4"/>
      <c r="C2576" s="10"/>
      <c r="D2576" s="13"/>
      <c r="K2576" s="3"/>
    </row>
    <row r="2577" spans="2:11" s="2" customFormat="1" x14ac:dyDescent="0.2">
      <c r="B2577" s="4"/>
      <c r="C2577" s="10"/>
      <c r="D2577" s="13"/>
      <c r="K2577" s="3"/>
    </row>
    <row r="2578" spans="2:11" s="2" customFormat="1" x14ac:dyDescent="0.2">
      <c r="B2578" s="4"/>
      <c r="C2578" s="10"/>
      <c r="D2578" s="13"/>
      <c r="K2578" s="3"/>
    </row>
    <row r="2579" spans="2:11" s="2" customFormat="1" x14ac:dyDescent="0.2">
      <c r="B2579" s="4"/>
      <c r="C2579" s="10"/>
      <c r="D2579" s="13"/>
      <c r="K2579" s="3"/>
    </row>
    <row r="2580" spans="2:11" s="2" customFormat="1" x14ac:dyDescent="0.2">
      <c r="B2580" s="4"/>
      <c r="C2580" s="10"/>
      <c r="D2580" s="13"/>
      <c r="K2580" s="3"/>
    </row>
    <row r="2581" spans="2:11" s="2" customFormat="1" x14ac:dyDescent="0.2">
      <c r="B2581" s="4"/>
      <c r="C2581" s="10"/>
      <c r="D2581" s="13"/>
      <c r="K2581" s="3"/>
    </row>
    <row r="2582" spans="2:11" s="2" customFormat="1" x14ac:dyDescent="0.2">
      <c r="B2582" s="4"/>
      <c r="C2582" s="10"/>
      <c r="D2582" s="13"/>
      <c r="K2582" s="3"/>
    </row>
    <row r="2583" spans="2:11" s="2" customFormat="1" x14ac:dyDescent="0.2">
      <c r="B2583" s="4"/>
      <c r="C2583" s="10"/>
      <c r="D2583" s="13"/>
      <c r="K2583" s="3"/>
    </row>
    <row r="2584" spans="2:11" s="2" customFormat="1" x14ac:dyDescent="0.2">
      <c r="B2584" s="4"/>
      <c r="C2584" s="10"/>
      <c r="D2584" s="13"/>
      <c r="K2584" s="3"/>
    </row>
    <row r="2585" spans="2:11" s="2" customFormat="1" x14ac:dyDescent="0.2">
      <c r="B2585" s="4"/>
      <c r="C2585" s="10"/>
      <c r="D2585" s="13"/>
      <c r="K2585" s="3"/>
    </row>
    <row r="2586" spans="2:11" s="2" customFormat="1" x14ac:dyDescent="0.2">
      <c r="B2586" s="4"/>
      <c r="C2586" s="10"/>
      <c r="D2586" s="13"/>
      <c r="K2586" s="3"/>
    </row>
    <row r="2587" spans="2:11" s="2" customFormat="1" x14ac:dyDescent="0.2">
      <c r="B2587" s="4"/>
      <c r="C2587" s="10"/>
      <c r="D2587" s="13"/>
      <c r="K2587" s="3"/>
    </row>
    <row r="2588" spans="2:11" s="2" customFormat="1" x14ac:dyDescent="0.2">
      <c r="B2588" s="4"/>
      <c r="C2588" s="10"/>
      <c r="D2588" s="13"/>
      <c r="K2588" s="3"/>
    </row>
    <row r="2589" spans="2:11" s="2" customFormat="1" x14ac:dyDescent="0.2">
      <c r="B2589" s="4"/>
      <c r="C2589" s="10"/>
      <c r="D2589" s="13"/>
      <c r="K2589" s="3"/>
    </row>
    <row r="2590" spans="2:11" s="2" customFormat="1" x14ac:dyDescent="0.2">
      <c r="B2590" s="4"/>
      <c r="C2590" s="10"/>
      <c r="D2590" s="13"/>
      <c r="K2590" s="3"/>
    </row>
    <row r="2591" spans="2:11" s="2" customFormat="1" x14ac:dyDescent="0.2">
      <c r="B2591" s="4"/>
      <c r="C2591" s="10"/>
      <c r="D2591" s="13"/>
      <c r="K2591" s="3"/>
    </row>
    <row r="2592" spans="2:11" s="2" customFormat="1" x14ac:dyDescent="0.2">
      <c r="B2592" s="4"/>
      <c r="C2592" s="10"/>
      <c r="D2592" s="13"/>
      <c r="K2592" s="3"/>
    </row>
    <row r="2593" spans="2:11" s="2" customFormat="1" x14ac:dyDescent="0.2">
      <c r="B2593" s="4"/>
      <c r="C2593" s="10"/>
      <c r="D2593" s="13"/>
      <c r="K2593" s="3"/>
    </row>
    <row r="2594" spans="2:11" s="2" customFormat="1" x14ac:dyDescent="0.2">
      <c r="B2594" s="4"/>
      <c r="C2594" s="10"/>
      <c r="D2594" s="13"/>
      <c r="K2594" s="3"/>
    </row>
    <row r="2595" spans="2:11" s="2" customFormat="1" x14ac:dyDescent="0.2">
      <c r="B2595" s="4"/>
      <c r="C2595" s="10"/>
      <c r="D2595" s="13"/>
      <c r="K2595" s="3"/>
    </row>
    <row r="2596" spans="2:11" s="2" customFormat="1" x14ac:dyDescent="0.2">
      <c r="B2596" s="4"/>
      <c r="C2596" s="10"/>
      <c r="D2596" s="13"/>
      <c r="K2596" s="3"/>
    </row>
    <row r="2597" spans="2:11" s="2" customFormat="1" x14ac:dyDescent="0.2">
      <c r="B2597" s="4"/>
      <c r="C2597" s="10"/>
      <c r="D2597" s="13"/>
      <c r="K2597" s="3"/>
    </row>
    <row r="2598" spans="2:11" s="2" customFormat="1" x14ac:dyDescent="0.2">
      <c r="B2598" s="4"/>
      <c r="C2598" s="10"/>
      <c r="D2598" s="13"/>
      <c r="K2598" s="3"/>
    </row>
    <row r="2599" spans="2:11" s="2" customFormat="1" x14ac:dyDescent="0.2">
      <c r="B2599" s="4"/>
      <c r="C2599" s="10"/>
      <c r="D2599" s="13"/>
      <c r="K2599" s="3"/>
    </row>
    <row r="2600" spans="2:11" s="2" customFormat="1" x14ac:dyDescent="0.2">
      <c r="B2600" s="4"/>
      <c r="C2600" s="10"/>
      <c r="D2600" s="13"/>
      <c r="K2600" s="3"/>
    </row>
    <row r="2601" spans="2:11" s="2" customFormat="1" x14ac:dyDescent="0.2">
      <c r="B2601" s="4"/>
      <c r="C2601" s="10"/>
      <c r="D2601" s="13"/>
      <c r="K2601" s="3"/>
    </row>
    <row r="2602" spans="2:11" s="2" customFormat="1" x14ac:dyDescent="0.2">
      <c r="B2602" s="4"/>
      <c r="C2602" s="10"/>
      <c r="D2602" s="13"/>
      <c r="K2602" s="3"/>
    </row>
    <row r="2603" spans="2:11" s="2" customFormat="1" x14ac:dyDescent="0.2">
      <c r="B2603" s="4"/>
      <c r="C2603" s="10"/>
      <c r="D2603" s="13"/>
      <c r="K2603" s="3"/>
    </row>
    <row r="2604" spans="2:11" s="2" customFormat="1" x14ac:dyDescent="0.2">
      <c r="B2604" s="4"/>
      <c r="C2604" s="10"/>
      <c r="D2604" s="13"/>
      <c r="K2604" s="3"/>
    </row>
    <row r="2605" spans="2:11" s="2" customFormat="1" x14ac:dyDescent="0.2">
      <c r="B2605" s="4"/>
      <c r="C2605" s="10"/>
      <c r="D2605" s="13"/>
      <c r="K2605" s="3"/>
    </row>
    <row r="2606" spans="2:11" s="2" customFormat="1" x14ac:dyDescent="0.2">
      <c r="B2606" s="4"/>
      <c r="C2606" s="10"/>
      <c r="D2606" s="13"/>
      <c r="K2606" s="3"/>
    </row>
    <row r="2607" spans="2:11" s="2" customFormat="1" x14ac:dyDescent="0.2">
      <c r="B2607" s="4"/>
      <c r="C2607" s="10"/>
      <c r="D2607" s="13"/>
      <c r="K2607" s="3"/>
    </row>
    <row r="2608" spans="2:11" s="2" customFormat="1" x14ac:dyDescent="0.2">
      <c r="B2608" s="4"/>
      <c r="C2608" s="10"/>
      <c r="D2608" s="13"/>
      <c r="K2608" s="3"/>
    </row>
    <row r="2609" spans="2:11" s="2" customFormat="1" x14ac:dyDescent="0.2">
      <c r="B2609" s="4"/>
      <c r="C2609" s="10"/>
      <c r="D2609" s="13"/>
      <c r="K2609" s="3"/>
    </row>
    <row r="2610" spans="2:11" s="2" customFormat="1" x14ac:dyDescent="0.2">
      <c r="B2610" s="4"/>
      <c r="C2610" s="10"/>
      <c r="D2610" s="13"/>
      <c r="K2610" s="3"/>
    </row>
    <row r="2611" spans="2:11" s="2" customFormat="1" x14ac:dyDescent="0.2">
      <c r="B2611" s="4"/>
      <c r="C2611" s="10"/>
      <c r="D2611" s="13"/>
      <c r="K2611" s="3"/>
    </row>
    <row r="2612" spans="2:11" s="2" customFormat="1" x14ac:dyDescent="0.2">
      <c r="B2612" s="4"/>
      <c r="C2612" s="10"/>
      <c r="D2612" s="13"/>
      <c r="K2612" s="3"/>
    </row>
    <row r="2613" spans="2:11" s="2" customFormat="1" x14ac:dyDescent="0.2">
      <c r="B2613" s="4"/>
      <c r="C2613" s="10"/>
      <c r="D2613" s="13"/>
      <c r="K2613" s="3"/>
    </row>
    <row r="2614" spans="2:11" s="2" customFormat="1" x14ac:dyDescent="0.2">
      <c r="B2614" s="4"/>
      <c r="C2614" s="10"/>
      <c r="D2614" s="13"/>
      <c r="K2614" s="3"/>
    </row>
    <row r="2615" spans="2:11" s="2" customFormat="1" x14ac:dyDescent="0.2">
      <c r="B2615" s="4"/>
      <c r="C2615" s="10"/>
      <c r="D2615" s="13"/>
      <c r="K2615" s="3"/>
    </row>
    <row r="2616" spans="2:11" s="2" customFormat="1" x14ac:dyDescent="0.2">
      <c r="B2616" s="4"/>
      <c r="C2616" s="10"/>
      <c r="D2616" s="13"/>
      <c r="K2616" s="3"/>
    </row>
    <row r="2617" spans="2:11" s="2" customFormat="1" x14ac:dyDescent="0.2">
      <c r="B2617" s="4"/>
      <c r="C2617" s="10"/>
      <c r="D2617" s="13"/>
      <c r="K2617" s="3"/>
    </row>
    <row r="2618" spans="2:11" s="2" customFormat="1" x14ac:dyDescent="0.2">
      <c r="B2618" s="4"/>
      <c r="C2618" s="10"/>
      <c r="D2618" s="13"/>
      <c r="K2618" s="3"/>
    </row>
    <row r="2619" spans="2:11" s="2" customFormat="1" x14ac:dyDescent="0.2">
      <c r="B2619" s="4"/>
      <c r="C2619" s="10"/>
      <c r="D2619" s="13"/>
      <c r="K2619" s="3"/>
    </row>
    <row r="2620" spans="2:11" s="2" customFormat="1" x14ac:dyDescent="0.2">
      <c r="B2620" s="4"/>
      <c r="C2620" s="10"/>
      <c r="D2620" s="13"/>
      <c r="K2620" s="3"/>
    </row>
    <row r="2621" spans="2:11" s="2" customFormat="1" x14ac:dyDescent="0.2">
      <c r="B2621" s="4"/>
      <c r="C2621" s="10"/>
      <c r="D2621" s="13"/>
      <c r="K2621" s="3"/>
    </row>
    <row r="2622" spans="2:11" s="2" customFormat="1" x14ac:dyDescent="0.2">
      <c r="B2622" s="4"/>
      <c r="C2622" s="10"/>
      <c r="D2622" s="13"/>
      <c r="K2622" s="3"/>
    </row>
    <row r="2623" spans="2:11" s="2" customFormat="1" x14ac:dyDescent="0.2">
      <c r="B2623" s="4"/>
      <c r="C2623" s="10"/>
      <c r="D2623" s="13"/>
      <c r="K2623" s="3"/>
    </row>
    <row r="2624" spans="2:11" s="2" customFormat="1" x14ac:dyDescent="0.2">
      <c r="B2624" s="4"/>
      <c r="C2624" s="10"/>
      <c r="D2624" s="13"/>
      <c r="K2624" s="3"/>
    </row>
    <row r="2625" spans="2:11" s="2" customFormat="1" x14ac:dyDescent="0.2">
      <c r="B2625" s="4"/>
      <c r="C2625" s="10"/>
      <c r="D2625" s="13"/>
      <c r="K2625" s="3"/>
    </row>
    <row r="2626" spans="2:11" s="2" customFormat="1" x14ac:dyDescent="0.2">
      <c r="B2626" s="4"/>
      <c r="C2626" s="10"/>
      <c r="D2626" s="13"/>
      <c r="K2626" s="3"/>
    </row>
    <row r="2627" spans="2:11" s="2" customFormat="1" x14ac:dyDescent="0.2">
      <c r="B2627" s="4"/>
      <c r="C2627" s="10"/>
      <c r="D2627" s="13"/>
      <c r="K2627" s="3"/>
    </row>
    <row r="2628" spans="2:11" s="2" customFormat="1" x14ac:dyDescent="0.2">
      <c r="B2628" s="4"/>
      <c r="C2628" s="10"/>
      <c r="D2628" s="13"/>
      <c r="K2628" s="3"/>
    </row>
    <row r="2629" spans="2:11" s="2" customFormat="1" x14ac:dyDescent="0.2">
      <c r="B2629" s="4"/>
      <c r="C2629" s="10"/>
      <c r="D2629" s="13"/>
      <c r="K2629" s="3"/>
    </row>
    <row r="2630" spans="2:11" s="2" customFormat="1" x14ac:dyDescent="0.2">
      <c r="B2630" s="4"/>
      <c r="C2630" s="10"/>
      <c r="D2630" s="13"/>
      <c r="K2630" s="3"/>
    </row>
    <row r="2631" spans="2:11" s="2" customFormat="1" x14ac:dyDescent="0.2">
      <c r="B2631" s="4"/>
      <c r="C2631" s="10"/>
      <c r="D2631" s="13"/>
      <c r="K2631" s="3"/>
    </row>
    <row r="2632" spans="2:11" s="2" customFormat="1" x14ac:dyDescent="0.2">
      <c r="B2632" s="4"/>
      <c r="C2632" s="10"/>
      <c r="D2632" s="13"/>
      <c r="K2632" s="3"/>
    </row>
    <row r="2633" spans="2:11" s="2" customFormat="1" x14ac:dyDescent="0.2">
      <c r="B2633" s="4"/>
      <c r="C2633" s="10"/>
      <c r="D2633" s="13"/>
      <c r="K2633" s="3"/>
    </row>
    <row r="2634" spans="2:11" s="2" customFormat="1" x14ac:dyDescent="0.2">
      <c r="B2634" s="4"/>
      <c r="C2634" s="10"/>
      <c r="D2634" s="13"/>
      <c r="K2634" s="3"/>
    </row>
    <row r="2635" spans="2:11" s="2" customFormat="1" x14ac:dyDescent="0.2">
      <c r="B2635" s="4"/>
      <c r="C2635" s="10"/>
      <c r="D2635" s="13"/>
      <c r="K2635" s="3"/>
    </row>
    <row r="2636" spans="2:11" s="2" customFormat="1" x14ac:dyDescent="0.2">
      <c r="B2636" s="4"/>
      <c r="C2636" s="10"/>
      <c r="D2636" s="13"/>
      <c r="K2636" s="3"/>
    </row>
    <row r="2637" spans="2:11" s="2" customFormat="1" x14ac:dyDescent="0.2">
      <c r="B2637" s="4"/>
      <c r="C2637" s="10"/>
      <c r="D2637" s="13"/>
      <c r="K2637" s="3"/>
    </row>
    <row r="2638" spans="2:11" s="2" customFormat="1" x14ac:dyDescent="0.2">
      <c r="B2638" s="4"/>
      <c r="C2638" s="10"/>
      <c r="D2638" s="13"/>
      <c r="K2638" s="3"/>
    </row>
    <row r="2639" spans="2:11" s="2" customFormat="1" x14ac:dyDescent="0.2">
      <c r="B2639" s="4"/>
      <c r="C2639" s="10"/>
      <c r="D2639" s="13"/>
      <c r="K2639" s="3"/>
    </row>
    <row r="2640" spans="2:11" s="2" customFormat="1" x14ac:dyDescent="0.2">
      <c r="B2640" s="4"/>
      <c r="C2640" s="10"/>
      <c r="D2640" s="13"/>
      <c r="K2640" s="3"/>
    </row>
    <row r="2641" spans="2:11" s="2" customFormat="1" x14ac:dyDescent="0.2">
      <c r="B2641" s="4"/>
      <c r="C2641" s="10"/>
      <c r="D2641" s="13"/>
      <c r="K2641" s="3"/>
    </row>
    <row r="2642" spans="2:11" s="2" customFormat="1" x14ac:dyDescent="0.2">
      <c r="B2642" s="4"/>
      <c r="C2642" s="10"/>
      <c r="D2642" s="13"/>
      <c r="K2642" s="3"/>
    </row>
    <row r="2643" spans="2:11" s="2" customFormat="1" x14ac:dyDescent="0.2">
      <c r="B2643" s="4"/>
      <c r="C2643" s="10"/>
      <c r="D2643" s="13"/>
      <c r="K2643" s="3"/>
    </row>
    <row r="2644" spans="2:11" s="2" customFormat="1" x14ac:dyDescent="0.2">
      <c r="B2644" s="4"/>
      <c r="C2644" s="10"/>
      <c r="D2644" s="13"/>
      <c r="K2644" s="3"/>
    </row>
    <row r="2645" spans="2:11" s="2" customFormat="1" x14ac:dyDescent="0.2">
      <c r="B2645" s="4"/>
      <c r="C2645" s="10"/>
      <c r="D2645" s="13"/>
      <c r="K2645" s="3"/>
    </row>
    <row r="2646" spans="2:11" s="2" customFormat="1" x14ac:dyDescent="0.2">
      <c r="B2646" s="4"/>
      <c r="C2646" s="10"/>
      <c r="D2646" s="13"/>
      <c r="K2646" s="3"/>
    </row>
    <row r="2647" spans="2:11" s="2" customFormat="1" x14ac:dyDescent="0.2">
      <c r="B2647" s="4"/>
      <c r="C2647" s="10"/>
      <c r="D2647" s="13"/>
      <c r="K2647" s="3"/>
    </row>
    <row r="2648" spans="2:11" s="2" customFormat="1" x14ac:dyDescent="0.2">
      <c r="B2648" s="4"/>
      <c r="C2648" s="10"/>
      <c r="D2648" s="13"/>
      <c r="K2648" s="3"/>
    </row>
    <row r="2649" spans="2:11" s="2" customFormat="1" x14ac:dyDescent="0.2">
      <c r="B2649" s="4"/>
      <c r="C2649" s="10"/>
      <c r="D2649" s="13"/>
      <c r="K2649" s="3"/>
    </row>
    <row r="2650" spans="2:11" s="2" customFormat="1" x14ac:dyDescent="0.2">
      <c r="B2650" s="4"/>
      <c r="C2650" s="10"/>
      <c r="D2650" s="13"/>
      <c r="K2650" s="3"/>
    </row>
    <row r="2651" spans="2:11" s="2" customFormat="1" x14ac:dyDescent="0.2">
      <c r="B2651" s="4"/>
      <c r="C2651" s="10"/>
      <c r="D2651" s="13"/>
      <c r="K2651" s="3"/>
    </row>
    <row r="2652" spans="2:11" s="2" customFormat="1" x14ac:dyDescent="0.2">
      <c r="B2652" s="4"/>
      <c r="C2652" s="10"/>
      <c r="D2652" s="13"/>
      <c r="K2652" s="3"/>
    </row>
    <row r="2653" spans="2:11" s="2" customFormat="1" x14ac:dyDescent="0.2">
      <c r="B2653" s="4"/>
      <c r="C2653" s="10"/>
      <c r="D2653" s="13"/>
      <c r="K2653" s="3"/>
    </row>
    <row r="2654" spans="2:11" s="2" customFormat="1" x14ac:dyDescent="0.2">
      <c r="B2654" s="4"/>
      <c r="C2654" s="10"/>
      <c r="D2654" s="13"/>
      <c r="K2654" s="3"/>
    </row>
    <row r="2655" spans="2:11" s="2" customFormat="1" x14ac:dyDescent="0.2">
      <c r="B2655" s="4"/>
      <c r="C2655" s="10"/>
      <c r="D2655" s="13"/>
      <c r="K2655" s="3"/>
    </row>
    <row r="2656" spans="2:11" s="2" customFormat="1" x14ac:dyDescent="0.2">
      <c r="B2656" s="4"/>
      <c r="C2656" s="10"/>
      <c r="D2656" s="13"/>
      <c r="K2656" s="3"/>
    </row>
    <row r="2657" spans="2:11" s="2" customFormat="1" x14ac:dyDescent="0.2">
      <c r="B2657" s="4"/>
      <c r="C2657" s="10"/>
      <c r="D2657" s="13"/>
      <c r="K2657" s="3"/>
    </row>
    <row r="2658" spans="2:11" s="2" customFormat="1" x14ac:dyDescent="0.2">
      <c r="B2658" s="4"/>
      <c r="C2658" s="10"/>
      <c r="D2658" s="13"/>
      <c r="K2658" s="3"/>
    </row>
    <row r="2659" spans="2:11" s="2" customFormat="1" x14ac:dyDescent="0.2">
      <c r="B2659" s="4"/>
      <c r="C2659" s="10"/>
      <c r="D2659" s="13"/>
      <c r="K2659" s="3"/>
    </row>
    <row r="2660" spans="2:11" s="2" customFormat="1" x14ac:dyDescent="0.2">
      <c r="B2660" s="4"/>
      <c r="C2660" s="10"/>
      <c r="D2660" s="13"/>
      <c r="K2660" s="3"/>
    </row>
    <row r="2661" spans="2:11" s="2" customFormat="1" x14ac:dyDescent="0.2">
      <c r="B2661" s="4"/>
      <c r="C2661" s="10"/>
      <c r="D2661" s="13"/>
      <c r="K2661" s="3"/>
    </row>
    <row r="2662" spans="2:11" s="2" customFormat="1" x14ac:dyDescent="0.2">
      <c r="B2662" s="4"/>
      <c r="C2662" s="10"/>
      <c r="D2662" s="13"/>
      <c r="K2662" s="3"/>
    </row>
    <row r="2663" spans="2:11" s="2" customFormat="1" x14ac:dyDescent="0.2">
      <c r="B2663" s="4"/>
      <c r="C2663" s="10"/>
      <c r="D2663" s="13"/>
      <c r="K2663" s="3"/>
    </row>
    <row r="2664" spans="2:11" s="2" customFormat="1" x14ac:dyDescent="0.2">
      <c r="B2664" s="4"/>
      <c r="C2664" s="10"/>
      <c r="D2664" s="13"/>
      <c r="K2664" s="3"/>
    </row>
    <row r="2665" spans="2:11" s="2" customFormat="1" x14ac:dyDescent="0.2">
      <c r="B2665" s="4"/>
      <c r="C2665" s="10"/>
      <c r="D2665" s="13"/>
      <c r="K2665" s="3"/>
    </row>
    <row r="2666" spans="2:11" s="2" customFormat="1" x14ac:dyDescent="0.2">
      <c r="B2666" s="4"/>
      <c r="C2666" s="10"/>
      <c r="D2666" s="13"/>
      <c r="K2666" s="3"/>
    </row>
    <row r="2667" spans="2:11" s="2" customFormat="1" x14ac:dyDescent="0.2">
      <c r="B2667" s="4"/>
      <c r="C2667" s="10"/>
      <c r="D2667" s="13"/>
      <c r="K2667" s="3"/>
    </row>
    <row r="2668" spans="2:11" s="2" customFormat="1" x14ac:dyDescent="0.2">
      <c r="B2668" s="4"/>
      <c r="C2668" s="10"/>
      <c r="D2668" s="13"/>
      <c r="K2668" s="3"/>
    </row>
    <row r="2669" spans="2:11" s="2" customFormat="1" x14ac:dyDescent="0.2">
      <c r="B2669" s="4"/>
      <c r="C2669" s="10"/>
      <c r="D2669" s="13"/>
      <c r="K2669" s="3"/>
    </row>
    <row r="2670" spans="2:11" s="2" customFormat="1" x14ac:dyDescent="0.2">
      <c r="B2670" s="4"/>
      <c r="C2670" s="10"/>
      <c r="D2670" s="13"/>
      <c r="K2670" s="3"/>
    </row>
    <row r="2671" spans="2:11" s="2" customFormat="1" x14ac:dyDescent="0.2">
      <c r="B2671" s="4"/>
      <c r="C2671" s="10"/>
      <c r="D2671" s="13"/>
      <c r="K2671" s="3"/>
    </row>
    <row r="2672" spans="2:11" s="2" customFormat="1" x14ac:dyDescent="0.2">
      <c r="B2672" s="4"/>
      <c r="C2672" s="10"/>
      <c r="D2672" s="13"/>
      <c r="K2672" s="3"/>
    </row>
    <row r="2673" spans="2:11" s="2" customFormat="1" x14ac:dyDescent="0.2">
      <c r="B2673" s="4"/>
      <c r="C2673" s="10"/>
      <c r="D2673" s="13"/>
      <c r="K2673" s="3"/>
    </row>
    <row r="2674" spans="2:11" s="2" customFormat="1" x14ac:dyDescent="0.2">
      <c r="B2674" s="4"/>
      <c r="C2674" s="10"/>
      <c r="D2674" s="13"/>
      <c r="K2674" s="3"/>
    </row>
    <row r="2675" spans="2:11" s="2" customFormat="1" x14ac:dyDescent="0.2">
      <c r="B2675" s="4"/>
      <c r="C2675" s="10"/>
      <c r="D2675" s="13"/>
      <c r="K2675" s="3"/>
    </row>
    <row r="2676" spans="2:11" s="2" customFormat="1" x14ac:dyDescent="0.2">
      <c r="B2676" s="4"/>
      <c r="C2676" s="10"/>
      <c r="D2676" s="13"/>
      <c r="K2676" s="3"/>
    </row>
    <row r="2677" spans="2:11" s="2" customFormat="1" x14ac:dyDescent="0.2">
      <c r="B2677" s="4"/>
      <c r="C2677" s="10"/>
      <c r="D2677" s="13"/>
      <c r="K2677" s="3"/>
    </row>
    <row r="2678" spans="2:11" s="2" customFormat="1" x14ac:dyDescent="0.2">
      <c r="B2678" s="4"/>
      <c r="C2678" s="10"/>
      <c r="D2678" s="13"/>
      <c r="K2678" s="3"/>
    </row>
    <row r="2679" spans="2:11" s="2" customFormat="1" x14ac:dyDescent="0.2">
      <c r="B2679" s="4"/>
      <c r="C2679" s="10"/>
      <c r="D2679" s="13"/>
      <c r="K2679" s="3"/>
    </row>
    <row r="2680" spans="2:11" s="2" customFormat="1" x14ac:dyDescent="0.2">
      <c r="B2680" s="4"/>
      <c r="C2680" s="10"/>
      <c r="D2680" s="13"/>
      <c r="K2680" s="3"/>
    </row>
    <row r="2681" spans="2:11" s="2" customFormat="1" x14ac:dyDescent="0.2">
      <c r="B2681" s="4"/>
      <c r="C2681" s="10"/>
      <c r="D2681" s="13"/>
      <c r="K2681" s="3"/>
    </row>
    <row r="2682" spans="2:11" s="2" customFormat="1" x14ac:dyDescent="0.2">
      <c r="B2682" s="4"/>
      <c r="C2682" s="10"/>
      <c r="D2682" s="13"/>
      <c r="K2682" s="3"/>
    </row>
    <row r="2683" spans="2:11" s="2" customFormat="1" x14ac:dyDescent="0.2">
      <c r="B2683" s="4"/>
      <c r="C2683" s="10"/>
      <c r="D2683" s="13"/>
      <c r="K2683" s="3"/>
    </row>
    <row r="2684" spans="2:11" s="2" customFormat="1" x14ac:dyDescent="0.2">
      <c r="B2684" s="4"/>
      <c r="C2684" s="10"/>
      <c r="D2684" s="13"/>
      <c r="K2684" s="3"/>
    </row>
    <row r="2685" spans="2:11" s="2" customFormat="1" x14ac:dyDescent="0.2">
      <c r="B2685" s="4"/>
      <c r="C2685" s="10"/>
      <c r="D2685" s="13"/>
      <c r="K2685" s="3"/>
    </row>
    <row r="2686" spans="2:11" s="2" customFormat="1" x14ac:dyDescent="0.2">
      <c r="B2686" s="4"/>
      <c r="C2686" s="10"/>
      <c r="D2686" s="13"/>
      <c r="K2686" s="3"/>
    </row>
    <row r="2687" spans="2:11" s="2" customFormat="1" x14ac:dyDescent="0.2">
      <c r="B2687" s="4"/>
      <c r="C2687" s="10"/>
      <c r="D2687" s="13"/>
      <c r="K2687" s="3"/>
    </row>
    <row r="2688" spans="2:11" s="2" customFormat="1" x14ac:dyDescent="0.2">
      <c r="B2688" s="4"/>
      <c r="C2688" s="10"/>
      <c r="D2688" s="13"/>
      <c r="K2688" s="3"/>
    </row>
    <row r="2689" spans="2:11" s="2" customFormat="1" x14ac:dyDescent="0.2">
      <c r="B2689" s="4"/>
      <c r="C2689" s="10"/>
      <c r="D2689" s="13"/>
      <c r="K2689" s="3"/>
    </row>
    <row r="2690" spans="2:11" s="2" customFormat="1" x14ac:dyDescent="0.2">
      <c r="B2690" s="4"/>
      <c r="C2690" s="10"/>
      <c r="D2690" s="13"/>
      <c r="K2690" s="3"/>
    </row>
    <row r="2691" spans="2:11" s="2" customFormat="1" x14ac:dyDescent="0.2">
      <c r="B2691" s="4"/>
      <c r="C2691" s="10"/>
      <c r="D2691" s="13"/>
      <c r="K2691" s="3"/>
    </row>
    <row r="2692" spans="2:11" s="2" customFormat="1" x14ac:dyDescent="0.2">
      <c r="B2692" s="4"/>
      <c r="C2692" s="10"/>
      <c r="D2692" s="13"/>
      <c r="K2692" s="3"/>
    </row>
    <row r="2693" spans="2:11" s="2" customFormat="1" x14ac:dyDescent="0.2">
      <c r="B2693" s="4"/>
      <c r="C2693" s="10"/>
      <c r="D2693" s="13"/>
      <c r="K2693" s="3"/>
    </row>
    <row r="2694" spans="2:11" s="2" customFormat="1" x14ac:dyDescent="0.2">
      <c r="B2694" s="4"/>
      <c r="C2694" s="10"/>
      <c r="D2694" s="13"/>
      <c r="K2694" s="3"/>
    </row>
    <row r="2695" spans="2:11" s="2" customFormat="1" x14ac:dyDescent="0.2">
      <c r="B2695" s="4"/>
      <c r="C2695" s="10"/>
      <c r="D2695" s="13"/>
      <c r="K2695" s="3"/>
    </row>
    <row r="2696" spans="2:11" s="2" customFormat="1" x14ac:dyDescent="0.2">
      <c r="B2696" s="4"/>
      <c r="C2696" s="10"/>
      <c r="D2696" s="13"/>
      <c r="K2696" s="3"/>
    </row>
    <row r="2697" spans="2:11" s="2" customFormat="1" x14ac:dyDescent="0.2">
      <c r="B2697" s="4"/>
      <c r="C2697" s="10"/>
      <c r="D2697" s="13"/>
      <c r="K2697" s="3"/>
    </row>
    <row r="2698" spans="2:11" s="2" customFormat="1" x14ac:dyDescent="0.2">
      <c r="B2698" s="4"/>
      <c r="C2698" s="10"/>
      <c r="D2698" s="13"/>
      <c r="K2698" s="3"/>
    </row>
    <row r="2699" spans="2:11" s="2" customFormat="1" x14ac:dyDescent="0.2">
      <c r="B2699" s="4"/>
      <c r="C2699" s="10"/>
      <c r="D2699" s="13"/>
      <c r="K2699" s="3"/>
    </row>
    <row r="2700" spans="2:11" s="2" customFormat="1" x14ac:dyDescent="0.2">
      <c r="B2700" s="4"/>
      <c r="C2700" s="10"/>
      <c r="D2700" s="13"/>
      <c r="K2700" s="3"/>
    </row>
    <row r="2701" spans="2:11" s="2" customFormat="1" x14ac:dyDescent="0.2">
      <c r="B2701" s="4"/>
      <c r="C2701" s="10"/>
      <c r="D2701" s="13"/>
      <c r="K2701" s="3"/>
    </row>
    <row r="2702" spans="2:11" s="2" customFormat="1" x14ac:dyDescent="0.2">
      <c r="B2702" s="4"/>
      <c r="C2702" s="10"/>
      <c r="D2702" s="13"/>
      <c r="K2702" s="3"/>
    </row>
    <row r="2703" spans="2:11" s="2" customFormat="1" x14ac:dyDescent="0.2">
      <c r="B2703" s="4"/>
      <c r="C2703" s="10"/>
      <c r="D2703" s="13"/>
      <c r="K2703" s="3"/>
    </row>
    <row r="2704" spans="2:11" s="2" customFormat="1" x14ac:dyDescent="0.2">
      <c r="B2704" s="4"/>
      <c r="C2704" s="10"/>
      <c r="D2704" s="13"/>
      <c r="K2704" s="3"/>
    </row>
    <row r="2705" spans="2:11" s="2" customFormat="1" x14ac:dyDescent="0.2">
      <c r="B2705" s="4"/>
      <c r="C2705" s="10"/>
      <c r="D2705" s="13"/>
      <c r="K2705" s="3"/>
    </row>
    <row r="2706" spans="2:11" s="2" customFormat="1" x14ac:dyDescent="0.2">
      <c r="B2706" s="4"/>
      <c r="C2706" s="10"/>
      <c r="D2706" s="13"/>
      <c r="K2706" s="3"/>
    </row>
    <row r="2707" spans="2:11" s="2" customFormat="1" x14ac:dyDescent="0.2">
      <c r="B2707" s="4"/>
      <c r="C2707" s="10"/>
      <c r="D2707" s="13"/>
      <c r="K2707" s="3"/>
    </row>
    <row r="2708" spans="2:11" s="2" customFormat="1" x14ac:dyDescent="0.2">
      <c r="B2708" s="4"/>
      <c r="C2708" s="10"/>
      <c r="D2708" s="13"/>
      <c r="K2708" s="3"/>
    </row>
    <row r="2709" spans="2:11" s="2" customFormat="1" x14ac:dyDescent="0.2">
      <c r="B2709" s="4"/>
      <c r="C2709" s="10"/>
      <c r="D2709" s="13"/>
      <c r="K2709" s="3"/>
    </row>
    <row r="2710" spans="2:11" s="2" customFormat="1" x14ac:dyDescent="0.2">
      <c r="B2710" s="4"/>
      <c r="C2710" s="10"/>
      <c r="D2710" s="13"/>
      <c r="K2710" s="3"/>
    </row>
    <row r="2711" spans="2:11" s="2" customFormat="1" x14ac:dyDescent="0.2">
      <c r="B2711" s="4"/>
      <c r="C2711" s="10"/>
      <c r="D2711" s="13"/>
      <c r="K2711" s="3"/>
    </row>
    <row r="2712" spans="2:11" s="2" customFormat="1" x14ac:dyDescent="0.2">
      <c r="B2712" s="4"/>
      <c r="C2712" s="10"/>
      <c r="D2712" s="13"/>
      <c r="K2712" s="3"/>
    </row>
    <row r="2713" spans="2:11" s="2" customFormat="1" x14ac:dyDescent="0.2">
      <c r="B2713" s="4"/>
      <c r="C2713" s="10"/>
      <c r="D2713" s="13"/>
      <c r="K2713" s="3"/>
    </row>
    <row r="2714" spans="2:11" s="2" customFormat="1" x14ac:dyDescent="0.2">
      <c r="B2714" s="4"/>
      <c r="C2714" s="10"/>
      <c r="D2714" s="13"/>
      <c r="K2714" s="3"/>
    </row>
    <row r="2715" spans="2:11" s="2" customFormat="1" x14ac:dyDescent="0.2">
      <c r="B2715" s="4"/>
      <c r="C2715" s="10"/>
      <c r="D2715" s="13"/>
      <c r="K2715" s="3"/>
    </row>
    <row r="2716" spans="2:11" s="2" customFormat="1" x14ac:dyDescent="0.2">
      <c r="B2716" s="4"/>
      <c r="C2716" s="10"/>
      <c r="D2716" s="13"/>
      <c r="K2716" s="3"/>
    </row>
    <row r="2717" spans="2:11" s="2" customFormat="1" x14ac:dyDescent="0.2">
      <c r="B2717" s="4"/>
      <c r="C2717" s="10"/>
      <c r="D2717" s="13"/>
      <c r="K2717" s="3"/>
    </row>
    <row r="2718" spans="2:11" s="2" customFormat="1" x14ac:dyDescent="0.2">
      <c r="B2718" s="4"/>
      <c r="C2718" s="10"/>
      <c r="D2718" s="13"/>
      <c r="K2718" s="3"/>
    </row>
    <row r="2719" spans="2:11" s="2" customFormat="1" x14ac:dyDescent="0.2">
      <c r="B2719" s="4"/>
      <c r="C2719" s="10"/>
      <c r="D2719" s="13"/>
      <c r="K2719" s="3"/>
    </row>
    <row r="2720" spans="2:11" s="2" customFormat="1" x14ac:dyDescent="0.2">
      <c r="B2720" s="4"/>
      <c r="C2720" s="10"/>
      <c r="D2720" s="13"/>
      <c r="K2720" s="3"/>
    </row>
    <row r="2721" spans="2:11" s="2" customFormat="1" x14ac:dyDescent="0.2">
      <c r="B2721" s="4"/>
      <c r="C2721" s="10"/>
      <c r="D2721" s="13"/>
      <c r="K2721" s="3"/>
    </row>
    <row r="2722" spans="2:11" s="2" customFormat="1" x14ac:dyDescent="0.2">
      <c r="B2722" s="4"/>
      <c r="C2722" s="10"/>
      <c r="D2722" s="13"/>
      <c r="K2722" s="3"/>
    </row>
    <row r="2723" spans="2:11" s="2" customFormat="1" x14ac:dyDescent="0.2">
      <c r="B2723" s="4"/>
      <c r="C2723" s="10"/>
      <c r="D2723" s="13"/>
      <c r="K2723" s="3"/>
    </row>
    <row r="2724" spans="2:11" s="2" customFormat="1" x14ac:dyDescent="0.2">
      <c r="B2724" s="4"/>
      <c r="C2724" s="10"/>
      <c r="D2724" s="13"/>
      <c r="K2724" s="3"/>
    </row>
    <row r="2725" spans="2:11" s="2" customFormat="1" x14ac:dyDescent="0.2">
      <c r="B2725" s="4"/>
      <c r="C2725" s="10"/>
      <c r="D2725" s="13"/>
      <c r="K2725" s="3"/>
    </row>
    <row r="2726" spans="2:11" s="2" customFormat="1" x14ac:dyDescent="0.2">
      <c r="B2726" s="4"/>
      <c r="C2726" s="10"/>
      <c r="D2726" s="13"/>
      <c r="K2726" s="3"/>
    </row>
    <row r="2727" spans="2:11" s="2" customFormat="1" x14ac:dyDescent="0.2">
      <c r="B2727" s="4"/>
      <c r="C2727" s="10"/>
      <c r="D2727" s="13"/>
      <c r="K2727" s="3"/>
    </row>
    <row r="2728" spans="2:11" s="2" customFormat="1" x14ac:dyDescent="0.2">
      <c r="B2728" s="4"/>
      <c r="C2728" s="10"/>
      <c r="D2728" s="13"/>
      <c r="K2728" s="3"/>
    </row>
    <row r="2729" spans="2:11" s="2" customFormat="1" x14ac:dyDescent="0.2">
      <c r="B2729" s="4"/>
      <c r="C2729" s="10"/>
      <c r="D2729" s="13"/>
      <c r="K2729" s="3"/>
    </row>
    <row r="2730" spans="2:11" s="2" customFormat="1" x14ac:dyDescent="0.2">
      <c r="B2730" s="4"/>
      <c r="C2730" s="10"/>
      <c r="D2730" s="13"/>
      <c r="K2730" s="3"/>
    </row>
    <row r="2731" spans="2:11" s="2" customFormat="1" x14ac:dyDescent="0.2">
      <c r="B2731" s="4"/>
      <c r="C2731" s="10"/>
      <c r="D2731" s="13"/>
      <c r="K2731" s="3"/>
    </row>
    <row r="2732" spans="2:11" s="2" customFormat="1" x14ac:dyDescent="0.2">
      <c r="B2732" s="4"/>
      <c r="C2732" s="10"/>
      <c r="D2732" s="13"/>
      <c r="K2732" s="3"/>
    </row>
    <row r="2733" spans="2:11" s="2" customFormat="1" x14ac:dyDescent="0.2">
      <c r="B2733" s="4"/>
      <c r="C2733" s="10"/>
      <c r="D2733" s="13"/>
      <c r="K2733" s="3"/>
    </row>
    <row r="2734" spans="2:11" s="2" customFormat="1" x14ac:dyDescent="0.2">
      <c r="B2734" s="4"/>
      <c r="C2734" s="10"/>
      <c r="D2734" s="13"/>
      <c r="K2734" s="3"/>
    </row>
    <row r="2735" spans="2:11" s="2" customFormat="1" x14ac:dyDescent="0.2">
      <c r="B2735" s="4"/>
      <c r="C2735" s="10"/>
      <c r="D2735" s="13"/>
      <c r="K2735" s="3"/>
    </row>
    <row r="2736" spans="2:11" s="2" customFormat="1" x14ac:dyDescent="0.2">
      <c r="B2736" s="4"/>
      <c r="C2736" s="10"/>
      <c r="D2736" s="13"/>
      <c r="K2736" s="3"/>
    </row>
    <row r="2737" spans="2:11" s="2" customFormat="1" x14ac:dyDescent="0.2">
      <c r="B2737" s="4"/>
      <c r="C2737" s="10"/>
      <c r="D2737" s="13"/>
      <c r="K2737" s="3"/>
    </row>
    <row r="2738" spans="2:11" s="2" customFormat="1" x14ac:dyDescent="0.2">
      <c r="B2738" s="4"/>
      <c r="C2738" s="10"/>
      <c r="D2738" s="13"/>
      <c r="K2738" s="3"/>
    </row>
    <row r="2739" spans="2:11" s="2" customFormat="1" x14ac:dyDescent="0.2">
      <c r="B2739" s="4"/>
      <c r="C2739" s="10"/>
      <c r="D2739" s="13"/>
      <c r="K2739" s="3"/>
    </row>
    <row r="2740" spans="2:11" s="2" customFormat="1" x14ac:dyDescent="0.2">
      <c r="B2740" s="4"/>
      <c r="C2740" s="10"/>
      <c r="D2740" s="13"/>
      <c r="K2740" s="3"/>
    </row>
    <row r="2741" spans="2:11" s="2" customFormat="1" x14ac:dyDescent="0.2">
      <c r="B2741" s="4"/>
      <c r="C2741" s="10"/>
      <c r="D2741" s="13"/>
      <c r="K2741" s="3"/>
    </row>
    <row r="2742" spans="2:11" s="2" customFormat="1" x14ac:dyDescent="0.2">
      <c r="B2742" s="4"/>
      <c r="C2742" s="10"/>
      <c r="D2742" s="13"/>
      <c r="K2742" s="3"/>
    </row>
    <row r="2743" spans="2:11" s="2" customFormat="1" x14ac:dyDescent="0.2">
      <c r="B2743" s="4"/>
      <c r="C2743" s="10"/>
      <c r="D2743" s="13"/>
      <c r="K2743" s="3"/>
    </row>
    <row r="2744" spans="2:11" s="2" customFormat="1" x14ac:dyDescent="0.2">
      <c r="B2744" s="4"/>
      <c r="C2744" s="10"/>
      <c r="D2744" s="13"/>
      <c r="K2744" s="3"/>
    </row>
    <row r="2745" spans="2:11" s="2" customFormat="1" x14ac:dyDescent="0.2">
      <c r="B2745" s="4"/>
      <c r="C2745" s="10"/>
      <c r="D2745" s="13"/>
      <c r="K2745" s="3"/>
    </row>
    <row r="2746" spans="2:11" s="2" customFormat="1" x14ac:dyDescent="0.2">
      <c r="B2746" s="4"/>
      <c r="C2746" s="10"/>
      <c r="D2746" s="13"/>
      <c r="K2746" s="3"/>
    </row>
    <row r="2747" spans="2:11" s="2" customFormat="1" x14ac:dyDescent="0.2">
      <c r="B2747" s="4"/>
      <c r="C2747" s="10"/>
      <c r="D2747" s="13"/>
      <c r="K2747" s="3"/>
    </row>
    <row r="2748" spans="2:11" s="2" customFormat="1" x14ac:dyDescent="0.2">
      <c r="B2748" s="4"/>
      <c r="C2748" s="10"/>
      <c r="D2748" s="13"/>
      <c r="K2748" s="3"/>
    </row>
    <row r="2749" spans="2:11" s="2" customFormat="1" x14ac:dyDescent="0.2">
      <c r="B2749" s="4"/>
      <c r="C2749" s="10"/>
      <c r="D2749" s="13"/>
      <c r="K2749" s="3"/>
    </row>
    <row r="2750" spans="2:11" s="2" customFormat="1" x14ac:dyDescent="0.2">
      <c r="B2750" s="4"/>
      <c r="C2750" s="10"/>
      <c r="D2750" s="13"/>
      <c r="K2750" s="3"/>
    </row>
    <row r="2751" spans="2:11" s="2" customFormat="1" x14ac:dyDescent="0.2">
      <c r="B2751" s="4"/>
      <c r="C2751" s="10"/>
      <c r="D2751" s="13"/>
      <c r="K2751" s="3"/>
    </row>
    <row r="2752" spans="2:11" s="2" customFormat="1" x14ac:dyDescent="0.2">
      <c r="B2752" s="4"/>
      <c r="C2752" s="10"/>
      <c r="D2752" s="13"/>
      <c r="K2752" s="3"/>
    </row>
    <row r="2753" spans="2:11" s="2" customFormat="1" x14ac:dyDescent="0.2">
      <c r="B2753" s="4"/>
      <c r="C2753" s="10"/>
      <c r="D2753" s="13"/>
      <c r="K2753" s="3"/>
    </row>
    <row r="2754" spans="2:11" s="2" customFormat="1" x14ac:dyDescent="0.2">
      <c r="B2754" s="4"/>
      <c r="C2754" s="10"/>
      <c r="D2754" s="13"/>
      <c r="K2754" s="3"/>
    </row>
    <row r="2755" spans="2:11" s="2" customFormat="1" x14ac:dyDescent="0.2">
      <c r="B2755" s="4"/>
      <c r="C2755" s="10"/>
      <c r="D2755" s="13"/>
      <c r="K2755" s="3"/>
    </row>
    <row r="2756" spans="2:11" s="2" customFormat="1" x14ac:dyDescent="0.2">
      <c r="B2756" s="4"/>
      <c r="C2756" s="10"/>
      <c r="D2756" s="13"/>
      <c r="K2756" s="3"/>
    </row>
    <row r="2757" spans="2:11" s="2" customFormat="1" x14ac:dyDescent="0.2">
      <c r="B2757" s="4"/>
      <c r="C2757" s="10"/>
      <c r="D2757" s="13"/>
      <c r="K2757" s="3"/>
    </row>
    <row r="2758" spans="2:11" s="2" customFormat="1" x14ac:dyDescent="0.2">
      <c r="B2758" s="4"/>
      <c r="C2758" s="10"/>
      <c r="D2758" s="13"/>
      <c r="K2758" s="3"/>
    </row>
    <row r="2759" spans="2:11" s="2" customFormat="1" x14ac:dyDescent="0.2">
      <c r="B2759" s="4"/>
      <c r="C2759" s="10"/>
      <c r="D2759" s="13"/>
      <c r="K2759" s="3"/>
    </row>
    <row r="2760" spans="2:11" s="2" customFormat="1" x14ac:dyDescent="0.2">
      <c r="B2760" s="4"/>
      <c r="C2760" s="10"/>
      <c r="D2760" s="13"/>
      <c r="K2760" s="3"/>
    </row>
    <row r="2761" spans="2:11" s="2" customFormat="1" x14ac:dyDescent="0.2">
      <c r="B2761" s="4"/>
      <c r="C2761" s="10"/>
      <c r="D2761" s="13"/>
      <c r="K2761" s="3"/>
    </row>
    <row r="2762" spans="2:11" s="2" customFormat="1" x14ac:dyDescent="0.2">
      <c r="B2762" s="4"/>
      <c r="C2762" s="10"/>
      <c r="D2762" s="13"/>
      <c r="K2762" s="3"/>
    </row>
    <row r="2763" spans="2:11" s="2" customFormat="1" x14ac:dyDescent="0.2">
      <c r="B2763" s="4"/>
      <c r="C2763" s="10"/>
      <c r="D2763" s="13"/>
      <c r="K2763" s="3"/>
    </row>
    <row r="2764" spans="2:11" s="2" customFormat="1" x14ac:dyDescent="0.2">
      <c r="B2764" s="4"/>
      <c r="C2764" s="10"/>
      <c r="D2764" s="13"/>
      <c r="K2764" s="3"/>
    </row>
    <row r="2765" spans="2:11" s="2" customFormat="1" x14ac:dyDescent="0.2">
      <c r="B2765" s="4"/>
      <c r="C2765" s="10"/>
      <c r="D2765" s="13"/>
      <c r="K2765" s="3"/>
    </row>
    <row r="2766" spans="2:11" s="2" customFormat="1" x14ac:dyDescent="0.2">
      <c r="B2766" s="4"/>
      <c r="C2766" s="10"/>
      <c r="D2766" s="13"/>
      <c r="K2766" s="3"/>
    </row>
    <row r="2767" spans="2:11" s="2" customFormat="1" x14ac:dyDescent="0.2">
      <c r="B2767" s="4"/>
      <c r="C2767" s="10"/>
      <c r="D2767" s="13"/>
      <c r="K2767" s="3"/>
    </row>
    <row r="2768" spans="2:11" s="2" customFormat="1" x14ac:dyDescent="0.2">
      <c r="B2768" s="4"/>
      <c r="C2768" s="10"/>
      <c r="D2768" s="13"/>
      <c r="K2768" s="3"/>
    </row>
    <row r="2769" spans="2:11" s="2" customFormat="1" x14ac:dyDescent="0.2">
      <c r="B2769" s="4"/>
      <c r="C2769" s="10"/>
      <c r="D2769" s="13"/>
      <c r="K2769" s="3"/>
    </row>
    <row r="2770" spans="2:11" s="2" customFormat="1" x14ac:dyDescent="0.2">
      <c r="B2770" s="4"/>
      <c r="C2770" s="10"/>
      <c r="D2770" s="13"/>
      <c r="K2770" s="3"/>
    </row>
    <row r="2771" spans="2:11" s="2" customFormat="1" x14ac:dyDescent="0.2">
      <c r="B2771" s="4"/>
      <c r="C2771" s="10"/>
      <c r="D2771" s="13"/>
      <c r="K2771" s="3"/>
    </row>
    <row r="2772" spans="2:11" s="2" customFormat="1" x14ac:dyDescent="0.2">
      <c r="B2772" s="4"/>
      <c r="C2772" s="10"/>
      <c r="D2772" s="13"/>
      <c r="K2772" s="3"/>
    </row>
    <row r="2773" spans="2:11" s="2" customFormat="1" x14ac:dyDescent="0.2">
      <c r="B2773" s="4"/>
      <c r="C2773" s="10"/>
      <c r="D2773" s="13"/>
      <c r="K2773" s="3"/>
    </row>
    <row r="2774" spans="2:11" s="2" customFormat="1" x14ac:dyDescent="0.2">
      <c r="B2774" s="4"/>
      <c r="C2774" s="10"/>
      <c r="D2774" s="13"/>
      <c r="K2774" s="3"/>
    </row>
    <row r="2775" spans="2:11" s="2" customFormat="1" x14ac:dyDescent="0.2">
      <c r="B2775" s="4"/>
      <c r="C2775" s="10"/>
      <c r="D2775" s="13"/>
      <c r="K2775" s="3"/>
    </row>
    <row r="2776" spans="2:11" s="2" customFormat="1" x14ac:dyDescent="0.2">
      <c r="B2776" s="4"/>
      <c r="C2776" s="10"/>
      <c r="D2776" s="13"/>
      <c r="K2776" s="3"/>
    </row>
    <row r="2777" spans="2:11" s="2" customFormat="1" x14ac:dyDescent="0.2">
      <c r="B2777" s="4"/>
      <c r="C2777" s="10"/>
      <c r="D2777" s="13"/>
      <c r="K2777" s="3"/>
    </row>
    <row r="2778" spans="2:11" s="2" customFormat="1" x14ac:dyDescent="0.2">
      <c r="B2778" s="4"/>
      <c r="C2778" s="10"/>
      <c r="D2778" s="13"/>
      <c r="K2778" s="3"/>
    </row>
    <row r="2779" spans="2:11" s="2" customFormat="1" x14ac:dyDescent="0.2">
      <c r="B2779" s="4"/>
      <c r="C2779" s="10"/>
      <c r="D2779" s="13"/>
      <c r="K2779" s="3"/>
    </row>
    <row r="2780" spans="2:11" s="2" customFormat="1" x14ac:dyDescent="0.2">
      <c r="B2780" s="4"/>
      <c r="C2780" s="10"/>
      <c r="D2780" s="13"/>
      <c r="K2780" s="3"/>
    </row>
    <row r="2781" spans="2:11" s="2" customFormat="1" x14ac:dyDescent="0.2">
      <c r="B2781" s="4"/>
      <c r="C2781" s="10"/>
      <c r="D2781" s="13"/>
      <c r="K2781" s="3"/>
    </row>
    <row r="2782" spans="2:11" s="2" customFormat="1" x14ac:dyDescent="0.2">
      <c r="B2782" s="4"/>
      <c r="C2782" s="10"/>
      <c r="D2782" s="13"/>
      <c r="K2782" s="3"/>
    </row>
    <row r="2783" spans="2:11" s="2" customFormat="1" x14ac:dyDescent="0.2">
      <c r="B2783" s="4"/>
      <c r="C2783" s="10"/>
      <c r="D2783" s="13"/>
      <c r="K2783" s="3"/>
    </row>
    <row r="2784" spans="2:11" s="2" customFormat="1" x14ac:dyDescent="0.2">
      <c r="B2784" s="4"/>
      <c r="C2784" s="10"/>
      <c r="D2784" s="13"/>
      <c r="K2784" s="3"/>
    </row>
    <row r="2785" spans="2:11" s="2" customFormat="1" x14ac:dyDescent="0.2">
      <c r="B2785" s="4"/>
      <c r="C2785" s="10"/>
      <c r="D2785" s="13"/>
      <c r="K2785" s="3"/>
    </row>
    <row r="2786" spans="2:11" s="2" customFormat="1" x14ac:dyDescent="0.2">
      <c r="B2786" s="4"/>
      <c r="C2786" s="10"/>
      <c r="D2786" s="13"/>
      <c r="K2786" s="3"/>
    </row>
    <row r="2787" spans="2:11" s="2" customFormat="1" x14ac:dyDescent="0.2">
      <c r="B2787" s="4"/>
      <c r="C2787" s="10"/>
      <c r="D2787" s="13"/>
      <c r="K2787" s="3"/>
    </row>
    <row r="2788" spans="2:11" s="2" customFormat="1" x14ac:dyDescent="0.2">
      <c r="B2788" s="4"/>
      <c r="C2788" s="10"/>
      <c r="D2788" s="13"/>
      <c r="K2788" s="3"/>
    </row>
    <row r="2789" spans="2:11" s="2" customFormat="1" x14ac:dyDescent="0.2">
      <c r="B2789" s="4"/>
      <c r="C2789" s="10"/>
      <c r="D2789" s="13"/>
      <c r="K2789" s="3"/>
    </row>
    <row r="2790" spans="2:11" s="2" customFormat="1" x14ac:dyDescent="0.2">
      <c r="B2790" s="4"/>
      <c r="C2790" s="10"/>
      <c r="D2790" s="13"/>
      <c r="K2790" s="3"/>
    </row>
    <row r="2791" spans="2:11" s="2" customFormat="1" x14ac:dyDescent="0.2">
      <c r="B2791" s="4"/>
      <c r="C2791" s="10"/>
      <c r="D2791" s="13"/>
      <c r="K2791" s="3"/>
    </row>
    <row r="2792" spans="2:11" s="2" customFormat="1" x14ac:dyDescent="0.2">
      <c r="B2792" s="4"/>
      <c r="C2792" s="10"/>
      <c r="D2792" s="13"/>
      <c r="K2792" s="3"/>
    </row>
    <row r="2793" spans="2:11" s="2" customFormat="1" x14ac:dyDescent="0.2">
      <c r="B2793" s="4"/>
      <c r="C2793" s="10"/>
      <c r="D2793" s="13"/>
      <c r="K2793" s="3"/>
    </row>
    <row r="2794" spans="2:11" s="2" customFormat="1" x14ac:dyDescent="0.2">
      <c r="B2794" s="4"/>
      <c r="C2794" s="10"/>
      <c r="D2794" s="13"/>
      <c r="K2794" s="3"/>
    </row>
    <row r="2795" spans="2:11" s="2" customFormat="1" x14ac:dyDescent="0.2">
      <c r="B2795" s="4"/>
      <c r="C2795" s="10"/>
      <c r="D2795" s="13"/>
      <c r="K2795" s="3"/>
    </row>
    <row r="2796" spans="2:11" s="2" customFormat="1" x14ac:dyDescent="0.2">
      <c r="B2796" s="4"/>
      <c r="C2796" s="10"/>
      <c r="D2796" s="13"/>
      <c r="K2796" s="3"/>
    </row>
    <row r="2797" spans="2:11" s="2" customFormat="1" x14ac:dyDescent="0.2">
      <c r="B2797" s="4"/>
      <c r="C2797" s="10"/>
      <c r="D2797" s="13"/>
      <c r="K2797" s="3"/>
    </row>
    <row r="2798" spans="2:11" s="2" customFormat="1" x14ac:dyDescent="0.2">
      <c r="B2798" s="4"/>
      <c r="C2798" s="10"/>
      <c r="D2798" s="13"/>
      <c r="K2798" s="3"/>
    </row>
    <row r="2799" spans="2:11" s="2" customFormat="1" x14ac:dyDescent="0.2">
      <c r="B2799" s="4"/>
      <c r="C2799" s="10"/>
      <c r="D2799" s="13"/>
      <c r="K2799" s="3"/>
    </row>
    <row r="2800" spans="2:11" s="2" customFormat="1" x14ac:dyDescent="0.2">
      <c r="B2800" s="4"/>
      <c r="C2800" s="10"/>
      <c r="D2800" s="13"/>
      <c r="K2800" s="3"/>
    </row>
    <row r="2801" spans="2:11" s="2" customFormat="1" x14ac:dyDescent="0.2">
      <c r="B2801" s="4"/>
      <c r="C2801" s="10"/>
      <c r="D2801" s="13"/>
      <c r="K2801" s="3"/>
    </row>
    <row r="2802" spans="2:11" s="2" customFormat="1" x14ac:dyDescent="0.2">
      <c r="B2802" s="4"/>
      <c r="C2802" s="10"/>
      <c r="D2802" s="13"/>
      <c r="K2802" s="3"/>
    </row>
    <row r="2803" spans="2:11" s="2" customFormat="1" x14ac:dyDescent="0.2">
      <c r="B2803" s="4"/>
      <c r="C2803" s="10"/>
      <c r="D2803" s="13"/>
      <c r="K2803" s="3"/>
    </row>
    <row r="2804" spans="2:11" s="2" customFormat="1" x14ac:dyDescent="0.2">
      <c r="B2804" s="4"/>
      <c r="C2804" s="10"/>
      <c r="D2804" s="13"/>
      <c r="K2804" s="3"/>
    </row>
    <row r="2805" spans="2:11" s="2" customFormat="1" x14ac:dyDescent="0.2">
      <c r="B2805" s="4"/>
      <c r="C2805" s="10"/>
      <c r="D2805" s="13"/>
      <c r="K2805" s="3"/>
    </row>
    <row r="2806" spans="2:11" s="2" customFormat="1" x14ac:dyDescent="0.2">
      <c r="B2806" s="4"/>
      <c r="C2806" s="10"/>
      <c r="D2806" s="13"/>
      <c r="K2806" s="3"/>
    </row>
    <row r="2807" spans="2:11" s="2" customFormat="1" x14ac:dyDescent="0.2">
      <c r="B2807" s="4"/>
      <c r="C2807" s="10"/>
      <c r="D2807" s="13"/>
      <c r="K2807" s="3"/>
    </row>
    <row r="2808" spans="2:11" s="2" customFormat="1" x14ac:dyDescent="0.2">
      <c r="B2808" s="4"/>
      <c r="C2808" s="10"/>
      <c r="D2808" s="13"/>
      <c r="K2808" s="3"/>
    </row>
    <row r="2809" spans="2:11" s="2" customFormat="1" x14ac:dyDescent="0.2">
      <c r="B2809" s="4"/>
      <c r="C2809" s="10"/>
      <c r="D2809" s="13"/>
      <c r="K2809" s="3"/>
    </row>
    <row r="2810" spans="2:11" s="2" customFormat="1" x14ac:dyDescent="0.2">
      <c r="B2810" s="4"/>
      <c r="C2810" s="10"/>
      <c r="D2810" s="13"/>
      <c r="K2810" s="3"/>
    </row>
    <row r="2811" spans="2:11" s="2" customFormat="1" x14ac:dyDescent="0.2">
      <c r="B2811" s="4"/>
      <c r="C2811" s="10"/>
      <c r="D2811" s="13"/>
      <c r="K2811" s="3"/>
    </row>
    <row r="2812" spans="2:11" s="2" customFormat="1" x14ac:dyDescent="0.2">
      <c r="B2812" s="4"/>
      <c r="C2812" s="10"/>
      <c r="D2812" s="13"/>
      <c r="K2812" s="3"/>
    </row>
    <row r="2813" spans="2:11" s="2" customFormat="1" x14ac:dyDescent="0.2">
      <c r="B2813" s="4"/>
      <c r="C2813" s="10"/>
      <c r="D2813" s="13"/>
      <c r="K2813" s="3"/>
    </row>
    <row r="2814" spans="2:11" s="2" customFormat="1" x14ac:dyDescent="0.2">
      <c r="B2814" s="4"/>
      <c r="C2814" s="10"/>
      <c r="D2814" s="13"/>
      <c r="K2814" s="3"/>
    </row>
    <row r="2815" spans="2:11" s="2" customFormat="1" x14ac:dyDescent="0.2">
      <c r="B2815" s="4"/>
      <c r="C2815" s="10"/>
      <c r="D2815" s="13"/>
      <c r="K2815" s="3"/>
    </row>
    <row r="2816" spans="2:11" s="2" customFormat="1" x14ac:dyDescent="0.2">
      <c r="B2816" s="4"/>
      <c r="C2816" s="10"/>
      <c r="D2816" s="13"/>
      <c r="K2816" s="3"/>
    </row>
    <row r="2817" spans="2:11" s="2" customFormat="1" x14ac:dyDescent="0.2">
      <c r="B2817" s="4"/>
      <c r="C2817" s="10"/>
      <c r="D2817" s="13"/>
      <c r="K2817" s="3"/>
    </row>
    <row r="2818" spans="2:11" s="2" customFormat="1" x14ac:dyDescent="0.2">
      <c r="B2818" s="4"/>
      <c r="C2818" s="10"/>
      <c r="D2818" s="13"/>
      <c r="K2818" s="3"/>
    </row>
    <row r="2819" spans="2:11" s="2" customFormat="1" x14ac:dyDescent="0.2">
      <c r="B2819" s="4"/>
      <c r="C2819" s="10"/>
      <c r="D2819" s="13"/>
      <c r="K2819" s="3"/>
    </row>
    <row r="2820" spans="2:11" s="2" customFormat="1" x14ac:dyDescent="0.2">
      <c r="B2820" s="4"/>
      <c r="C2820" s="10"/>
      <c r="D2820" s="13"/>
      <c r="K2820" s="3"/>
    </row>
    <row r="2821" spans="2:11" s="2" customFormat="1" x14ac:dyDescent="0.2">
      <c r="B2821" s="4"/>
      <c r="C2821" s="10"/>
      <c r="D2821" s="13"/>
      <c r="K2821" s="3"/>
    </row>
    <row r="2822" spans="2:11" s="2" customFormat="1" x14ac:dyDescent="0.2">
      <c r="B2822" s="4"/>
      <c r="C2822" s="10"/>
      <c r="D2822" s="13"/>
      <c r="K2822" s="3"/>
    </row>
    <row r="2823" spans="2:11" s="2" customFormat="1" x14ac:dyDescent="0.2">
      <c r="B2823" s="4"/>
      <c r="C2823" s="10"/>
      <c r="D2823" s="13"/>
      <c r="K2823" s="3"/>
    </row>
    <row r="2824" spans="2:11" s="2" customFormat="1" x14ac:dyDescent="0.2">
      <c r="B2824" s="4"/>
      <c r="C2824" s="10"/>
      <c r="D2824" s="13"/>
      <c r="K2824" s="3"/>
    </row>
    <row r="2825" spans="2:11" s="2" customFormat="1" x14ac:dyDescent="0.2">
      <c r="B2825" s="4"/>
      <c r="C2825" s="10"/>
      <c r="D2825" s="13"/>
      <c r="K2825" s="3"/>
    </row>
    <row r="2826" spans="2:11" s="2" customFormat="1" x14ac:dyDescent="0.2">
      <c r="B2826" s="4"/>
      <c r="C2826" s="10"/>
      <c r="D2826" s="13"/>
      <c r="K2826" s="3"/>
    </row>
    <row r="2827" spans="2:11" s="2" customFormat="1" x14ac:dyDescent="0.2">
      <c r="B2827" s="4"/>
      <c r="C2827" s="10"/>
      <c r="D2827" s="13"/>
      <c r="K2827" s="3"/>
    </row>
    <row r="2828" spans="2:11" s="2" customFormat="1" x14ac:dyDescent="0.2">
      <c r="B2828" s="4"/>
      <c r="C2828" s="10"/>
      <c r="D2828" s="13"/>
      <c r="K2828" s="3"/>
    </row>
    <row r="2829" spans="2:11" s="2" customFormat="1" x14ac:dyDescent="0.2">
      <c r="B2829" s="4"/>
      <c r="C2829" s="10"/>
      <c r="D2829" s="13"/>
      <c r="K2829" s="3"/>
    </row>
    <row r="2830" spans="2:11" s="2" customFormat="1" x14ac:dyDescent="0.2">
      <c r="B2830" s="4"/>
      <c r="C2830" s="10"/>
      <c r="D2830" s="13"/>
      <c r="K2830" s="3"/>
    </row>
    <row r="2831" spans="2:11" s="2" customFormat="1" x14ac:dyDescent="0.2">
      <c r="B2831" s="4"/>
      <c r="C2831" s="10"/>
      <c r="D2831" s="13"/>
      <c r="K2831" s="3"/>
    </row>
    <row r="2832" spans="2:11" s="2" customFormat="1" x14ac:dyDescent="0.2">
      <c r="B2832" s="4"/>
      <c r="C2832" s="10"/>
      <c r="D2832" s="13"/>
      <c r="K2832" s="3"/>
    </row>
    <row r="2833" spans="2:11" s="2" customFormat="1" x14ac:dyDescent="0.2">
      <c r="B2833" s="4"/>
      <c r="C2833" s="10"/>
      <c r="D2833" s="13"/>
      <c r="K2833" s="3"/>
    </row>
    <row r="2834" spans="2:11" s="2" customFormat="1" x14ac:dyDescent="0.2">
      <c r="B2834" s="4"/>
      <c r="C2834" s="10"/>
      <c r="D2834" s="13"/>
      <c r="K2834" s="3"/>
    </row>
    <row r="2835" spans="2:11" s="2" customFormat="1" x14ac:dyDescent="0.2">
      <c r="B2835" s="4"/>
      <c r="C2835" s="10"/>
      <c r="D2835" s="13"/>
      <c r="K2835" s="3"/>
    </row>
    <row r="2836" spans="2:11" s="2" customFormat="1" x14ac:dyDescent="0.2">
      <c r="B2836" s="4"/>
      <c r="C2836" s="10"/>
      <c r="D2836" s="13"/>
      <c r="K2836" s="3"/>
    </row>
    <row r="2837" spans="2:11" s="2" customFormat="1" x14ac:dyDescent="0.2">
      <c r="B2837" s="4"/>
      <c r="C2837" s="10"/>
      <c r="D2837" s="13"/>
      <c r="K2837" s="3"/>
    </row>
    <row r="2838" spans="2:11" s="2" customFormat="1" x14ac:dyDescent="0.2">
      <c r="B2838" s="4"/>
      <c r="C2838" s="10"/>
      <c r="D2838" s="13"/>
      <c r="K2838" s="3"/>
    </row>
    <row r="2839" spans="2:11" s="2" customFormat="1" x14ac:dyDescent="0.2">
      <c r="B2839" s="4"/>
      <c r="C2839" s="10"/>
      <c r="D2839" s="13"/>
      <c r="K2839" s="3"/>
    </row>
    <row r="2840" spans="2:11" s="2" customFormat="1" x14ac:dyDescent="0.2">
      <c r="B2840" s="4"/>
      <c r="C2840" s="10"/>
      <c r="D2840" s="13"/>
      <c r="K2840" s="3"/>
    </row>
    <row r="2841" spans="2:11" s="2" customFormat="1" x14ac:dyDescent="0.2">
      <c r="B2841" s="4"/>
      <c r="C2841" s="10"/>
      <c r="D2841" s="13"/>
      <c r="K2841" s="3"/>
    </row>
    <row r="2842" spans="2:11" s="2" customFormat="1" x14ac:dyDescent="0.2">
      <c r="B2842" s="4"/>
      <c r="C2842" s="10"/>
      <c r="D2842" s="13"/>
      <c r="K2842" s="3"/>
    </row>
    <row r="2843" spans="2:11" s="2" customFormat="1" x14ac:dyDescent="0.2">
      <c r="B2843" s="4"/>
      <c r="C2843" s="10"/>
      <c r="D2843" s="13"/>
      <c r="K2843" s="3"/>
    </row>
    <row r="2844" spans="2:11" s="2" customFormat="1" x14ac:dyDescent="0.2">
      <c r="B2844" s="4"/>
      <c r="C2844" s="10"/>
      <c r="D2844" s="13"/>
      <c r="K2844" s="3"/>
    </row>
    <row r="2845" spans="2:11" s="2" customFormat="1" x14ac:dyDescent="0.2">
      <c r="B2845" s="4"/>
      <c r="C2845" s="10"/>
      <c r="D2845" s="13"/>
      <c r="K2845" s="3"/>
    </row>
    <row r="2846" spans="2:11" s="2" customFormat="1" x14ac:dyDescent="0.2">
      <c r="B2846" s="4"/>
      <c r="C2846" s="10"/>
      <c r="D2846" s="13"/>
      <c r="K2846" s="3"/>
    </row>
    <row r="2847" spans="2:11" s="2" customFormat="1" x14ac:dyDescent="0.2">
      <c r="B2847" s="4"/>
      <c r="C2847" s="10"/>
      <c r="D2847" s="13"/>
      <c r="K2847" s="3"/>
    </row>
    <row r="2848" spans="2:11" s="2" customFormat="1" x14ac:dyDescent="0.2">
      <c r="B2848" s="4"/>
      <c r="C2848" s="10"/>
      <c r="D2848" s="13"/>
      <c r="K2848" s="3"/>
    </row>
    <row r="2849" spans="2:11" s="2" customFormat="1" x14ac:dyDescent="0.2">
      <c r="B2849" s="4"/>
      <c r="C2849" s="10"/>
      <c r="D2849" s="13"/>
      <c r="K2849" s="3"/>
    </row>
    <row r="2850" spans="2:11" s="2" customFormat="1" x14ac:dyDescent="0.2">
      <c r="B2850" s="4"/>
      <c r="C2850" s="10"/>
      <c r="D2850" s="13"/>
      <c r="K2850" s="3"/>
    </row>
    <row r="2851" spans="2:11" s="2" customFormat="1" x14ac:dyDescent="0.2">
      <c r="B2851" s="4"/>
      <c r="C2851" s="10"/>
      <c r="D2851" s="13"/>
      <c r="K2851" s="3"/>
    </row>
    <row r="2852" spans="2:11" s="2" customFormat="1" x14ac:dyDescent="0.2">
      <c r="B2852" s="4"/>
      <c r="C2852" s="10"/>
      <c r="D2852" s="13"/>
      <c r="K2852" s="3"/>
    </row>
    <row r="2853" spans="2:11" s="2" customFormat="1" x14ac:dyDescent="0.2">
      <c r="B2853" s="4"/>
      <c r="C2853" s="10"/>
      <c r="D2853" s="13"/>
      <c r="K2853" s="3"/>
    </row>
    <row r="2854" spans="2:11" s="2" customFormat="1" x14ac:dyDescent="0.2">
      <c r="B2854" s="4"/>
      <c r="C2854" s="10"/>
      <c r="D2854" s="13"/>
      <c r="K2854" s="3"/>
    </row>
    <row r="2855" spans="2:11" s="2" customFormat="1" x14ac:dyDescent="0.2">
      <c r="B2855" s="4"/>
      <c r="C2855" s="10"/>
      <c r="D2855" s="13"/>
      <c r="K2855" s="3"/>
    </row>
    <row r="2856" spans="2:11" s="2" customFormat="1" x14ac:dyDescent="0.2">
      <c r="B2856" s="4"/>
      <c r="C2856" s="10"/>
      <c r="D2856" s="13"/>
      <c r="K2856" s="3"/>
    </row>
    <row r="2857" spans="2:11" s="2" customFormat="1" x14ac:dyDescent="0.2">
      <c r="B2857" s="4"/>
      <c r="C2857" s="10"/>
      <c r="D2857" s="13"/>
      <c r="K2857" s="3"/>
    </row>
    <row r="2858" spans="2:11" s="2" customFormat="1" x14ac:dyDescent="0.2">
      <c r="B2858" s="4"/>
      <c r="C2858" s="10"/>
      <c r="D2858" s="13"/>
      <c r="K2858" s="3"/>
    </row>
    <row r="2859" spans="2:11" s="2" customFormat="1" x14ac:dyDescent="0.2">
      <c r="B2859" s="4"/>
      <c r="C2859" s="10"/>
      <c r="D2859" s="13"/>
      <c r="K2859" s="3"/>
    </row>
    <row r="2860" spans="2:11" s="2" customFormat="1" x14ac:dyDescent="0.2">
      <c r="B2860" s="4"/>
      <c r="C2860" s="10"/>
      <c r="D2860" s="13"/>
      <c r="K2860" s="3"/>
    </row>
    <row r="2861" spans="2:11" s="2" customFormat="1" x14ac:dyDescent="0.2">
      <c r="B2861" s="4"/>
      <c r="C2861" s="10"/>
      <c r="D2861" s="13"/>
      <c r="K2861" s="3"/>
    </row>
    <row r="2862" spans="2:11" s="2" customFormat="1" x14ac:dyDescent="0.2">
      <c r="B2862" s="4"/>
      <c r="C2862" s="10"/>
      <c r="D2862" s="13"/>
      <c r="K2862" s="3"/>
    </row>
    <row r="2863" spans="2:11" s="2" customFormat="1" x14ac:dyDescent="0.2">
      <c r="B2863" s="4"/>
      <c r="C2863" s="10"/>
      <c r="D2863" s="13"/>
      <c r="K2863" s="3"/>
    </row>
    <row r="2864" spans="2:11" s="2" customFormat="1" x14ac:dyDescent="0.2">
      <c r="B2864" s="4"/>
      <c r="C2864" s="10"/>
      <c r="D2864" s="13"/>
      <c r="K2864" s="3"/>
    </row>
    <row r="2865" spans="2:11" s="2" customFormat="1" x14ac:dyDescent="0.2">
      <c r="B2865" s="4"/>
      <c r="C2865" s="10"/>
      <c r="D2865" s="13"/>
      <c r="K2865" s="3"/>
    </row>
    <row r="2866" spans="2:11" s="2" customFormat="1" x14ac:dyDescent="0.2">
      <c r="B2866" s="4"/>
      <c r="C2866" s="10"/>
      <c r="D2866" s="13"/>
      <c r="K2866" s="3"/>
    </row>
    <row r="2867" spans="2:11" s="2" customFormat="1" x14ac:dyDescent="0.2">
      <c r="B2867" s="4"/>
      <c r="C2867" s="10"/>
      <c r="D2867" s="13"/>
      <c r="K2867" s="3"/>
    </row>
    <row r="2868" spans="2:11" s="2" customFormat="1" x14ac:dyDescent="0.2">
      <c r="B2868" s="4"/>
      <c r="C2868" s="10"/>
      <c r="D2868" s="13"/>
      <c r="K2868" s="3"/>
    </row>
    <row r="2869" spans="2:11" s="2" customFormat="1" x14ac:dyDescent="0.2">
      <c r="B2869" s="4"/>
      <c r="C2869" s="10"/>
      <c r="D2869" s="13"/>
      <c r="K2869" s="3"/>
    </row>
    <row r="2870" spans="2:11" s="2" customFormat="1" x14ac:dyDescent="0.2">
      <c r="B2870" s="4"/>
      <c r="C2870" s="10"/>
      <c r="D2870" s="13"/>
      <c r="K2870" s="3"/>
    </row>
    <row r="2871" spans="2:11" s="2" customFormat="1" x14ac:dyDescent="0.2">
      <c r="B2871" s="4"/>
      <c r="C2871" s="10"/>
      <c r="D2871" s="13"/>
      <c r="K2871" s="3"/>
    </row>
    <row r="2872" spans="2:11" s="2" customFormat="1" x14ac:dyDescent="0.2">
      <c r="B2872" s="4"/>
      <c r="C2872" s="10"/>
      <c r="D2872" s="13"/>
      <c r="K2872" s="3"/>
    </row>
    <row r="2873" spans="2:11" s="2" customFormat="1" x14ac:dyDescent="0.2">
      <c r="B2873" s="4"/>
      <c r="C2873" s="10"/>
      <c r="D2873" s="13"/>
      <c r="K2873" s="3"/>
    </row>
    <row r="2874" spans="2:11" s="2" customFormat="1" x14ac:dyDescent="0.2">
      <c r="B2874" s="4"/>
      <c r="C2874" s="10"/>
      <c r="D2874" s="13"/>
      <c r="K2874" s="3"/>
    </row>
    <row r="2875" spans="2:11" s="2" customFormat="1" x14ac:dyDescent="0.2">
      <c r="B2875" s="4"/>
      <c r="C2875" s="10"/>
      <c r="D2875" s="13"/>
      <c r="K2875" s="3"/>
    </row>
    <row r="2876" spans="2:11" s="2" customFormat="1" x14ac:dyDescent="0.2">
      <c r="B2876" s="4"/>
      <c r="C2876" s="10"/>
      <c r="D2876" s="13"/>
      <c r="K2876" s="3"/>
    </row>
    <row r="2877" spans="2:11" s="2" customFormat="1" x14ac:dyDescent="0.2">
      <c r="B2877" s="4"/>
      <c r="C2877" s="10"/>
      <c r="D2877" s="13"/>
      <c r="K2877" s="3"/>
    </row>
    <row r="2878" spans="2:11" s="2" customFormat="1" x14ac:dyDescent="0.2">
      <c r="B2878" s="4"/>
      <c r="C2878" s="10"/>
      <c r="D2878" s="13"/>
      <c r="K2878" s="3"/>
    </row>
    <row r="2879" spans="2:11" s="2" customFormat="1" x14ac:dyDescent="0.2">
      <c r="B2879" s="4"/>
      <c r="C2879" s="10"/>
      <c r="D2879" s="13"/>
      <c r="K2879" s="3"/>
    </row>
    <row r="2880" spans="2:11" s="2" customFormat="1" x14ac:dyDescent="0.2">
      <c r="B2880" s="4"/>
      <c r="C2880" s="10"/>
      <c r="D2880" s="13"/>
      <c r="K2880" s="3"/>
    </row>
    <row r="2881" spans="2:11" s="2" customFormat="1" x14ac:dyDescent="0.2">
      <c r="B2881" s="4"/>
      <c r="C2881" s="10"/>
      <c r="D2881" s="13"/>
      <c r="K2881" s="3"/>
    </row>
    <row r="2882" spans="2:11" s="2" customFormat="1" x14ac:dyDescent="0.2">
      <c r="B2882" s="4"/>
      <c r="C2882" s="10"/>
      <c r="D2882" s="13"/>
      <c r="K2882" s="3"/>
    </row>
    <row r="2883" spans="2:11" s="2" customFormat="1" x14ac:dyDescent="0.2">
      <c r="B2883" s="4"/>
      <c r="C2883" s="10"/>
      <c r="D2883" s="13"/>
      <c r="K2883" s="3"/>
    </row>
    <row r="2884" spans="2:11" s="2" customFormat="1" x14ac:dyDescent="0.2">
      <c r="B2884" s="4"/>
      <c r="C2884" s="10"/>
      <c r="D2884" s="13"/>
      <c r="K2884" s="3"/>
    </row>
    <row r="2885" spans="2:11" s="2" customFormat="1" x14ac:dyDescent="0.2">
      <c r="B2885" s="4"/>
      <c r="C2885" s="10"/>
      <c r="D2885" s="13"/>
      <c r="K2885" s="3"/>
    </row>
    <row r="2886" spans="2:11" s="2" customFormat="1" x14ac:dyDescent="0.2">
      <c r="B2886" s="4"/>
      <c r="C2886" s="10"/>
      <c r="D2886" s="13"/>
      <c r="K2886" s="3"/>
    </row>
    <row r="2887" spans="2:11" s="2" customFormat="1" x14ac:dyDescent="0.2">
      <c r="B2887" s="4"/>
      <c r="C2887" s="10"/>
      <c r="D2887" s="13"/>
      <c r="K2887" s="3"/>
    </row>
    <row r="2888" spans="2:11" s="2" customFormat="1" x14ac:dyDescent="0.2">
      <c r="B2888" s="4"/>
      <c r="C2888" s="10"/>
      <c r="D2888" s="13"/>
      <c r="K2888" s="3"/>
    </row>
    <row r="2889" spans="2:11" s="2" customFormat="1" x14ac:dyDescent="0.2">
      <c r="B2889" s="4"/>
      <c r="C2889" s="10"/>
      <c r="D2889" s="13"/>
      <c r="K2889" s="3"/>
    </row>
    <row r="2890" spans="2:11" s="2" customFormat="1" x14ac:dyDescent="0.2">
      <c r="B2890" s="4"/>
      <c r="C2890" s="10"/>
      <c r="D2890" s="13"/>
      <c r="K2890" s="3"/>
    </row>
    <row r="2891" spans="2:11" s="2" customFormat="1" x14ac:dyDescent="0.2">
      <c r="B2891" s="4"/>
      <c r="C2891" s="10"/>
      <c r="D2891" s="13"/>
      <c r="K2891" s="3"/>
    </row>
    <row r="2892" spans="2:11" s="2" customFormat="1" x14ac:dyDescent="0.2">
      <c r="B2892" s="4"/>
      <c r="C2892" s="10"/>
      <c r="D2892" s="13"/>
      <c r="K2892" s="3"/>
    </row>
    <row r="2893" spans="2:11" s="2" customFormat="1" x14ac:dyDescent="0.2">
      <c r="B2893" s="4"/>
      <c r="C2893" s="10"/>
      <c r="D2893" s="13"/>
      <c r="K2893" s="3"/>
    </row>
    <row r="2894" spans="2:11" s="2" customFormat="1" x14ac:dyDescent="0.2">
      <c r="B2894" s="4"/>
      <c r="C2894" s="10"/>
      <c r="D2894" s="13"/>
      <c r="K2894" s="3"/>
    </row>
    <row r="2895" spans="2:11" s="2" customFormat="1" x14ac:dyDescent="0.2">
      <c r="B2895" s="4"/>
      <c r="C2895" s="10"/>
      <c r="D2895" s="13"/>
      <c r="K2895" s="3"/>
    </row>
    <row r="2896" spans="2:11" s="2" customFormat="1" x14ac:dyDescent="0.2">
      <c r="B2896" s="4"/>
      <c r="C2896" s="10"/>
      <c r="D2896" s="13"/>
      <c r="K2896" s="3"/>
    </row>
    <row r="2897" spans="2:11" s="2" customFormat="1" x14ac:dyDescent="0.2">
      <c r="B2897" s="4"/>
      <c r="C2897" s="10"/>
      <c r="D2897" s="13"/>
      <c r="K2897" s="3"/>
    </row>
    <row r="2898" spans="2:11" s="2" customFormat="1" x14ac:dyDescent="0.2">
      <c r="B2898" s="4"/>
      <c r="C2898" s="10"/>
      <c r="D2898" s="13"/>
      <c r="K2898" s="3"/>
    </row>
    <row r="2899" spans="2:11" s="2" customFormat="1" x14ac:dyDescent="0.2">
      <c r="B2899" s="4"/>
      <c r="C2899" s="10"/>
      <c r="D2899" s="13"/>
      <c r="K2899" s="3"/>
    </row>
    <row r="2900" spans="2:11" s="2" customFormat="1" x14ac:dyDescent="0.2">
      <c r="B2900" s="4"/>
      <c r="C2900" s="10"/>
      <c r="D2900" s="13"/>
      <c r="K2900" s="3"/>
    </row>
    <row r="2901" spans="2:11" s="2" customFormat="1" x14ac:dyDescent="0.2">
      <c r="B2901" s="4"/>
      <c r="C2901" s="10"/>
      <c r="D2901" s="13"/>
      <c r="K2901" s="3"/>
    </row>
    <row r="2902" spans="2:11" s="2" customFormat="1" x14ac:dyDescent="0.2">
      <c r="B2902" s="4"/>
      <c r="C2902" s="10"/>
      <c r="D2902" s="13"/>
      <c r="K2902" s="3"/>
    </row>
    <row r="2903" spans="2:11" s="2" customFormat="1" x14ac:dyDescent="0.2">
      <c r="B2903" s="4"/>
      <c r="C2903" s="10"/>
      <c r="D2903" s="13"/>
      <c r="K2903" s="3"/>
    </row>
    <row r="2904" spans="2:11" s="2" customFormat="1" x14ac:dyDescent="0.2">
      <c r="B2904" s="4"/>
      <c r="C2904" s="10"/>
      <c r="D2904" s="13"/>
      <c r="K2904" s="3"/>
    </row>
    <row r="2905" spans="2:11" s="2" customFormat="1" x14ac:dyDescent="0.2">
      <c r="B2905" s="4"/>
      <c r="C2905" s="10"/>
      <c r="D2905" s="13"/>
      <c r="K2905" s="3"/>
    </row>
    <row r="2906" spans="2:11" s="2" customFormat="1" x14ac:dyDescent="0.2">
      <c r="B2906" s="4"/>
      <c r="C2906" s="10"/>
      <c r="D2906" s="13"/>
      <c r="K2906" s="3"/>
    </row>
    <row r="2907" spans="2:11" s="2" customFormat="1" x14ac:dyDescent="0.2">
      <c r="B2907" s="4"/>
      <c r="C2907" s="10"/>
      <c r="D2907" s="13"/>
      <c r="K2907" s="3"/>
    </row>
    <row r="2908" spans="2:11" s="2" customFormat="1" x14ac:dyDescent="0.2">
      <c r="B2908" s="4"/>
      <c r="C2908" s="10"/>
      <c r="D2908" s="13"/>
      <c r="K2908" s="3"/>
    </row>
    <row r="2909" spans="2:11" s="2" customFormat="1" x14ac:dyDescent="0.2">
      <c r="B2909" s="4"/>
      <c r="C2909" s="10"/>
      <c r="D2909" s="13"/>
      <c r="K2909" s="3"/>
    </row>
    <row r="2910" spans="2:11" s="2" customFormat="1" x14ac:dyDescent="0.2">
      <c r="B2910" s="4"/>
      <c r="C2910" s="10"/>
      <c r="D2910" s="13"/>
      <c r="K2910" s="3"/>
    </row>
    <row r="2911" spans="2:11" s="2" customFormat="1" x14ac:dyDescent="0.2">
      <c r="B2911" s="4"/>
      <c r="C2911" s="10"/>
      <c r="D2911" s="13"/>
      <c r="K2911" s="3"/>
    </row>
    <row r="2912" spans="2:11" s="2" customFormat="1" x14ac:dyDescent="0.2">
      <c r="B2912" s="4"/>
      <c r="C2912" s="10"/>
      <c r="D2912" s="13"/>
      <c r="K2912" s="3"/>
    </row>
    <row r="2913" spans="2:11" s="2" customFormat="1" x14ac:dyDescent="0.2">
      <c r="B2913" s="4"/>
      <c r="C2913" s="10"/>
      <c r="D2913" s="13"/>
      <c r="K2913" s="3"/>
    </row>
    <row r="2914" spans="2:11" s="2" customFormat="1" x14ac:dyDescent="0.2">
      <c r="B2914" s="4"/>
      <c r="C2914" s="10"/>
      <c r="D2914" s="13"/>
      <c r="K2914" s="3"/>
    </row>
    <row r="2915" spans="2:11" s="2" customFormat="1" x14ac:dyDescent="0.2">
      <c r="B2915" s="4"/>
      <c r="C2915" s="10"/>
      <c r="D2915" s="13"/>
      <c r="K2915" s="3"/>
    </row>
    <row r="2916" spans="2:11" s="2" customFormat="1" x14ac:dyDescent="0.2">
      <c r="B2916" s="4"/>
      <c r="C2916" s="10"/>
      <c r="D2916" s="13"/>
      <c r="K2916" s="3"/>
    </row>
    <row r="2917" spans="2:11" s="2" customFormat="1" x14ac:dyDescent="0.2">
      <c r="B2917" s="4"/>
      <c r="C2917" s="10"/>
      <c r="D2917" s="13"/>
      <c r="K2917" s="3"/>
    </row>
    <row r="2918" spans="2:11" s="2" customFormat="1" x14ac:dyDescent="0.2">
      <c r="B2918" s="4"/>
      <c r="C2918" s="10"/>
      <c r="D2918" s="13"/>
      <c r="K2918" s="3"/>
    </row>
    <row r="2919" spans="2:11" s="2" customFormat="1" x14ac:dyDescent="0.2">
      <c r="B2919" s="4"/>
      <c r="C2919" s="10"/>
      <c r="D2919" s="13"/>
      <c r="K2919" s="3"/>
    </row>
    <row r="2920" spans="2:11" s="2" customFormat="1" x14ac:dyDescent="0.2">
      <c r="B2920" s="4"/>
      <c r="C2920" s="10"/>
      <c r="D2920" s="13"/>
      <c r="K2920" s="3"/>
    </row>
    <row r="2921" spans="2:11" s="2" customFormat="1" x14ac:dyDescent="0.2">
      <c r="B2921" s="4"/>
      <c r="C2921" s="10"/>
      <c r="D2921" s="13"/>
      <c r="K2921" s="3"/>
    </row>
    <row r="2922" spans="2:11" s="2" customFormat="1" x14ac:dyDescent="0.2">
      <c r="B2922" s="4"/>
      <c r="C2922" s="10"/>
      <c r="D2922" s="13"/>
      <c r="K2922" s="3"/>
    </row>
    <row r="2923" spans="2:11" s="2" customFormat="1" x14ac:dyDescent="0.2">
      <c r="B2923" s="4"/>
      <c r="C2923" s="10"/>
      <c r="D2923" s="13"/>
      <c r="K2923" s="3"/>
    </row>
    <row r="2924" spans="2:11" s="2" customFormat="1" x14ac:dyDescent="0.2">
      <c r="B2924" s="4"/>
      <c r="C2924" s="10"/>
      <c r="D2924" s="13"/>
      <c r="K2924" s="3"/>
    </row>
    <row r="2925" spans="2:11" s="2" customFormat="1" x14ac:dyDescent="0.2">
      <c r="B2925" s="4"/>
      <c r="C2925" s="10"/>
      <c r="D2925" s="13"/>
      <c r="K2925" s="3"/>
    </row>
    <row r="2926" spans="2:11" s="2" customFormat="1" x14ac:dyDescent="0.2">
      <c r="B2926" s="4"/>
      <c r="C2926" s="10"/>
      <c r="D2926" s="13"/>
      <c r="K2926" s="3"/>
    </row>
    <row r="2927" spans="2:11" s="2" customFormat="1" x14ac:dyDescent="0.2">
      <c r="B2927" s="4"/>
      <c r="C2927" s="10"/>
      <c r="D2927" s="13"/>
      <c r="K2927" s="3"/>
    </row>
    <row r="2928" spans="2:11" s="2" customFormat="1" x14ac:dyDescent="0.2">
      <c r="B2928" s="4"/>
      <c r="C2928" s="10"/>
      <c r="D2928" s="13"/>
      <c r="K2928" s="3"/>
    </row>
    <row r="2929" spans="2:11" s="2" customFormat="1" x14ac:dyDescent="0.2">
      <c r="B2929" s="4"/>
      <c r="C2929" s="10"/>
      <c r="D2929" s="13"/>
      <c r="K2929" s="3"/>
    </row>
    <row r="2930" spans="2:11" s="2" customFormat="1" x14ac:dyDescent="0.2">
      <c r="B2930" s="4"/>
      <c r="C2930" s="10"/>
      <c r="D2930" s="13"/>
      <c r="K2930" s="3"/>
    </row>
    <row r="2931" spans="2:11" s="2" customFormat="1" x14ac:dyDescent="0.2">
      <c r="B2931" s="4"/>
      <c r="C2931" s="10"/>
      <c r="D2931" s="13"/>
      <c r="K2931" s="3"/>
    </row>
    <row r="2932" spans="2:11" s="2" customFormat="1" x14ac:dyDescent="0.2">
      <c r="B2932" s="4"/>
      <c r="C2932" s="10"/>
      <c r="D2932" s="13"/>
      <c r="K2932" s="3"/>
    </row>
    <row r="2933" spans="2:11" s="2" customFormat="1" x14ac:dyDescent="0.2">
      <c r="B2933" s="4"/>
      <c r="C2933" s="10"/>
      <c r="D2933" s="13"/>
      <c r="K2933" s="3"/>
    </row>
    <row r="2934" spans="2:11" s="2" customFormat="1" x14ac:dyDescent="0.2">
      <c r="B2934" s="4"/>
      <c r="C2934" s="10"/>
      <c r="D2934" s="13"/>
      <c r="K2934" s="3"/>
    </row>
    <row r="2935" spans="2:11" s="2" customFormat="1" x14ac:dyDescent="0.2">
      <c r="B2935" s="4"/>
      <c r="C2935" s="10"/>
      <c r="D2935" s="13"/>
      <c r="K2935" s="3"/>
    </row>
    <row r="2936" spans="2:11" s="2" customFormat="1" x14ac:dyDescent="0.2">
      <c r="B2936" s="4"/>
      <c r="C2936" s="10"/>
      <c r="D2936" s="13"/>
      <c r="K2936" s="3"/>
    </row>
    <row r="2937" spans="2:11" s="2" customFormat="1" x14ac:dyDescent="0.2">
      <c r="B2937" s="4"/>
      <c r="C2937" s="10"/>
      <c r="D2937" s="13"/>
      <c r="K2937" s="3"/>
    </row>
    <row r="2938" spans="2:11" s="2" customFormat="1" x14ac:dyDescent="0.2">
      <c r="B2938" s="4"/>
      <c r="C2938" s="10"/>
      <c r="D2938" s="13"/>
      <c r="K2938" s="3"/>
    </row>
    <row r="2939" spans="2:11" s="2" customFormat="1" x14ac:dyDescent="0.2">
      <c r="B2939" s="4"/>
      <c r="C2939" s="10"/>
      <c r="D2939" s="13"/>
      <c r="K2939" s="3"/>
    </row>
    <row r="2940" spans="2:11" s="2" customFormat="1" x14ac:dyDescent="0.2">
      <c r="B2940" s="4"/>
      <c r="C2940" s="10"/>
      <c r="D2940" s="13"/>
      <c r="K2940" s="3"/>
    </row>
    <row r="2941" spans="2:11" s="2" customFormat="1" x14ac:dyDescent="0.2">
      <c r="B2941" s="4"/>
      <c r="C2941" s="10"/>
      <c r="D2941" s="13"/>
      <c r="K2941" s="3"/>
    </row>
    <row r="2942" spans="2:11" s="2" customFormat="1" x14ac:dyDescent="0.2">
      <c r="B2942" s="4"/>
      <c r="C2942" s="10"/>
      <c r="D2942" s="13"/>
      <c r="K2942" s="3"/>
    </row>
    <row r="2943" spans="2:11" s="2" customFormat="1" x14ac:dyDescent="0.2">
      <c r="B2943" s="4"/>
      <c r="C2943" s="10"/>
      <c r="D2943" s="13"/>
      <c r="K2943" s="3"/>
    </row>
    <row r="2944" spans="2:11" s="2" customFormat="1" x14ac:dyDescent="0.2">
      <c r="B2944" s="4"/>
      <c r="C2944" s="10"/>
      <c r="D2944" s="13"/>
      <c r="K2944" s="3"/>
    </row>
    <row r="2945" spans="2:11" s="2" customFormat="1" x14ac:dyDescent="0.2">
      <c r="B2945" s="4"/>
      <c r="C2945" s="10"/>
      <c r="D2945" s="13"/>
      <c r="K2945" s="3"/>
    </row>
    <row r="2946" spans="2:11" s="2" customFormat="1" x14ac:dyDescent="0.2">
      <c r="B2946" s="4"/>
      <c r="C2946" s="10"/>
      <c r="D2946" s="13"/>
      <c r="K2946" s="3"/>
    </row>
    <row r="2947" spans="2:11" s="2" customFormat="1" x14ac:dyDescent="0.2">
      <c r="B2947" s="4"/>
      <c r="C2947" s="10"/>
      <c r="D2947" s="13"/>
      <c r="K2947" s="3"/>
    </row>
    <row r="2948" spans="2:11" s="2" customFormat="1" x14ac:dyDescent="0.2">
      <c r="B2948" s="4"/>
      <c r="C2948" s="10"/>
      <c r="D2948" s="13"/>
      <c r="K2948" s="3"/>
    </row>
    <row r="2949" spans="2:11" s="2" customFormat="1" x14ac:dyDescent="0.2">
      <c r="B2949" s="4"/>
      <c r="C2949" s="10"/>
      <c r="D2949" s="13"/>
      <c r="K2949" s="3"/>
    </row>
    <row r="2950" spans="2:11" s="2" customFormat="1" x14ac:dyDescent="0.2">
      <c r="B2950" s="4"/>
      <c r="C2950" s="10"/>
      <c r="D2950" s="13"/>
      <c r="K2950" s="3"/>
    </row>
    <row r="2951" spans="2:11" s="2" customFormat="1" x14ac:dyDescent="0.2">
      <c r="B2951" s="4"/>
      <c r="C2951" s="10"/>
      <c r="D2951" s="13"/>
      <c r="K2951" s="3"/>
    </row>
    <row r="2952" spans="2:11" s="2" customFormat="1" x14ac:dyDescent="0.2">
      <c r="B2952" s="4"/>
      <c r="C2952" s="10"/>
      <c r="D2952" s="13"/>
      <c r="K2952" s="3"/>
    </row>
    <row r="2953" spans="2:11" s="2" customFormat="1" x14ac:dyDescent="0.2">
      <c r="B2953" s="4"/>
      <c r="C2953" s="10"/>
      <c r="D2953" s="13"/>
      <c r="K2953" s="3"/>
    </row>
    <row r="2954" spans="2:11" s="2" customFormat="1" x14ac:dyDescent="0.2">
      <c r="B2954" s="4"/>
      <c r="C2954" s="10"/>
      <c r="D2954" s="13"/>
      <c r="K2954" s="3"/>
    </row>
    <row r="2955" spans="2:11" s="2" customFormat="1" x14ac:dyDescent="0.2">
      <c r="B2955" s="4"/>
      <c r="C2955" s="10"/>
      <c r="D2955" s="13"/>
      <c r="K2955" s="3"/>
    </row>
    <row r="2956" spans="2:11" s="2" customFormat="1" x14ac:dyDescent="0.2">
      <c r="B2956" s="4"/>
      <c r="C2956" s="10"/>
      <c r="D2956" s="13"/>
      <c r="K2956" s="3"/>
    </row>
    <row r="2957" spans="2:11" s="2" customFormat="1" x14ac:dyDescent="0.2">
      <c r="B2957" s="4"/>
      <c r="C2957" s="10"/>
      <c r="D2957" s="13"/>
      <c r="K2957" s="3"/>
    </row>
    <row r="2958" spans="2:11" s="2" customFormat="1" x14ac:dyDescent="0.2">
      <c r="B2958" s="4"/>
      <c r="C2958" s="10"/>
      <c r="D2958" s="13"/>
      <c r="K2958" s="3"/>
    </row>
    <row r="2959" spans="2:11" s="2" customFormat="1" x14ac:dyDescent="0.2">
      <c r="B2959" s="4"/>
      <c r="C2959" s="10"/>
      <c r="D2959" s="13"/>
      <c r="K2959" s="3"/>
    </row>
    <row r="2960" spans="2:11" s="2" customFormat="1" x14ac:dyDescent="0.2">
      <c r="B2960" s="4"/>
      <c r="C2960" s="10"/>
      <c r="D2960" s="13"/>
      <c r="K2960" s="3"/>
    </row>
    <row r="2961" spans="2:11" s="2" customFormat="1" x14ac:dyDescent="0.2">
      <c r="B2961" s="4"/>
      <c r="C2961" s="10"/>
      <c r="D2961" s="13"/>
      <c r="K2961" s="3"/>
    </row>
    <row r="2962" spans="2:11" s="2" customFormat="1" x14ac:dyDescent="0.2">
      <c r="B2962" s="4"/>
      <c r="C2962" s="10"/>
      <c r="D2962" s="13"/>
      <c r="K2962" s="3"/>
    </row>
    <row r="2963" spans="2:11" s="2" customFormat="1" x14ac:dyDescent="0.2">
      <c r="B2963" s="4"/>
      <c r="C2963" s="10"/>
      <c r="D2963" s="13"/>
      <c r="K2963" s="3"/>
    </row>
    <row r="2964" spans="2:11" s="2" customFormat="1" x14ac:dyDescent="0.2">
      <c r="B2964" s="4"/>
      <c r="C2964" s="10"/>
      <c r="D2964" s="13"/>
      <c r="K2964" s="3"/>
    </row>
    <row r="2965" spans="2:11" s="2" customFormat="1" x14ac:dyDescent="0.2">
      <c r="B2965" s="4"/>
      <c r="C2965" s="10"/>
      <c r="D2965" s="13"/>
      <c r="K2965" s="3"/>
    </row>
    <row r="2966" spans="2:11" s="2" customFormat="1" x14ac:dyDescent="0.2">
      <c r="B2966" s="4"/>
      <c r="C2966" s="10"/>
      <c r="D2966" s="13"/>
      <c r="K2966" s="3"/>
    </row>
    <row r="2967" spans="2:11" s="2" customFormat="1" x14ac:dyDescent="0.2">
      <c r="B2967" s="4"/>
      <c r="C2967" s="10"/>
      <c r="D2967" s="13"/>
      <c r="K2967" s="3"/>
    </row>
    <row r="2968" spans="2:11" s="2" customFormat="1" x14ac:dyDescent="0.2">
      <c r="B2968" s="4"/>
      <c r="C2968" s="10"/>
      <c r="D2968" s="13"/>
      <c r="K2968" s="3"/>
    </row>
    <row r="2969" spans="2:11" s="2" customFormat="1" x14ac:dyDescent="0.2">
      <c r="B2969" s="4"/>
      <c r="C2969" s="10"/>
      <c r="D2969" s="13"/>
      <c r="K2969" s="3"/>
    </row>
    <row r="2970" spans="2:11" s="2" customFormat="1" x14ac:dyDescent="0.2">
      <c r="B2970" s="4"/>
      <c r="C2970" s="10"/>
      <c r="D2970" s="13"/>
      <c r="K2970" s="3"/>
    </row>
    <row r="2971" spans="2:11" s="2" customFormat="1" x14ac:dyDescent="0.2">
      <c r="B2971" s="4"/>
      <c r="C2971" s="10"/>
      <c r="D2971" s="13"/>
      <c r="K2971" s="3"/>
    </row>
    <row r="2972" spans="2:11" s="2" customFormat="1" x14ac:dyDescent="0.2">
      <c r="B2972" s="4"/>
      <c r="C2972" s="10"/>
      <c r="D2972" s="13"/>
      <c r="K2972" s="3"/>
    </row>
    <row r="2973" spans="2:11" s="2" customFormat="1" x14ac:dyDescent="0.2">
      <c r="B2973" s="4"/>
      <c r="C2973" s="10"/>
      <c r="D2973" s="13"/>
      <c r="K2973" s="3"/>
    </row>
    <row r="2974" spans="2:11" s="2" customFormat="1" x14ac:dyDescent="0.2">
      <c r="B2974" s="4"/>
      <c r="C2974" s="10"/>
      <c r="D2974" s="13"/>
      <c r="K2974" s="3"/>
    </row>
    <row r="2975" spans="2:11" s="2" customFormat="1" x14ac:dyDescent="0.2">
      <c r="B2975" s="4"/>
      <c r="C2975" s="10"/>
      <c r="D2975" s="13"/>
      <c r="K2975" s="3"/>
    </row>
    <row r="2976" spans="2:11" s="2" customFormat="1" x14ac:dyDescent="0.2">
      <c r="B2976" s="4"/>
      <c r="C2976" s="10"/>
      <c r="D2976" s="13"/>
      <c r="K2976" s="3"/>
    </row>
    <row r="2977" spans="2:11" s="2" customFormat="1" x14ac:dyDescent="0.2">
      <c r="B2977" s="4"/>
      <c r="C2977" s="10"/>
      <c r="D2977" s="13"/>
      <c r="K2977" s="3"/>
    </row>
    <row r="2978" spans="2:11" s="2" customFormat="1" x14ac:dyDescent="0.2">
      <c r="B2978" s="4"/>
      <c r="C2978" s="10"/>
      <c r="D2978" s="13"/>
      <c r="K2978" s="3"/>
    </row>
    <row r="2979" spans="2:11" s="2" customFormat="1" x14ac:dyDescent="0.2">
      <c r="B2979" s="4"/>
      <c r="C2979" s="10"/>
      <c r="D2979" s="13"/>
      <c r="K2979" s="3"/>
    </row>
    <row r="2980" spans="2:11" s="2" customFormat="1" x14ac:dyDescent="0.2">
      <c r="B2980" s="4"/>
      <c r="C2980" s="10"/>
      <c r="D2980" s="13"/>
      <c r="K2980" s="3"/>
    </row>
    <row r="2981" spans="2:11" s="2" customFormat="1" x14ac:dyDescent="0.2">
      <c r="B2981" s="4"/>
      <c r="C2981" s="10"/>
      <c r="D2981" s="13"/>
      <c r="K2981" s="3"/>
    </row>
    <row r="2982" spans="2:11" s="2" customFormat="1" x14ac:dyDescent="0.2">
      <c r="B2982" s="4"/>
      <c r="C2982" s="10"/>
      <c r="D2982" s="13"/>
      <c r="K2982" s="3"/>
    </row>
    <row r="2983" spans="2:11" s="2" customFormat="1" x14ac:dyDescent="0.2">
      <c r="B2983" s="4"/>
      <c r="C2983" s="10"/>
      <c r="D2983" s="13"/>
      <c r="K2983" s="3"/>
    </row>
    <row r="2984" spans="2:11" s="2" customFormat="1" x14ac:dyDescent="0.2">
      <c r="B2984" s="4"/>
      <c r="C2984" s="10"/>
      <c r="D2984" s="13"/>
      <c r="K2984" s="3"/>
    </row>
    <row r="2985" spans="2:11" s="2" customFormat="1" x14ac:dyDescent="0.2">
      <c r="B2985" s="4"/>
      <c r="C2985" s="10"/>
      <c r="D2985" s="13"/>
      <c r="K2985" s="3"/>
    </row>
    <row r="2986" spans="2:11" s="2" customFormat="1" x14ac:dyDescent="0.2">
      <c r="B2986" s="4"/>
      <c r="C2986" s="10"/>
      <c r="D2986" s="13"/>
      <c r="K2986" s="3"/>
    </row>
    <row r="2987" spans="2:11" s="2" customFormat="1" x14ac:dyDescent="0.2">
      <c r="B2987" s="4"/>
      <c r="C2987" s="10"/>
      <c r="D2987" s="13"/>
      <c r="K2987" s="3"/>
    </row>
    <row r="2988" spans="2:11" s="2" customFormat="1" x14ac:dyDescent="0.2">
      <c r="B2988" s="4"/>
      <c r="C2988" s="10"/>
      <c r="D2988" s="13"/>
      <c r="K2988" s="3"/>
    </row>
    <row r="2989" spans="2:11" s="2" customFormat="1" x14ac:dyDescent="0.2">
      <c r="B2989" s="4"/>
      <c r="C2989" s="10"/>
      <c r="D2989" s="13"/>
      <c r="K2989" s="3"/>
    </row>
    <row r="2990" spans="2:11" s="2" customFormat="1" x14ac:dyDescent="0.2">
      <c r="B2990" s="4"/>
      <c r="C2990" s="10"/>
      <c r="D2990" s="13"/>
      <c r="K2990" s="3"/>
    </row>
    <row r="2991" spans="2:11" s="2" customFormat="1" x14ac:dyDescent="0.2">
      <c r="B2991" s="4"/>
      <c r="C2991" s="10"/>
      <c r="D2991" s="13"/>
      <c r="K2991" s="3"/>
    </row>
    <row r="2992" spans="2:11" s="2" customFormat="1" x14ac:dyDescent="0.2">
      <c r="B2992" s="4"/>
      <c r="C2992" s="10"/>
      <c r="D2992" s="13"/>
      <c r="K2992" s="3"/>
    </row>
    <row r="2993" spans="2:11" s="2" customFormat="1" x14ac:dyDescent="0.2">
      <c r="B2993" s="4"/>
      <c r="C2993" s="10"/>
      <c r="D2993" s="13"/>
      <c r="K2993" s="3"/>
    </row>
    <row r="2994" spans="2:11" s="2" customFormat="1" x14ac:dyDescent="0.2">
      <c r="B2994" s="4"/>
      <c r="C2994" s="10"/>
      <c r="D2994" s="13"/>
      <c r="K2994" s="3"/>
    </row>
    <row r="2995" spans="2:11" s="2" customFormat="1" x14ac:dyDescent="0.2">
      <c r="B2995" s="4"/>
      <c r="C2995" s="10"/>
      <c r="D2995" s="13"/>
      <c r="K2995" s="3"/>
    </row>
    <row r="2996" spans="2:11" s="2" customFormat="1" x14ac:dyDescent="0.2">
      <c r="B2996" s="4"/>
      <c r="C2996" s="10"/>
      <c r="D2996" s="13"/>
      <c r="K2996" s="3"/>
    </row>
    <row r="2997" spans="2:11" s="2" customFormat="1" x14ac:dyDescent="0.2">
      <c r="B2997" s="4"/>
      <c r="C2997" s="10"/>
      <c r="D2997" s="13"/>
      <c r="K2997" s="3"/>
    </row>
    <row r="2998" spans="2:11" s="2" customFormat="1" x14ac:dyDescent="0.2">
      <c r="B2998" s="4"/>
      <c r="C2998" s="10"/>
      <c r="D2998" s="13"/>
      <c r="K2998" s="3"/>
    </row>
    <row r="2999" spans="2:11" s="2" customFormat="1" x14ac:dyDescent="0.2">
      <c r="B2999" s="4"/>
      <c r="C2999" s="10"/>
      <c r="D2999" s="13"/>
      <c r="K2999" s="3"/>
    </row>
    <row r="3000" spans="2:11" s="2" customFormat="1" x14ac:dyDescent="0.2">
      <c r="B3000" s="4"/>
      <c r="C3000" s="10"/>
      <c r="D3000" s="13"/>
      <c r="K3000" s="3"/>
    </row>
    <row r="3001" spans="2:11" s="2" customFormat="1" x14ac:dyDescent="0.2">
      <c r="B3001" s="4"/>
      <c r="C3001" s="10"/>
      <c r="D3001" s="13"/>
      <c r="K3001" s="3"/>
    </row>
    <row r="3002" spans="2:11" s="2" customFormat="1" x14ac:dyDescent="0.2">
      <c r="B3002" s="4"/>
      <c r="C3002" s="10"/>
      <c r="D3002" s="13"/>
      <c r="K3002" s="3"/>
    </row>
    <row r="3003" spans="2:11" s="2" customFormat="1" x14ac:dyDescent="0.2">
      <c r="B3003" s="4"/>
      <c r="C3003" s="10"/>
      <c r="D3003" s="13"/>
      <c r="K3003" s="3"/>
    </row>
    <row r="3004" spans="2:11" s="2" customFormat="1" x14ac:dyDescent="0.2">
      <c r="B3004" s="4"/>
      <c r="C3004" s="10"/>
      <c r="D3004" s="13"/>
      <c r="K3004" s="3"/>
    </row>
    <row r="3005" spans="2:11" s="2" customFormat="1" x14ac:dyDescent="0.2">
      <c r="B3005" s="4"/>
      <c r="C3005" s="10"/>
      <c r="D3005" s="13"/>
      <c r="K3005" s="3"/>
    </row>
    <row r="3006" spans="2:11" s="2" customFormat="1" x14ac:dyDescent="0.2">
      <c r="B3006" s="4"/>
      <c r="C3006" s="10"/>
      <c r="D3006" s="13"/>
      <c r="K3006" s="3"/>
    </row>
    <row r="3007" spans="2:11" s="2" customFormat="1" x14ac:dyDescent="0.2">
      <c r="B3007" s="4"/>
      <c r="C3007" s="10"/>
      <c r="D3007" s="13"/>
      <c r="K3007" s="3"/>
    </row>
    <row r="3008" spans="2:11" s="2" customFormat="1" x14ac:dyDescent="0.2">
      <c r="B3008" s="4"/>
      <c r="C3008" s="10"/>
      <c r="D3008" s="13"/>
      <c r="K3008" s="3"/>
    </row>
    <row r="3009" spans="2:11" s="2" customFormat="1" x14ac:dyDescent="0.2">
      <c r="B3009" s="4"/>
      <c r="C3009" s="10"/>
      <c r="D3009" s="13"/>
      <c r="K3009" s="3"/>
    </row>
    <row r="3010" spans="2:11" s="2" customFormat="1" x14ac:dyDescent="0.2">
      <c r="B3010" s="4"/>
      <c r="C3010" s="10"/>
      <c r="D3010" s="13"/>
      <c r="K3010" s="3"/>
    </row>
    <row r="3011" spans="2:11" s="2" customFormat="1" x14ac:dyDescent="0.2">
      <c r="B3011" s="4"/>
      <c r="C3011" s="10"/>
      <c r="D3011" s="13"/>
      <c r="K3011" s="3"/>
    </row>
    <row r="3012" spans="2:11" s="2" customFormat="1" x14ac:dyDescent="0.2">
      <c r="B3012" s="4"/>
      <c r="C3012" s="10"/>
      <c r="D3012" s="13"/>
      <c r="K3012" s="3"/>
    </row>
    <row r="3013" spans="2:11" s="2" customFormat="1" x14ac:dyDescent="0.2">
      <c r="B3013" s="4"/>
      <c r="C3013" s="10"/>
      <c r="D3013" s="13"/>
      <c r="K3013" s="3"/>
    </row>
    <row r="3014" spans="2:11" s="2" customFormat="1" x14ac:dyDescent="0.2">
      <c r="B3014" s="4"/>
      <c r="C3014" s="10"/>
      <c r="D3014" s="13"/>
      <c r="K3014" s="3"/>
    </row>
    <row r="3015" spans="2:11" s="2" customFormat="1" x14ac:dyDescent="0.2">
      <c r="B3015" s="4"/>
      <c r="C3015" s="10"/>
      <c r="D3015" s="13"/>
      <c r="K3015" s="3"/>
    </row>
    <row r="3016" spans="2:11" s="2" customFormat="1" x14ac:dyDescent="0.2">
      <c r="B3016" s="4"/>
      <c r="C3016" s="10"/>
      <c r="D3016" s="13"/>
      <c r="K3016" s="3"/>
    </row>
    <row r="3017" spans="2:11" s="2" customFormat="1" x14ac:dyDescent="0.2">
      <c r="B3017" s="4"/>
      <c r="C3017" s="10"/>
      <c r="D3017" s="13"/>
      <c r="K3017" s="3"/>
    </row>
    <row r="3018" spans="2:11" s="2" customFormat="1" x14ac:dyDescent="0.2">
      <c r="B3018" s="4"/>
      <c r="C3018" s="10"/>
      <c r="D3018" s="13"/>
      <c r="K3018" s="3"/>
    </row>
    <row r="3019" spans="2:11" s="2" customFormat="1" x14ac:dyDescent="0.2">
      <c r="B3019" s="4"/>
      <c r="C3019" s="10"/>
      <c r="D3019" s="13"/>
      <c r="K3019" s="3"/>
    </row>
    <row r="3020" spans="2:11" s="2" customFormat="1" x14ac:dyDescent="0.2">
      <c r="B3020" s="4"/>
      <c r="C3020" s="10"/>
      <c r="D3020" s="13"/>
      <c r="K3020" s="3"/>
    </row>
    <row r="3021" spans="2:11" s="2" customFormat="1" x14ac:dyDescent="0.2">
      <c r="B3021" s="4"/>
      <c r="C3021" s="10"/>
      <c r="D3021" s="13"/>
      <c r="K3021" s="3"/>
    </row>
    <row r="3022" spans="2:11" s="2" customFormat="1" x14ac:dyDescent="0.2">
      <c r="B3022" s="4"/>
      <c r="C3022" s="10"/>
      <c r="D3022" s="13"/>
      <c r="K3022" s="3"/>
    </row>
    <row r="3023" spans="2:11" s="2" customFormat="1" x14ac:dyDescent="0.2">
      <c r="B3023" s="4"/>
      <c r="C3023" s="10"/>
      <c r="D3023" s="13"/>
      <c r="K3023" s="3"/>
    </row>
    <row r="3024" spans="2:11" s="2" customFormat="1" x14ac:dyDescent="0.2">
      <c r="B3024" s="4"/>
      <c r="C3024" s="10"/>
      <c r="D3024" s="13"/>
      <c r="K3024" s="3"/>
    </row>
    <row r="3025" spans="2:11" s="2" customFormat="1" x14ac:dyDescent="0.2">
      <c r="B3025" s="4"/>
      <c r="C3025" s="10"/>
      <c r="D3025" s="13"/>
      <c r="K3025" s="3"/>
    </row>
    <row r="3026" spans="2:11" s="2" customFormat="1" x14ac:dyDescent="0.2">
      <c r="B3026" s="4"/>
      <c r="C3026" s="10"/>
      <c r="D3026" s="13"/>
      <c r="K3026" s="3"/>
    </row>
    <row r="3027" spans="2:11" s="2" customFormat="1" x14ac:dyDescent="0.2">
      <c r="B3027" s="4"/>
      <c r="C3027" s="10"/>
      <c r="D3027" s="13"/>
      <c r="K3027" s="3"/>
    </row>
    <row r="3028" spans="2:11" s="2" customFormat="1" x14ac:dyDescent="0.2">
      <c r="B3028" s="4"/>
      <c r="C3028" s="10"/>
      <c r="D3028" s="13"/>
      <c r="K3028" s="3"/>
    </row>
    <row r="3029" spans="2:11" s="2" customFormat="1" x14ac:dyDescent="0.2">
      <c r="B3029" s="4"/>
      <c r="C3029" s="10"/>
      <c r="D3029" s="13"/>
      <c r="K3029" s="3"/>
    </row>
    <row r="3030" spans="2:11" s="2" customFormat="1" x14ac:dyDescent="0.2">
      <c r="B3030" s="4"/>
      <c r="C3030" s="10"/>
      <c r="D3030" s="13"/>
      <c r="K3030" s="3"/>
    </row>
    <row r="3031" spans="2:11" s="2" customFormat="1" x14ac:dyDescent="0.2">
      <c r="B3031" s="4"/>
      <c r="C3031" s="10"/>
      <c r="D3031" s="13"/>
      <c r="K3031" s="3"/>
    </row>
    <row r="3032" spans="2:11" s="2" customFormat="1" x14ac:dyDescent="0.2">
      <c r="B3032" s="4"/>
      <c r="C3032" s="10"/>
      <c r="D3032" s="13"/>
      <c r="K3032" s="3"/>
    </row>
    <row r="3033" spans="2:11" s="2" customFormat="1" x14ac:dyDescent="0.2">
      <c r="B3033" s="4"/>
      <c r="C3033" s="10"/>
      <c r="D3033" s="13"/>
      <c r="K3033" s="3"/>
    </row>
    <row r="3034" spans="2:11" s="2" customFormat="1" x14ac:dyDescent="0.2">
      <c r="B3034" s="4"/>
      <c r="C3034" s="10"/>
      <c r="D3034" s="13"/>
      <c r="K3034" s="3"/>
    </row>
    <row r="3035" spans="2:11" s="2" customFormat="1" x14ac:dyDescent="0.2">
      <c r="B3035" s="4"/>
      <c r="C3035" s="10"/>
      <c r="D3035" s="13"/>
      <c r="K3035" s="3"/>
    </row>
    <row r="3036" spans="2:11" s="2" customFormat="1" x14ac:dyDescent="0.2">
      <c r="B3036" s="4"/>
      <c r="C3036" s="10"/>
      <c r="D3036" s="13"/>
      <c r="K3036" s="3"/>
    </row>
    <row r="3037" spans="2:11" s="2" customFormat="1" x14ac:dyDescent="0.2">
      <c r="B3037" s="4"/>
      <c r="C3037" s="10"/>
      <c r="D3037" s="13"/>
      <c r="K3037" s="3"/>
    </row>
    <row r="3038" spans="2:11" s="2" customFormat="1" x14ac:dyDescent="0.2">
      <c r="B3038" s="4"/>
      <c r="C3038" s="10"/>
      <c r="D3038" s="13"/>
      <c r="K3038" s="3"/>
    </row>
    <row r="3039" spans="2:11" s="2" customFormat="1" x14ac:dyDescent="0.2">
      <c r="B3039" s="4"/>
      <c r="C3039" s="10"/>
      <c r="D3039" s="13"/>
      <c r="K3039" s="3"/>
    </row>
    <row r="3040" spans="2:11" s="2" customFormat="1" x14ac:dyDescent="0.2">
      <c r="B3040" s="4"/>
      <c r="C3040" s="10"/>
      <c r="D3040" s="13"/>
      <c r="K3040" s="3"/>
    </row>
    <row r="3041" spans="2:11" s="2" customFormat="1" x14ac:dyDescent="0.2">
      <c r="B3041" s="4"/>
      <c r="C3041" s="10"/>
      <c r="D3041" s="13"/>
      <c r="K3041" s="3"/>
    </row>
    <row r="3042" spans="2:11" s="2" customFormat="1" x14ac:dyDescent="0.2">
      <c r="B3042" s="4"/>
      <c r="C3042" s="10"/>
      <c r="D3042" s="13"/>
      <c r="K3042" s="3"/>
    </row>
    <row r="3043" spans="2:11" s="2" customFormat="1" x14ac:dyDescent="0.2">
      <c r="B3043" s="4"/>
      <c r="C3043" s="10"/>
      <c r="D3043" s="13"/>
      <c r="K3043" s="3"/>
    </row>
    <row r="3044" spans="2:11" s="2" customFormat="1" x14ac:dyDescent="0.2">
      <c r="B3044" s="4"/>
      <c r="C3044" s="10"/>
      <c r="D3044" s="13"/>
      <c r="K3044" s="3"/>
    </row>
    <row r="3045" spans="2:11" s="2" customFormat="1" x14ac:dyDescent="0.2">
      <c r="B3045" s="4"/>
      <c r="C3045" s="10"/>
      <c r="D3045" s="13"/>
      <c r="K3045" s="3"/>
    </row>
    <row r="3046" spans="2:11" s="2" customFormat="1" x14ac:dyDescent="0.2">
      <c r="B3046" s="4"/>
      <c r="C3046" s="10"/>
      <c r="D3046" s="13"/>
      <c r="K3046" s="3"/>
    </row>
    <row r="3047" spans="2:11" s="2" customFormat="1" x14ac:dyDescent="0.2">
      <c r="B3047" s="4"/>
      <c r="C3047" s="10"/>
      <c r="D3047" s="13"/>
      <c r="K3047" s="3"/>
    </row>
    <row r="3048" spans="2:11" s="2" customFormat="1" x14ac:dyDescent="0.2">
      <c r="B3048" s="4"/>
      <c r="C3048" s="10"/>
      <c r="D3048" s="13"/>
      <c r="K3048" s="3"/>
    </row>
    <row r="3049" spans="2:11" s="2" customFormat="1" x14ac:dyDescent="0.2">
      <c r="B3049" s="4"/>
      <c r="C3049" s="10"/>
      <c r="D3049" s="13"/>
      <c r="K3049" s="3"/>
    </row>
    <row r="3050" spans="2:11" s="2" customFormat="1" x14ac:dyDescent="0.2">
      <c r="B3050" s="4"/>
      <c r="C3050" s="10"/>
      <c r="D3050" s="13"/>
      <c r="K3050" s="3"/>
    </row>
    <row r="3051" spans="2:11" s="2" customFormat="1" x14ac:dyDescent="0.2">
      <c r="B3051" s="4"/>
      <c r="C3051" s="10"/>
      <c r="D3051" s="13"/>
      <c r="K3051" s="3"/>
    </row>
    <row r="3052" spans="2:11" s="2" customFormat="1" x14ac:dyDescent="0.2">
      <c r="B3052" s="4"/>
      <c r="C3052" s="10"/>
      <c r="D3052" s="13"/>
      <c r="K3052" s="3"/>
    </row>
    <row r="3053" spans="2:11" s="2" customFormat="1" x14ac:dyDescent="0.2">
      <c r="B3053" s="4"/>
      <c r="C3053" s="10"/>
      <c r="D3053" s="13"/>
      <c r="K3053" s="3"/>
    </row>
    <row r="3054" spans="2:11" s="2" customFormat="1" x14ac:dyDescent="0.2">
      <c r="B3054" s="4"/>
      <c r="C3054" s="10"/>
      <c r="D3054" s="13"/>
      <c r="K3054" s="3"/>
    </row>
    <row r="3055" spans="2:11" s="2" customFormat="1" x14ac:dyDescent="0.2">
      <c r="B3055" s="4"/>
      <c r="C3055" s="10"/>
      <c r="D3055" s="13"/>
      <c r="K3055" s="3"/>
    </row>
    <row r="3056" spans="2:11" s="2" customFormat="1" x14ac:dyDescent="0.2">
      <c r="B3056" s="4"/>
      <c r="C3056" s="10"/>
      <c r="D3056" s="13"/>
      <c r="K3056" s="3"/>
    </row>
    <row r="3057" spans="2:11" s="2" customFormat="1" x14ac:dyDescent="0.2">
      <c r="B3057" s="4"/>
      <c r="C3057" s="10"/>
      <c r="D3057" s="13"/>
      <c r="K3057" s="3"/>
    </row>
    <row r="3058" spans="2:11" s="2" customFormat="1" x14ac:dyDescent="0.2">
      <c r="B3058" s="4"/>
      <c r="C3058" s="10"/>
      <c r="D3058" s="13"/>
      <c r="K3058" s="3"/>
    </row>
    <row r="3059" spans="2:11" s="2" customFormat="1" x14ac:dyDescent="0.2">
      <c r="B3059" s="4"/>
      <c r="C3059" s="10"/>
      <c r="D3059" s="13"/>
      <c r="K3059" s="3"/>
    </row>
    <row r="3060" spans="2:11" s="2" customFormat="1" x14ac:dyDescent="0.2">
      <c r="B3060" s="4"/>
      <c r="C3060" s="10"/>
      <c r="D3060" s="13"/>
      <c r="K3060" s="3"/>
    </row>
    <row r="3061" spans="2:11" s="2" customFormat="1" x14ac:dyDescent="0.2">
      <c r="B3061" s="4"/>
      <c r="C3061" s="10"/>
      <c r="D3061" s="13"/>
      <c r="K3061" s="3"/>
    </row>
    <row r="3062" spans="2:11" s="2" customFormat="1" x14ac:dyDescent="0.2">
      <c r="B3062" s="4"/>
      <c r="C3062" s="10"/>
      <c r="D3062" s="13"/>
      <c r="K3062" s="3"/>
    </row>
    <row r="3063" spans="2:11" s="2" customFormat="1" x14ac:dyDescent="0.2">
      <c r="B3063" s="4"/>
      <c r="C3063" s="10"/>
      <c r="D3063" s="13"/>
      <c r="K3063" s="3"/>
    </row>
    <row r="3064" spans="2:11" s="2" customFormat="1" x14ac:dyDescent="0.2">
      <c r="B3064" s="4"/>
      <c r="C3064" s="10"/>
      <c r="D3064" s="13"/>
      <c r="K3064" s="3"/>
    </row>
    <row r="3065" spans="2:11" s="2" customFormat="1" x14ac:dyDescent="0.2">
      <c r="B3065" s="4"/>
      <c r="C3065" s="10"/>
      <c r="D3065" s="13"/>
      <c r="K3065" s="3"/>
    </row>
    <row r="3066" spans="2:11" s="2" customFormat="1" x14ac:dyDescent="0.2">
      <c r="B3066" s="4"/>
      <c r="C3066" s="10"/>
      <c r="D3066" s="13"/>
      <c r="K3066" s="3"/>
    </row>
    <row r="3067" spans="2:11" s="2" customFormat="1" x14ac:dyDescent="0.2">
      <c r="B3067" s="4"/>
      <c r="C3067" s="10"/>
      <c r="D3067" s="13"/>
      <c r="K3067" s="3"/>
    </row>
    <row r="3068" spans="2:11" s="2" customFormat="1" x14ac:dyDescent="0.2">
      <c r="B3068" s="4"/>
      <c r="C3068" s="10"/>
      <c r="D3068" s="13"/>
      <c r="K3068" s="3"/>
    </row>
    <row r="3069" spans="2:11" s="2" customFormat="1" x14ac:dyDescent="0.2">
      <c r="B3069" s="4"/>
      <c r="C3069" s="10"/>
      <c r="D3069" s="13"/>
      <c r="K3069" s="3"/>
    </row>
    <row r="3070" spans="2:11" s="2" customFormat="1" x14ac:dyDescent="0.2">
      <c r="B3070" s="4"/>
      <c r="C3070" s="10"/>
      <c r="D3070" s="13"/>
      <c r="K3070" s="3"/>
    </row>
    <row r="3071" spans="2:11" s="2" customFormat="1" x14ac:dyDescent="0.2">
      <c r="B3071" s="4"/>
      <c r="C3071" s="10"/>
      <c r="D3071" s="13"/>
      <c r="K3071" s="3"/>
    </row>
    <row r="3072" spans="2:11" s="2" customFormat="1" x14ac:dyDescent="0.2">
      <c r="B3072" s="4"/>
      <c r="C3072" s="10"/>
      <c r="D3072" s="13"/>
      <c r="K3072" s="3"/>
    </row>
    <row r="3073" spans="2:11" s="2" customFormat="1" x14ac:dyDescent="0.2">
      <c r="B3073" s="4"/>
      <c r="C3073" s="10"/>
      <c r="D3073" s="13"/>
      <c r="K3073" s="3"/>
    </row>
    <row r="3074" spans="2:11" s="2" customFormat="1" x14ac:dyDescent="0.2">
      <c r="B3074" s="4"/>
      <c r="C3074" s="10"/>
      <c r="D3074" s="13"/>
      <c r="K3074" s="3"/>
    </row>
    <row r="3075" spans="2:11" s="2" customFormat="1" x14ac:dyDescent="0.2">
      <c r="B3075" s="4"/>
      <c r="C3075" s="10"/>
      <c r="D3075" s="13"/>
      <c r="K3075" s="3"/>
    </row>
    <row r="3076" spans="2:11" s="2" customFormat="1" x14ac:dyDescent="0.2">
      <c r="B3076" s="4"/>
      <c r="C3076" s="10"/>
      <c r="D3076" s="13"/>
      <c r="K3076" s="3"/>
    </row>
    <row r="3077" spans="2:11" s="2" customFormat="1" x14ac:dyDescent="0.2">
      <c r="B3077" s="4"/>
      <c r="C3077" s="10"/>
      <c r="D3077" s="13"/>
      <c r="K3077" s="3"/>
    </row>
    <row r="3078" spans="2:11" s="2" customFormat="1" x14ac:dyDescent="0.2">
      <c r="B3078" s="4"/>
      <c r="C3078" s="10"/>
      <c r="D3078" s="13"/>
      <c r="K3078" s="3"/>
    </row>
    <row r="3079" spans="2:11" s="2" customFormat="1" x14ac:dyDescent="0.2">
      <c r="B3079" s="4"/>
      <c r="C3079" s="10"/>
      <c r="D3079" s="13"/>
      <c r="K3079" s="3"/>
    </row>
    <row r="3080" spans="2:11" s="2" customFormat="1" x14ac:dyDescent="0.2">
      <c r="B3080" s="4"/>
      <c r="C3080" s="10"/>
      <c r="D3080" s="13"/>
      <c r="K3080" s="3"/>
    </row>
    <row r="3081" spans="2:11" s="2" customFormat="1" x14ac:dyDescent="0.2">
      <c r="B3081" s="4"/>
      <c r="C3081" s="10"/>
      <c r="D3081" s="13"/>
      <c r="K3081" s="3"/>
    </row>
    <row r="3082" spans="2:11" s="2" customFormat="1" x14ac:dyDescent="0.2">
      <c r="B3082" s="4"/>
      <c r="C3082" s="10"/>
      <c r="D3082" s="13"/>
      <c r="K3082" s="3"/>
    </row>
    <row r="3083" spans="2:11" s="2" customFormat="1" x14ac:dyDescent="0.2">
      <c r="B3083" s="4"/>
      <c r="C3083" s="10"/>
      <c r="D3083" s="13"/>
      <c r="K3083" s="3"/>
    </row>
    <row r="3084" spans="2:11" s="2" customFormat="1" x14ac:dyDescent="0.2">
      <c r="B3084" s="4"/>
      <c r="C3084" s="10"/>
      <c r="D3084" s="13"/>
      <c r="K3084" s="3"/>
    </row>
    <row r="3085" spans="2:11" s="2" customFormat="1" x14ac:dyDescent="0.2">
      <c r="B3085" s="4"/>
      <c r="C3085" s="10"/>
      <c r="D3085" s="13"/>
      <c r="K3085" s="3"/>
    </row>
    <row r="3086" spans="2:11" s="2" customFormat="1" x14ac:dyDescent="0.2">
      <c r="B3086" s="4"/>
      <c r="C3086" s="10"/>
      <c r="D3086" s="13"/>
      <c r="K3086" s="3"/>
    </row>
    <row r="3087" spans="2:11" s="2" customFormat="1" x14ac:dyDescent="0.2">
      <c r="B3087" s="4"/>
      <c r="C3087" s="10"/>
      <c r="D3087" s="13"/>
      <c r="K3087" s="3"/>
    </row>
    <row r="3088" spans="2:11" s="2" customFormat="1" x14ac:dyDescent="0.2">
      <c r="B3088" s="4"/>
      <c r="C3088" s="10"/>
      <c r="D3088" s="13"/>
      <c r="K3088" s="3"/>
    </row>
    <row r="3089" spans="2:11" s="2" customFormat="1" x14ac:dyDescent="0.2">
      <c r="B3089" s="4"/>
      <c r="C3089" s="10"/>
      <c r="D3089" s="13"/>
      <c r="K3089" s="3"/>
    </row>
    <row r="3090" spans="2:11" s="2" customFormat="1" x14ac:dyDescent="0.2">
      <c r="B3090" s="4"/>
      <c r="C3090" s="10"/>
      <c r="D3090" s="13"/>
      <c r="K3090" s="3"/>
    </row>
    <row r="3091" spans="2:11" s="2" customFormat="1" x14ac:dyDescent="0.2">
      <c r="B3091" s="4"/>
      <c r="C3091" s="10"/>
      <c r="D3091" s="13"/>
      <c r="K3091" s="3"/>
    </row>
    <row r="3092" spans="2:11" s="2" customFormat="1" x14ac:dyDescent="0.2">
      <c r="B3092" s="4"/>
      <c r="C3092" s="10"/>
      <c r="D3092" s="13"/>
      <c r="K3092" s="3"/>
    </row>
    <row r="3093" spans="2:11" s="2" customFormat="1" x14ac:dyDescent="0.2">
      <c r="B3093" s="4"/>
      <c r="C3093" s="10"/>
      <c r="D3093" s="13"/>
      <c r="K3093" s="3"/>
    </row>
    <row r="3094" spans="2:11" s="2" customFormat="1" x14ac:dyDescent="0.2">
      <c r="B3094" s="4"/>
      <c r="C3094" s="10"/>
      <c r="D3094" s="13"/>
      <c r="K3094" s="3"/>
    </row>
    <row r="3095" spans="2:11" s="2" customFormat="1" x14ac:dyDescent="0.2">
      <c r="B3095" s="4"/>
      <c r="C3095" s="10"/>
      <c r="D3095" s="13"/>
      <c r="K3095" s="3"/>
    </row>
    <row r="3096" spans="2:11" s="2" customFormat="1" x14ac:dyDescent="0.2">
      <c r="B3096" s="4"/>
      <c r="C3096" s="10"/>
      <c r="D3096" s="13"/>
      <c r="K3096" s="3"/>
    </row>
    <row r="3097" spans="2:11" s="2" customFormat="1" x14ac:dyDescent="0.2">
      <c r="B3097" s="4"/>
      <c r="C3097" s="10"/>
      <c r="D3097" s="13"/>
      <c r="K3097" s="3"/>
    </row>
    <row r="3098" spans="2:11" s="2" customFormat="1" x14ac:dyDescent="0.2">
      <c r="B3098" s="4"/>
      <c r="C3098" s="10"/>
      <c r="D3098" s="13"/>
      <c r="K3098" s="3"/>
    </row>
    <row r="3099" spans="2:11" s="2" customFormat="1" x14ac:dyDescent="0.2">
      <c r="B3099" s="4"/>
      <c r="C3099" s="10"/>
      <c r="D3099" s="13"/>
      <c r="K3099" s="3"/>
    </row>
    <row r="3100" spans="2:11" s="2" customFormat="1" x14ac:dyDescent="0.2">
      <c r="B3100" s="4"/>
      <c r="C3100" s="10"/>
      <c r="D3100" s="13"/>
      <c r="K3100" s="3"/>
    </row>
    <row r="3101" spans="2:11" s="2" customFormat="1" x14ac:dyDescent="0.2">
      <c r="B3101" s="4"/>
      <c r="C3101" s="10"/>
      <c r="D3101" s="13"/>
      <c r="K3101" s="3"/>
    </row>
    <row r="3102" spans="2:11" s="2" customFormat="1" x14ac:dyDescent="0.2">
      <c r="B3102" s="4"/>
      <c r="C3102" s="10"/>
      <c r="D3102" s="13"/>
      <c r="K3102" s="3"/>
    </row>
    <row r="3103" spans="2:11" s="2" customFormat="1" x14ac:dyDescent="0.2">
      <c r="B3103" s="4"/>
      <c r="C3103" s="10"/>
      <c r="D3103" s="13"/>
      <c r="K3103" s="3"/>
    </row>
    <row r="3104" spans="2:11" s="2" customFormat="1" x14ac:dyDescent="0.2">
      <c r="B3104" s="4"/>
      <c r="C3104" s="10"/>
      <c r="D3104" s="13"/>
      <c r="K3104" s="3"/>
    </row>
    <row r="3105" spans="2:11" s="2" customFormat="1" x14ac:dyDescent="0.2">
      <c r="B3105" s="4"/>
      <c r="C3105" s="10"/>
      <c r="D3105" s="13"/>
      <c r="K3105" s="3"/>
    </row>
    <row r="3106" spans="2:11" s="2" customFormat="1" x14ac:dyDescent="0.2">
      <c r="B3106" s="4"/>
      <c r="C3106" s="10"/>
      <c r="D3106" s="13"/>
      <c r="K3106" s="3"/>
    </row>
    <row r="3107" spans="2:11" s="2" customFormat="1" x14ac:dyDescent="0.2">
      <c r="B3107" s="4"/>
      <c r="C3107" s="10"/>
      <c r="D3107" s="13"/>
      <c r="K3107" s="3"/>
    </row>
    <row r="3108" spans="2:11" s="2" customFormat="1" x14ac:dyDescent="0.2">
      <c r="B3108" s="4"/>
      <c r="C3108" s="10"/>
      <c r="D3108" s="13"/>
      <c r="K3108" s="3"/>
    </row>
    <row r="3109" spans="2:11" s="2" customFormat="1" x14ac:dyDescent="0.2">
      <c r="B3109" s="4"/>
      <c r="C3109" s="10"/>
      <c r="D3109" s="13"/>
      <c r="K3109" s="3"/>
    </row>
    <row r="3110" spans="2:11" s="2" customFormat="1" x14ac:dyDescent="0.2">
      <c r="B3110" s="4"/>
      <c r="C3110" s="10"/>
      <c r="D3110" s="13"/>
      <c r="K3110" s="3"/>
    </row>
    <row r="3111" spans="2:11" s="2" customFormat="1" x14ac:dyDescent="0.2">
      <c r="B3111" s="4"/>
      <c r="C3111" s="10"/>
      <c r="D3111" s="13"/>
      <c r="K3111" s="3"/>
    </row>
    <row r="3112" spans="2:11" s="2" customFormat="1" x14ac:dyDescent="0.2">
      <c r="B3112" s="4"/>
      <c r="C3112" s="10"/>
      <c r="D3112" s="13"/>
      <c r="K3112" s="3"/>
    </row>
    <row r="3113" spans="2:11" s="2" customFormat="1" x14ac:dyDescent="0.2">
      <c r="B3113" s="4"/>
      <c r="C3113" s="10"/>
      <c r="D3113" s="13"/>
      <c r="K3113" s="3"/>
    </row>
    <row r="3114" spans="2:11" s="2" customFormat="1" x14ac:dyDescent="0.2">
      <c r="B3114" s="4"/>
      <c r="C3114" s="10"/>
      <c r="D3114" s="13"/>
      <c r="K3114" s="3"/>
    </row>
    <row r="3115" spans="2:11" s="2" customFormat="1" x14ac:dyDescent="0.2">
      <c r="B3115" s="4"/>
      <c r="C3115" s="10"/>
      <c r="D3115" s="13"/>
      <c r="K3115" s="3"/>
    </row>
    <row r="3116" spans="2:11" s="2" customFormat="1" x14ac:dyDescent="0.2">
      <c r="B3116" s="4"/>
      <c r="C3116" s="10"/>
      <c r="D3116" s="13"/>
      <c r="K3116" s="3"/>
    </row>
    <row r="3117" spans="2:11" s="2" customFormat="1" x14ac:dyDescent="0.2">
      <c r="B3117" s="4"/>
      <c r="C3117" s="10"/>
      <c r="D3117" s="13"/>
      <c r="K3117" s="3"/>
    </row>
    <row r="3118" spans="2:11" s="2" customFormat="1" x14ac:dyDescent="0.2">
      <c r="B3118" s="4"/>
      <c r="C3118" s="10"/>
      <c r="D3118" s="13"/>
      <c r="K3118" s="3"/>
    </row>
    <row r="3119" spans="2:11" s="2" customFormat="1" x14ac:dyDescent="0.2">
      <c r="B3119" s="4"/>
      <c r="C3119" s="10"/>
      <c r="D3119" s="13"/>
      <c r="K3119" s="3"/>
    </row>
    <row r="3120" spans="2:11" s="2" customFormat="1" x14ac:dyDescent="0.2">
      <c r="B3120" s="4"/>
      <c r="C3120" s="10"/>
      <c r="D3120" s="13"/>
      <c r="K3120" s="3"/>
    </row>
    <row r="3121" spans="2:11" s="2" customFormat="1" x14ac:dyDescent="0.2">
      <c r="B3121" s="4"/>
      <c r="C3121" s="10"/>
      <c r="D3121" s="13"/>
      <c r="K3121" s="3"/>
    </row>
    <row r="3122" spans="2:11" s="2" customFormat="1" x14ac:dyDescent="0.2">
      <c r="B3122" s="4"/>
      <c r="C3122" s="10"/>
      <c r="D3122" s="13"/>
      <c r="K3122" s="3"/>
    </row>
    <row r="3123" spans="2:11" s="2" customFormat="1" x14ac:dyDescent="0.2">
      <c r="B3123" s="4"/>
      <c r="C3123" s="10"/>
      <c r="D3123" s="13"/>
      <c r="K3123" s="3"/>
    </row>
    <row r="3124" spans="2:11" s="2" customFormat="1" x14ac:dyDescent="0.2">
      <c r="B3124" s="4"/>
      <c r="C3124" s="10"/>
      <c r="D3124" s="13"/>
      <c r="K3124" s="3"/>
    </row>
    <row r="3125" spans="2:11" s="2" customFormat="1" x14ac:dyDescent="0.2">
      <c r="B3125" s="4"/>
      <c r="C3125" s="10"/>
      <c r="D3125" s="13"/>
      <c r="K3125" s="3"/>
    </row>
    <row r="3126" spans="2:11" s="2" customFormat="1" x14ac:dyDescent="0.2">
      <c r="B3126" s="4"/>
      <c r="C3126" s="10"/>
      <c r="D3126" s="13"/>
      <c r="K3126" s="3"/>
    </row>
    <row r="3127" spans="2:11" s="2" customFormat="1" x14ac:dyDescent="0.2">
      <c r="B3127" s="4"/>
      <c r="C3127" s="10"/>
      <c r="D3127" s="13"/>
      <c r="K3127" s="3"/>
    </row>
    <row r="3128" spans="2:11" s="2" customFormat="1" x14ac:dyDescent="0.2">
      <c r="B3128" s="4"/>
      <c r="C3128" s="10"/>
      <c r="D3128" s="13"/>
      <c r="K3128" s="3"/>
    </row>
    <row r="3129" spans="2:11" s="2" customFormat="1" x14ac:dyDescent="0.2">
      <c r="B3129" s="4"/>
      <c r="C3129" s="10"/>
      <c r="D3129" s="13"/>
      <c r="K3129" s="3"/>
    </row>
    <row r="3130" spans="2:11" s="2" customFormat="1" x14ac:dyDescent="0.2">
      <c r="B3130" s="4"/>
      <c r="C3130" s="10"/>
      <c r="D3130" s="13"/>
      <c r="K3130" s="3"/>
    </row>
    <row r="3131" spans="2:11" s="2" customFormat="1" x14ac:dyDescent="0.2">
      <c r="B3131" s="4"/>
      <c r="C3131" s="10"/>
      <c r="D3131" s="13"/>
      <c r="K3131" s="3"/>
    </row>
    <row r="3132" spans="2:11" s="2" customFormat="1" x14ac:dyDescent="0.2">
      <c r="B3132" s="4"/>
      <c r="C3132" s="10"/>
      <c r="D3132" s="13"/>
      <c r="K3132" s="3"/>
    </row>
    <row r="3133" spans="2:11" s="2" customFormat="1" x14ac:dyDescent="0.2">
      <c r="B3133" s="4"/>
      <c r="C3133" s="10"/>
      <c r="D3133" s="13"/>
      <c r="K3133" s="3"/>
    </row>
    <row r="3134" spans="2:11" s="2" customFormat="1" x14ac:dyDescent="0.2">
      <c r="B3134" s="4"/>
      <c r="C3134" s="10"/>
      <c r="D3134" s="13"/>
      <c r="K3134" s="3"/>
    </row>
    <row r="3135" spans="2:11" s="2" customFormat="1" x14ac:dyDescent="0.2">
      <c r="B3135" s="4"/>
      <c r="C3135" s="10"/>
      <c r="D3135" s="13"/>
      <c r="K3135" s="3"/>
    </row>
    <row r="3136" spans="2:11" s="2" customFormat="1" x14ac:dyDescent="0.2">
      <c r="B3136" s="4"/>
      <c r="C3136" s="10"/>
      <c r="D3136" s="13"/>
      <c r="K3136" s="3"/>
    </row>
    <row r="3137" spans="2:11" s="2" customFormat="1" x14ac:dyDescent="0.2">
      <c r="B3137" s="4"/>
      <c r="C3137" s="10"/>
      <c r="D3137" s="13"/>
      <c r="K3137" s="3"/>
    </row>
    <row r="3138" spans="2:11" s="2" customFormat="1" x14ac:dyDescent="0.2">
      <c r="B3138" s="4"/>
      <c r="C3138" s="10"/>
      <c r="D3138" s="13"/>
      <c r="K3138" s="3"/>
    </row>
    <row r="3139" spans="2:11" s="2" customFormat="1" x14ac:dyDescent="0.2">
      <c r="B3139" s="4"/>
      <c r="C3139" s="10"/>
      <c r="D3139" s="13"/>
      <c r="K3139" s="3"/>
    </row>
    <row r="3140" spans="2:11" s="2" customFormat="1" x14ac:dyDescent="0.2">
      <c r="B3140" s="4"/>
      <c r="C3140" s="10"/>
      <c r="D3140" s="13"/>
      <c r="K3140" s="3"/>
    </row>
    <row r="3141" spans="2:11" s="2" customFormat="1" x14ac:dyDescent="0.2">
      <c r="B3141" s="4"/>
      <c r="C3141" s="10"/>
      <c r="D3141" s="13"/>
      <c r="K3141" s="3"/>
    </row>
    <row r="3142" spans="2:11" s="2" customFormat="1" x14ac:dyDescent="0.2">
      <c r="B3142" s="4"/>
      <c r="C3142" s="10"/>
      <c r="D3142" s="13"/>
      <c r="K3142" s="3"/>
    </row>
    <row r="3143" spans="2:11" s="2" customFormat="1" x14ac:dyDescent="0.2">
      <c r="B3143" s="4"/>
      <c r="C3143" s="10"/>
      <c r="D3143" s="13"/>
      <c r="K3143" s="3"/>
    </row>
    <row r="3144" spans="2:11" s="2" customFormat="1" x14ac:dyDescent="0.2">
      <c r="B3144" s="4"/>
      <c r="C3144" s="10"/>
      <c r="D3144" s="13"/>
      <c r="K3144" s="3"/>
    </row>
    <row r="3145" spans="2:11" s="2" customFormat="1" x14ac:dyDescent="0.2">
      <c r="B3145" s="4"/>
      <c r="C3145" s="10"/>
      <c r="D3145" s="13"/>
      <c r="K3145" s="3"/>
    </row>
    <row r="3146" spans="2:11" s="2" customFormat="1" x14ac:dyDescent="0.2">
      <c r="B3146" s="4"/>
      <c r="C3146" s="10"/>
      <c r="D3146" s="13"/>
      <c r="K3146" s="3"/>
    </row>
    <row r="3147" spans="2:11" s="2" customFormat="1" x14ac:dyDescent="0.2">
      <c r="B3147" s="4"/>
      <c r="C3147" s="10"/>
      <c r="D3147" s="13"/>
      <c r="K3147" s="3"/>
    </row>
    <row r="3148" spans="2:11" s="2" customFormat="1" x14ac:dyDescent="0.2">
      <c r="B3148" s="4"/>
      <c r="C3148" s="10"/>
      <c r="D3148" s="13"/>
      <c r="K3148" s="3"/>
    </row>
    <row r="3149" spans="2:11" s="2" customFormat="1" x14ac:dyDescent="0.2">
      <c r="B3149" s="4"/>
      <c r="C3149" s="10"/>
      <c r="D3149" s="13"/>
      <c r="K3149" s="3"/>
    </row>
    <row r="3150" spans="2:11" s="2" customFormat="1" x14ac:dyDescent="0.2">
      <c r="B3150" s="4"/>
      <c r="C3150" s="10"/>
      <c r="D3150" s="13"/>
      <c r="K3150" s="3"/>
    </row>
    <row r="3151" spans="2:11" s="2" customFormat="1" x14ac:dyDescent="0.2">
      <c r="B3151" s="4"/>
      <c r="C3151" s="10"/>
      <c r="D3151" s="13"/>
      <c r="K3151" s="3"/>
    </row>
    <row r="3152" spans="2:11" s="2" customFormat="1" x14ac:dyDescent="0.2">
      <c r="B3152" s="4"/>
      <c r="C3152" s="10"/>
      <c r="D3152" s="13"/>
      <c r="K3152" s="3"/>
    </row>
    <row r="3153" spans="2:11" s="2" customFormat="1" x14ac:dyDescent="0.2">
      <c r="B3153" s="4"/>
      <c r="C3153" s="10"/>
      <c r="D3153" s="13"/>
      <c r="K3153" s="3"/>
    </row>
    <row r="3154" spans="2:11" s="2" customFormat="1" x14ac:dyDescent="0.2">
      <c r="B3154" s="4"/>
      <c r="C3154" s="10"/>
      <c r="D3154" s="13"/>
      <c r="K3154" s="3"/>
    </row>
    <row r="3155" spans="2:11" s="2" customFormat="1" x14ac:dyDescent="0.2">
      <c r="B3155" s="4"/>
      <c r="C3155" s="10"/>
      <c r="D3155" s="13"/>
      <c r="K3155" s="3"/>
    </row>
    <row r="3156" spans="2:11" s="2" customFormat="1" x14ac:dyDescent="0.2">
      <c r="B3156" s="4"/>
      <c r="C3156" s="10"/>
      <c r="D3156" s="13"/>
      <c r="K3156" s="3"/>
    </row>
    <row r="3157" spans="2:11" s="2" customFormat="1" x14ac:dyDescent="0.2">
      <c r="B3157" s="4"/>
      <c r="C3157" s="10"/>
      <c r="D3157" s="13"/>
      <c r="K3157" s="3"/>
    </row>
    <row r="3158" spans="2:11" s="2" customFormat="1" x14ac:dyDescent="0.2">
      <c r="B3158" s="4"/>
      <c r="C3158" s="10"/>
      <c r="D3158" s="13"/>
      <c r="K3158" s="3"/>
    </row>
    <row r="3159" spans="2:11" s="2" customFormat="1" x14ac:dyDescent="0.2">
      <c r="B3159" s="4"/>
      <c r="C3159" s="10"/>
      <c r="D3159" s="13"/>
      <c r="K3159" s="3"/>
    </row>
    <row r="3160" spans="2:11" s="2" customFormat="1" x14ac:dyDescent="0.2">
      <c r="B3160" s="4"/>
      <c r="C3160" s="10"/>
      <c r="D3160" s="13"/>
      <c r="K3160" s="3"/>
    </row>
    <row r="3161" spans="2:11" s="2" customFormat="1" x14ac:dyDescent="0.2">
      <c r="B3161" s="4"/>
      <c r="C3161" s="10"/>
      <c r="D3161" s="13"/>
      <c r="K3161" s="3"/>
    </row>
    <row r="3162" spans="2:11" s="2" customFormat="1" x14ac:dyDescent="0.2">
      <c r="B3162" s="4"/>
      <c r="C3162" s="10"/>
      <c r="D3162" s="13"/>
      <c r="K3162" s="3"/>
    </row>
    <row r="3163" spans="2:11" s="2" customFormat="1" x14ac:dyDescent="0.2">
      <c r="B3163" s="4"/>
      <c r="C3163" s="10"/>
      <c r="D3163" s="13"/>
      <c r="K3163" s="3"/>
    </row>
    <row r="3164" spans="2:11" s="2" customFormat="1" x14ac:dyDescent="0.2">
      <c r="B3164" s="4"/>
      <c r="C3164" s="10"/>
      <c r="D3164" s="13"/>
      <c r="K3164" s="3"/>
    </row>
    <row r="3165" spans="2:11" s="2" customFormat="1" x14ac:dyDescent="0.2">
      <c r="B3165" s="4"/>
      <c r="C3165" s="10"/>
      <c r="D3165" s="13"/>
      <c r="K3165" s="3"/>
    </row>
    <row r="3166" spans="2:11" s="2" customFormat="1" x14ac:dyDescent="0.2">
      <c r="B3166" s="4"/>
      <c r="C3166" s="10"/>
      <c r="D3166" s="13"/>
      <c r="K3166" s="3"/>
    </row>
    <row r="3167" spans="2:11" s="2" customFormat="1" x14ac:dyDescent="0.2">
      <c r="B3167" s="4"/>
      <c r="C3167" s="10"/>
      <c r="D3167" s="13"/>
      <c r="K3167" s="3"/>
    </row>
    <row r="3168" spans="2:11" s="2" customFormat="1" x14ac:dyDescent="0.2">
      <c r="B3168" s="4"/>
      <c r="C3168" s="10"/>
      <c r="D3168" s="13"/>
      <c r="K3168" s="3"/>
    </row>
    <row r="3169" spans="2:11" s="2" customFormat="1" x14ac:dyDescent="0.2">
      <c r="B3169" s="4"/>
      <c r="C3169" s="10"/>
      <c r="D3169" s="13"/>
      <c r="K3169" s="3"/>
    </row>
    <row r="3170" spans="2:11" s="2" customFormat="1" x14ac:dyDescent="0.2">
      <c r="B3170" s="4"/>
      <c r="C3170" s="10"/>
      <c r="D3170" s="13"/>
      <c r="K3170" s="3"/>
    </row>
    <row r="3171" spans="2:11" s="2" customFormat="1" x14ac:dyDescent="0.2">
      <c r="B3171" s="4"/>
      <c r="C3171" s="10"/>
      <c r="D3171" s="13"/>
      <c r="K3171" s="3"/>
    </row>
    <row r="3172" spans="2:11" s="2" customFormat="1" x14ac:dyDescent="0.2">
      <c r="B3172" s="4"/>
      <c r="C3172" s="10"/>
      <c r="D3172" s="13"/>
      <c r="K3172" s="3"/>
    </row>
    <row r="3173" spans="2:11" s="2" customFormat="1" x14ac:dyDescent="0.2">
      <c r="B3173" s="4"/>
      <c r="C3173" s="10"/>
      <c r="D3173" s="13"/>
      <c r="K3173" s="3"/>
    </row>
    <row r="3174" spans="2:11" s="2" customFormat="1" x14ac:dyDescent="0.2">
      <c r="B3174" s="4"/>
      <c r="C3174" s="10"/>
      <c r="D3174" s="13"/>
      <c r="K3174" s="3"/>
    </row>
    <row r="3175" spans="2:11" s="2" customFormat="1" x14ac:dyDescent="0.2">
      <c r="B3175" s="4"/>
      <c r="C3175" s="10"/>
      <c r="D3175" s="13"/>
      <c r="K3175" s="3"/>
    </row>
    <row r="3176" spans="2:11" s="2" customFormat="1" x14ac:dyDescent="0.2">
      <c r="B3176" s="4"/>
      <c r="C3176" s="10"/>
      <c r="D3176" s="13"/>
      <c r="K3176" s="3"/>
    </row>
    <row r="3177" spans="2:11" s="2" customFormat="1" x14ac:dyDescent="0.2">
      <c r="B3177" s="4"/>
      <c r="C3177" s="10"/>
      <c r="D3177" s="13"/>
      <c r="K3177" s="3"/>
    </row>
    <row r="3178" spans="2:11" s="2" customFormat="1" x14ac:dyDescent="0.2">
      <c r="B3178" s="4"/>
      <c r="C3178" s="10"/>
      <c r="D3178" s="13"/>
      <c r="K3178" s="3"/>
    </row>
    <row r="3179" spans="2:11" s="2" customFormat="1" x14ac:dyDescent="0.2">
      <c r="B3179" s="4"/>
      <c r="C3179" s="10"/>
      <c r="D3179" s="13"/>
      <c r="K3179" s="3"/>
    </row>
    <row r="3180" spans="2:11" s="2" customFormat="1" x14ac:dyDescent="0.2">
      <c r="B3180" s="4"/>
      <c r="C3180" s="10"/>
      <c r="D3180" s="13"/>
      <c r="K3180" s="3"/>
    </row>
    <row r="3181" spans="2:11" s="2" customFormat="1" x14ac:dyDescent="0.2">
      <c r="B3181" s="4"/>
      <c r="C3181" s="10"/>
      <c r="D3181" s="13"/>
      <c r="K3181" s="3"/>
    </row>
    <row r="3182" spans="2:11" s="2" customFormat="1" x14ac:dyDescent="0.2">
      <c r="B3182" s="4"/>
      <c r="C3182" s="10"/>
      <c r="D3182" s="13"/>
      <c r="K3182" s="3"/>
    </row>
    <row r="3183" spans="2:11" s="2" customFormat="1" x14ac:dyDescent="0.2">
      <c r="B3183" s="4"/>
      <c r="C3183" s="10"/>
      <c r="D3183" s="13"/>
      <c r="K3183" s="3"/>
    </row>
    <row r="3184" spans="2:11" s="2" customFormat="1" x14ac:dyDescent="0.2">
      <c r="B3184" s="4"/>
      <c r="C3184" s="10"/>
      <c r="D3184" s="13"/>
      <c r="K3184" s="3"/>
    </row>
    <row r="3185" spans="2:11" s="2" customFormat="1" x14ac:dyDescent="0.2">
      <c r="B3185" s="4"/>
      <c r="C3185" s="10"/>
      <c r="D3185" s="13"/>
      <c r="K3185" s="3"/>
    </row>
    <row r="3186" spans="2:11" s="2" customFormat="1" x14ac:dyDescent="0.2">
      <c r="B3186" s="4"/>
      <c r="C3186" s="10"/>
      <c r="D3186" s="13"/>
      <c r="K3186" s="3"/>
    </row>
    <row r="3187" spans="2:11" s="2" customFormat="1" x14ac:dyDescent="0.2">
      <c r="B3187" s="4"/>
      <c r="C3187" s="10"/>
      <c r="D3187" s="13"/>
      <c r="K3187" s="3"/>
    </row>
    <row r="3188" spans="2:11" s="2" customFormat="1" x14ac:dyDescent="0.2">
      <c r="B3188" s="4"/>
      <c r="C3188" s="10"/>
      <c r="D3188" s="13"/>
      <c r="K3188" s="3"/>
    </row>
    <row r="3189" spans="2:11" s="2" customFormat="1" x14ac:dyDescent="0.2">
      <c r="B3189" s="4"/>
      <c r="C3189" s="10"/>
      <c r="D3189" s="13"/>
      <c r="K3189" s="3"/>
    </row>
    <row r="3190" spans="2:11" s="2" customFormat="1" x14ac:dyDescent="0.2">
      <c r="B3190" s="4"/>
      <c r="C3190" s="10"/>
      <c r="D3190" s="13"/>
      <c r="K3190" s="3"/>
    </row>
    <row r="3191" spans="2:11" s="2" customFormat="1" x14ac:dyDescent="0.2">
      <c r="B3191" s="4"/>
      <c r="C3191" s="10"/>
      <c r="D3191" s="13"/>
      <c r="K3191" s="3"/>
    </row>
    <row r="3192" spans="2:11" s="2" customFormat="1" x14ac:dyDescent="0.2">
      <c r="B3192" s="4"/>
      <c r="C3192" s="10"/>
      <c r="D3192" s="13"/>
      <c r="K3192" s="3"/>
    </row>
    <row r="3193" spans="2:11" s="2" customFormat="1" x14ac:dyDescent="0.2">
      <c r="B3193" s="4"/>
      <c r="C3193" s="10"/>
      <c r="D3193" s="13"/>
      <c r="K3193" s="3"/>
    </row>
    <row r="3194" spans="2:11" s="2" customFormat="1" x14ac:dyDescent="0.2">
      <c r="B3194" s="4"/>
      <c r="C3194" s="10"/>
      <c r="D3194" s="13"/>
      <c r="K3194" s="3"/>
    </row>
    <row r="3195" spans="2:11" s="2" customFormat="1" x14ac:dyDescent="0.2">
      <c r="B3195" s="4"/>
      <c r="C3195" s="10"/>
      <c r="D3195" s="13"/>
      <c r="K3195" s="3"/>
    </row>
    <row r="3196" spans="2:11" s="2" customFormat="1" x14ac:dyDescent="0.2">
      <c r="B3196" s="4"/>
      <c r="C3196" s="10"/>
      <c r="D3196" s="13"/>
      <c r="K3196" s="3"/>
    </row>
    <row r="3197" spans="2:11" s="2" customFormat="1" x14ac:dyDescent="0.2">
      <c r="B3197" s="4"/>
      <c r="C3197" s="10"/>
      <c r="D3197" s="13"/>
      <c r="K3197" s="3"/>
    </row>
    <row r="3198" spans="2:11" s="2" customFormat="1" x14ac:dyDescent="0.2">
      <c r="B3198" s="4"/>
      <c r="C3198" s="10"/>
      <c r="D3198" s="13"/>
      <c r="K3198" s="3"/>
    </row>
    <row r="3199" spans="2:11" s="2" customFormat="1" x14ac:dyDescent="0.2">
      <c r="B3199" s="4"/>
      <c r="C3199" s="10"/>
      <c r="D3199" s="13"/>
      <c r="K3199" s="3"/>
    </row>
    <row r="3200" spans="2:11" s="2" customFormat="1" x14ac:dyDescent="0.2">
      <c r="B3200" s="4"/>
      <c r="C3200" s="10"/>
      <c r="D3200" s="13"/>
      <c r="K3200" s="3"/>
    </row>
    <row r="3201" spans="2:11" s="2" customFormat="1" x14ac:dyDescent="0.2">
      <c r="B3201" s="4"/>
      <c r="C3201" s="10"/>
      <c r="D3201" s="13"/>
      <c r="K3201" s="3"/>
    </row>
    <row r="3202" spans="2:11" s="2" customFormat="1" x14ac:dyDescent="0.2">
      <c r="B3202" s="4"/>
      <c r="C3202" s="10"/>
      <c r="D3202" s="13"/>
      <c r="K3202" s="3"/>
    </row>
    <row r="3203" spans="2:11" s="2" customFormat="1" x14ac:dyDescent="0.2">
      <c r="B3203" s="4"/>
      <c r="C3203" s="10"/>
      <c r="D3203" s="13"/>
      <c r="K3203" s="3"/>
    </row>
    <row r="3204" spans="2:11" s="2" customFormat="1" x14ac:dyDescent="0.2">
      <c r="B3204" s="4"/>
      <c r="C3204" s="10"/>
      <c r="D3204" s="13"/>
      <c r="K3204" s="3"/>
    </row>
    <row r="3205" spans="2:11" s="2" customFormat="1" x14ac:dyDescent="0.2">
      <c r="B3205" s="4"/>
      <c r="C3205" s="10"/>
      <c r="D3205" s="13"/>
      <c r="K3205" s="3"/>
    </row>
    <row r="3206" spans="2:11" s="2" customFormat="1" x14ac:dyDescent="0.2">
      <c r="B3206" s="4"/>
      <c r="C3206" s="10"/>
      <c r="D3206" s="13"/>
      <c r="K3206" s="3"/>
    </row>
    <row r="3207" spans="2:11" s="2" customFormat="1" x14ac:dyDescent="0.2">
      <c r="B3207" s="4"/>
      <c r="C3207" s="10"/>
      <c r="D3207" s="13"/>
      <c r="K3207" s="3"/>
    </row>
    <row r="3208" spans="2:11" s="2" customFormat="1" x14ac:dyDescent="0.2">
      <c r="B3208" s="4"/>
      <c r="C3208" s="10"/>
      <c r="D3208" s="13"/>
      <c r="K3208" s="3"/>
    </row>
    <row r="3209" spans="2:11" s="2" customFormat="1" x14ac:dyDescent="0.2">
      <c r="B3209" s="4"/>
      <c r="C3209" s="10"/>
      <c r="D3209" s="13"/>
      <c r="K3209" s="3"/>
    </row>
    <row r="3210" spans="2:11" s="2" customFormat="1" x14ac:dyDescent="0.2">
      <c r="B3210" s="4"/>
      <c r="C3210" s="10"/>
      <c r="D3210" s="13"/>
      <c r="K3210" s="3"/>
    </row>
    <row r="3211" spans="2:11" s="2" customFormat="1" x14ac:dyDescent="0.2">
      <c r="B3211" s="4"/>
      <c r="C3211" s="10"/>
      <c r="D3211" s="13"/>
      <c r="K3211" s="3"/>
    </row>
    <row r="3212" spans="2:11" s="2" customFormat="1" x14ac:dyDescent="0.2">
      <c r="B3212" s="4"/>
      <c r="C3212" s="10"/>
      <c r="D3212" s="13"/>
      <c r="K3212" s="3"/>
    </row>
    <row r="3213" spans="2:11" s="2" customFormat="1" x14ac:dyDescent="0.2">
      <c r="B3213" s="4"/>
      <c r="C3213" s="10"/>
      <c r="D3213" s="13"/>
      <c r="K3213" s="3"/>
    </row>
    <row r="3214" spans="2:11" s="2" customFormat="1" x14ac:dyDescent="0.2">
      <c r="B3214" s="4"/>
      <c r="C3214" s="10"/>
      <c r="D3214" s="13"/>
      <c r="K3214" s="3"/>
    </row>
    <row r="3215" spans="2:11" s="2" customFormat="1" x14ac:dyDescent="0.2">
      <c r="B3215" s="4"/>
      <c r="C3215" s="10"/>
      <c r="D3215" s="13"/>
      <c r="K3215" s="3"/>
    </row>
    <row r="3216" spans="2:11" s="2" customFormat="1" x14ac:dyDescent="0.2">
      <c r="B3216" s="4"/>
      <c r="C3216" s="10"/>
      <c r="D3216" s="13"/>
      <c r="K3216" s="3"/>
    </row>
    <row r="3217" spans="2:11" s="2" customFormat="1" x14ac:dyDescent="0.2">
      <c r="B3217" s="4"/>
      <c r="C3217" s="10"/>
      <c r="D3217" s="13"/>
      <c r="K3217" s="3"/>
    </row>
    <row r="3218" spans="2:11" s="2" customFormat="1" x14ac:dyDescent="0.2">
      <c r="B3218" s="4"/>
      <c r="C3218" s="10"/>
      <c r="D3218" s="13"/>
      <c r="K3218" s="3"/>
    </row>
    <row r="3219" spans="2:11" s="2" customFormat="1" x14ac:dyDescent="0.2">
      <c r="B3219" s="4"/>
      <c r="C3219" s="10"/>
      <c r="D3219" s="13"/>
      <c r="K3219" s="3"/>
    </row>
    <row r="3220" spans="2:11" s="2" customFormat="1" x14ac:dyDescent="0.2">
      <c r="B3220" s="4"/>
      <c r="C3220" s="10"/>
      <c r="D3220" s="13"/>
      <c r="K3220" s="3"/>
    </row>
    <row r="3221" spans="2:11" s="2" customFormat="1" x14ac:dyDescent="0.2">
      <c r="B3221" s="4"/>
      <c r="C3221" s="10"/>
      <c r="D3221" s="13"/>
      <c r="K3221" s="3"/>
    </row>
    <row r="3222" spans="2:11" s="2" customFormat="1" x14ac:dyDescent="0.2">
      <c r="B3222" s="4"/>
      <c r="C3222" s="10"/>
      <c r="D3222" s="13"/>
      <c r="K3222" s="3"/>
    </row>
    <row r="3223" spans="2:11" s="2" customFormat="1" x14ac:dyDescent="0.2">
      <c r="B3223" s="4"/>
      <c r="C3223" s="10"/>
      <c r="D3223" s="13"/>
      <c r="K3223" s="3"/>
    </row>
    <row r="3224" spans="2:11" s="2" customFormat="1" x14ac:dyDescent="0.2">
      <c r="B3224" s="4"/>
      <c r="C3224" s="10"/>
      <c r="D3224" s="13"/>
      <c r="K3224" s="3"/>
    </row>
    <row r="3225" spans="2:11" s="2" customFormat="1" x14ac:dyDescent="0.2">
      <c r="B3225" s="4"/>
      <c r="C3225" s="10"/>
      <c r="D3225" s="13"/>
      <c r="K3225" s="3"/>
    </row>
    <row r="3226" spans="2:11" s="2" customFormat="1" x14ac:dyDescent="0.2">
      <c r="B3226" s="4"/>
      <c r="C3226" s="10"/>
      <c r="D3226" s="13"/>
      <c r="K3226" s="3"/>
    </row>
    <row r="3227" spans="2:11" s="2" customFormat="1" x14ac:dyDescent="0.2">
      <c r="B3227" s="4"/>
      <c r="C3227" s="10"/>
      <c r="D3227" s="13"/>
      <c r="K3227" s="3"/>
    </row>
    <row r="3228" spans="2:11" s="2" customFormat="1" x14ac:dyDescent="0.2">
      <c r="B3228" s="4"/>
      <c r="C3228" s="10"/>
      <c r="D3228" s="13"/>
      <c r="K3228" s="3"/>
    </row>
    <row r="3229" spans="2:11" s="2" customFormat="1" x14ac:dyDescent="0.2">
      <c r="B3229" s="4"/>
      <c r="C3229" s="10"/>
      <c r="D3229" s="13"/>
      <c r="K3229" s="3"/>
    </row>
    <row r="3230" spans="2:11" s="2" customFormat="1" x14ac:dyDescent="0.2">
      <c r="B3230" s="4"/>
      <c r="C3230" s="10"/>
      <c r="D3230" s="13"/>
      <c r="K3230" s="3"/>
    </row>
    <row r="3231" spans="2:11" s="2" customFormat="1" x14ac:dyDescent="0.2">
      <c r="B3231" s="4"/>
      <c r="C3231" s="10"/>
      <c r="D3231" s="13"/>
      <c r="K3231" s="3"/>
    </row>
    <row r="3232" spans="2:11" s="2" customFormat="1" x14ac:dyDescent="0.2">
      <c r="B3232" s="4"/>
      <c r="C3232" s="10"/>
      <c r="D3232" s="13"/>
      <c r="K3232" s="3"/>
    </row>
    <row r="3233" spans="2:11" s="2" customFormat="1" x14ac:dyDescent="0.2">
      <c r="B3233" s="4"/>
      <c r="C3233" s="10"/>
      <c r="D3233" s="13"/>
      <c r="K3233" s="3"/>
    </row>
    <row r="3234" spans="2:11" s="2" customFormat="1" x14ac:dyDescent="0.2">
      <c r="B3234" s="4"/>
      <c r="C3234" s="10"/>
      <c r="D3234" s="13"/>
      <c r="K3234" s="3"/>
    </row>
    <row r="3235" spans="2:11" s="2" customFormat="1" x14ac:dyDescent="0.2">
      <c r="B3235" s="4"/>
      <c r="C3235" s="10"/>
      <c r="D3235" s="13"/>
      <c r="K3235" s="3"/>
    </row>
    <row r="3236" spans="2:11" s="2" customFormat="1" x14ac:dyDescent="0.2">
      <c r="B3236" s="4"/>
      <c r="C3236" s="10"/>
      <c r="D3236" s="13"/>
      <c r="K3236" s="3"/>
    </row>
    <row r="3237" spans="2:11" s="2" customFormat="1" x14ac:dyDescent="0.2">
      <c r="B3237" s="4"/>
      <c r="C3237" s="10"/>
      <c r="D3237" s="13"/>
      <c r="K3237" s="3"/>
    </row>
    <row r="3238" spans="2:11" s="2" customFormat="1" x14ac:dyDescent="0.2">
      <c r="B3238" s="4"/>
      <c r="C3238" s="10"/>
      <c r="D3238" s="13"/>
      <c r="K3238" s="3"/>
    </row>
    <row r="3239" spans="2:11" s="2" customFormat="1" x14ac:dyDescent="0.2">
      <c r="B3239" s="4"/>
      <c r="C3239" s="10"/>
      <c r="D3239" s="13"/>
      <c r="K3239" s="3"/>
    </row>
    <row r="3240" spans="2:11" s="2" customFormat="1" x14ac:dyDescent="0.2">
      <c r="B3240" s="4"/>
      <c r="C3240" s="10"/>
      <c r="D3240" s="13"/>
      <c r="K3240" s="3"/>
    </row>
    <row r="3241" spans="2:11" s="2" customFormat="1" x14ac:dyDescent="0.2">
      <c r="B3241" s="4"/>
      <c r="C3241" s="10"/>
      <c r="D3241" s="13"/>
      <c r="K3241" s="3"/>
    </row>
    <row r="3242" spans="2:11" s="2" customFormat="1" x14ac:dyDescent="0.2">
      <c r="B3242" s="4"/>
      <c r="C3242" s="10"/>
      <c r="D3242" s="13"/>
      <c r="K3242" s="3"/>
    </row>
    <row r="3243" spans="2:11" s="2" customFormat="1" x14ac:dyDescent="0.2">
      <c r="B3243" s="4"/>
      <c r="C3243" s="10"/>
      <c r="D3243" s="13"/>
      <c r="K3243" s="3"/>
    </row>
    <row r="3244" spans="2:11" s="2" customFormat="1" x14ac:dyDescent="0.2">
      <c r="B3244" s="4"/>
      <c r="C3244" s="10"/>
      <c r="D3244" s="13"/>
      <c r="K3244" s="3"/>
    </row>
    <row r="3245" spans="2:11" s="2" customFormat="1" x14ac:dyDescent="0.2">
      <c r="B3245" s="4"/>
      <c r="C3245" s="10"/>
      <c r="D3245" s="13"/>
      <c r="K3245" s="3"/>
    </row>
    <row r="3246" spans="2:11" s="2" customFormat="1" x14ac:dyDescent="0.2">
      <c r="B3246" s="4"/>
      <c r="C3246" s="10"/>
      <c r="D3246" s="13"/>
      <c r="K3246" s="3"/>
    </row>
    <row r="3247" spans="2:11" s="2" customFormat="1" x14ac:dyDescent="0.2">
      <c r="B3247" s="4"/>
      <c r="C3247" s="10"/>
      <c r="D3247" s="13"/>
      <c r="K3247" s="3"/>
    </row>
    <row r="3248" spans="2:11" s="2" customFormat="1" x14ac:dyDescent="0.2">
      <c r="B3248" s="4"/>
      <c r="C3248" s="10"/>
      <c r="D3248" s="13"/>
      <c r="K3248" s="3"/>
    </row>
    <row r="3249" spans="2:11" s="2" customFormat="1" x14ac:dyDescent="0.2">
      <c r="B3249" s="4"/>
      <c r="C3249" s="10"/>
      <c r="D3249" s="13"/>
      <c r="K3249" s="3"/>
    </row>
    <row r="3250" spans="2:11" s="2" customFormat="1" x14ac:dyDescent="0.2">
      <c r="B3250" s="4"/>
      <c r="C3250" s="10"/>
      <c r="D3250" s="13"/>
      <c r="K3250" s="3"/>
    </row>
    <row r="3251" spans="2:11" s="2" customFormat="1" x14ac:dyDescent="0.2">
      <c r="B3251" s="4"/>
      <c r="C3251" s="10"/>
      <c r="D3251" s="13"/>
      <c r="K3251" s="3"/>
    </row>
    <row r="3252" spans="2:11" s="2" customFormat="1" x14ac:dyDescent="0.2">
      <c r="B3252" s="4"/>
      <c r="C3252" s="10"/>
      <c r="D3252" s="13"/>
      <c r="K3252" s="3"/>
    </row>
    <row r="3253" spans="2:11" s="2" customFormat="1" x14ac:dyDescent="0.2">
      <c r="B3253" s="4"/>
      <c r="C3253" s="10"/>
      <c r="D3253" s="13"/>
      <c r="K3253" s="3"/>
    </row>
    <row r="3254" spans="2:11" s="2" customFormat="1" x14ac:dyDescent="0.2">
      <c r="B3254" s="4"/>
      <c r="C3254" s="10"/>
      <c r="D3254" s="13"/>
      <c r="K3254" s="3"/>
    </row>
    <row r="3255" spans="2:11" s="2" customFormat="1" x14ac:dyDescent="0.2">
      <c r="B3255" s="4"/>
      <c r="C3255" s="10"/>
      <c r="D3255" s="13"/>
      <c r="K3255" s="3"/>
    </row>
    <row r="3256" spans="2:11" s="2" customFormat="1" x14ac:dyDescent="0.2">
      <c r="B3256" s="4"/>
      <c r="C3256" s="10"/>
      <c r="D3256" s="13"/>
      <c r="K3256" s="3"/>
    </row>
    <row r="3257" spans="2:11" s="2" customFormat="1" x14ac:dyDescent="0.2">
      <c r="B3257" s="4"/>
      <c r="C3257" s="10"/>
      <c r="D3257" s="13"/>
      <c r="K3257" s="3"/>
    </row>
    <row r="3258" spans="2:11" s="2" customFormat="1" x14ac:dyDescent="0.2">
      <c r="B3258" s="4"/>
      <c r="C3258" s="10"/>
      <c r="D3258" s="13"/>
      <c r="K3258" s="3"/>
    </row>
    <row r="3259" spans="2:11" s="2" customFormat="1" x14ac:dyDescent="0.2">
      <c r="B3259" s="4"/>
      <c r="C3259" s="10"/>
      <c r="D3259" s="13"/>
      <c r="K3259" s="3"/>
    </row>
    <row r="3260" spans="2:11" s="2" customFormat="1" x14ac:dyDescent="0.2">
      <c r="B3260" s="4"/>
      <c r="C3260" s="10"/>
      <c r="D3260" s="13"/>
      <c r="K3260" s="3"/>
    </row>
    <row r="3261" spans="2:11" s="2" customFormat="1" x14ac:dyDescent="0.2">
      <c r="B3261" s="4"/>
      <c r="C3261" s="10"/>
      <c r="D3261" s="13"/>
      <c r="K3261" s="3"/>
    </row>
    <row r="3262" spans="2:11" s="2" customFormat="1" x14ac:dyDescent="0.2">
      <c r="B3262" s="4"/>
      <c r="C3262" s="10"/>
      <c r="D3262" s="13"/>
      <c r="K3262" s="3"/>
    </row>
    <row r="3263" spans="2:11" s="2" customFormat="1" x14ac:dyDescent="0.2">
      <c r="B3263" s="4"/>
      <c r="C3263" s="10"/>
      <c r="D3263" s="13"/>
      <c r="K3263" s="3"/>
    </row>
    <row r="3264" spans="2:11" s="2" customFormat="1" x14ac:dyDescent="0.2">
      <c r="B3264" s="4"/>
      <c r="C3264" s="10"/>
      <c r="D3264" s="13"/>
      <c r="K3264" s="3"/>
    </row>
    <row r="3265" spans="2:11" s="2" customFormat="1" x14ac:dyDescent="0.2">
      <c r="B3265" s="4"/>
      <c r="C3265" s="10"/>
      <c r="D3265" s="13"/>
      <c r="K3265" s="3"/>
    </row>
    <row r="3266" spans="2:11" s="2" customFormat="1" x14ac:dyDescent="0.2">
      <c r="B3266" s="4"/>
      <c r="C3266" s="10"/>
      <c r="D3266" s="13"/>
      <c r="K3266" s="3"/>
    </row>
    <row r="3267" spans="2:11" s="2" customFormat="1" x14ac:dyDescent="0.2">
      <c r="B3267" s="4"/>
      <c r="C3267" s="10"/>
      <c r="D3267" s="13"/>
      <c r="K3267" s="3"/>
    </row>
    <row r="3268" spans="2:11" s="2" customFormat="1" x14ac:dyDescent="0.2">
      <c r="B3268" s="4"/>
      <c r="C3268" s="10"/>
      <c r="D3268" s="13"/>
      <c r="K3268" s="3"/>
    </row>
    <row r="3269" spans="2:11" s="2" customFormat="1" x14ac:dyDescent="0.2">
      <c r="B3269" s="4"/>
      <c r="C3269" s="10"/>
      <c r="D3269" s="13"/>
      <c r="K3269" s="3"/>
    </row>
    <row r="3270" spans="2:11" s="2" customFormat="1" x14ac:dyDescent="0.2">
      <c r="B3270" s="4"/>
      <c r="C3270" s="10"/>
      <c r="D3270" s="13"/>
      <c r="K3270" s="3"/>
    </row>
    <row r="3271" spans="2:11" s="2" customFormat="1" x14ac:dyDescent="0.2">
      <c r="B3271" s="4"/>
      <c r="C3271" s="10"/>
      <c r="D3271" s="13"/>
      <c r="K3271" s="3"/>
    </row>
    <row r="3272" spans="2:11" s="2" customFormat="1" x14ac:dyDescent="0.2">
      <c r="B3272" s="4"/>
      <c r="C3272" s="10"/>
      <c r="D3272" s="13"/>
      <c r="K3272" s="3"/>
    </row>
    <row r="3273" spans="2:11" s="2" customFormat="1" x14ac:dyDescent="0.2">
      <c r="B3273" s="4"/>
      <c r="C3273" s="10"/>
      <c r="D3273" s="13"/>
      <c r="K3273" s="3"/>
    </row>
    <row r="3274" spans="2:11" s="2" customFormat="1" x14ac:dyDescent="0.2">
      <c r="B3274" s="4"/>
      <c r="C3274" s="10"/>
      <c r="D3274" s="13"/>
      <c r="K3274" s="3"/>
    </row>
    <row r="3275" spans="2:11" s="2" customFormat="1" x14ac:dyDescent="0.2">
      <c r="B3275" s="4"/>
      <c r="C3275" s="10"/>
      <c r="D3275" s="13"/>
      <c r="K3275" s="3"/>
    </row>
    <row r="3276" spans="2:11" s="2" customFormat="1" x14ac:dyDescent="0.2">
      <c r="B3276" s="4"/>
      <c r="C3276" s="10"/>
      <c r="D3276" s="13"/>
      <c r="K3276" s="3"/>
    </row>
    <row r="3277" spans="2:11" s="2" customFormat="1" x14ac:dyDescent="0.2">
      <c r="B3277" s="4"/>
      <c r="C3277" s="10"/>
      <c r="D3277" s="13"/>
      <c r="K3277" s="3"/>
    </row>
    <row r="3278" spans="2:11" s="2" customFormat="1" x14ac:dyDescent="0.2">
      <c r="B3278" s="4"/>
      <c r="C3278" s="10"/>
      <c r="D3278" s="13"/>
      <c r="K3278" s="3"/>
    </row>
    <row r="3279" spans="2:11" s="2" customFormat="1" x14ac:dyDescent="0.2">
      <c r="B3279" s="4"/>
      <c r="C3279" s="10"/>
      <c r="D3279" s="13"/>
      <c r="K3279" s="3"/>
    </row>
    <row r="3280" spans="2:11" s="2" customFormat="1" x14ac:dyDescent="0.2">
      <c r="B3280" s="4"/>
      <c r="C3280" s="10"/>
      <c r="D3280" s="13"/>
      <c r="K3280" s="3"/>
    </row>
    <row r="3281" spans="2:11" s="2" customFormat="1" x14ac:dyDescent="0.2">
      <c r="B3281" s="4"/>
      <c r="C3281" s="10"/>
      <c r="D3281" s="13"/>
      <c r="K3281" s="3"/>
    </row>
    <row r="3282" spans="2:11" s="2" customFormat="1" x14ac:dyDescent="0.2">
      <c r="B3282" s="4"/>
      <c r="C3282" s="10"/>
      <c r="D3282" s="13"/>
      <c r="K3282" s="3"/>
    </row>
    <row r="3283" spans="2:11" s="2" customFormat="1" x14ac:dyDescent="0.2">
      <c r="B3283" s="4"/>
      <c r="C3283" s="10"/>
      <c r="D3283" s="13"/>
      <c r="K3283" s="3"/>
    </row>
    <row r="3284" spans="2:11" s="2" customFormat="1" x14ac:dyDescent="0.2">
      <c r="B3284" s="4"/>
      <c r="C3284" s="10"/>
      <c r="D3284" s="13"/>
      <c r="K3284" s="3"/>
    </row>
    <row r="3285" spans="2:11" s="2" customFormat="1" x14ac:dyDescent="0.2">
      <c r="B3285" s="4"/>
      <c r="C3285" s="10"/>
      <c r="D3285" s="13"/>
      <c r="K3285" s="3"/>
    </row>
    <row r="3286" spans="2:11" s="2" customFormat="1" x14ac:dyDescent="0.2">
      <c r="B3286" s="4"/>
      <c r="C3286" s="10"/>
      <c r="D3286" s="13"/>
      <c r="K3286" s="3"/>
    </row>
    <row r="3287" spans="2:11" s="2" customFormat="1" x14ac:dyDescent="0.2">
      <c r="B3287" s="4"/>
      <c r="C3287" s="10"/>
      <c r="D3287" s="13"/>
      <c r="K3287" s="3"/>
    </row>
    <row r="3288" spans="2:11" s="2" customFormat="1" x14ac:dyDescent="0.2">
      <c r="B3288" s="4"/>
      <c r="C3288" s="10"/>
      <c r="D3288" s="13"/>
      <c r="K3288" s="3"/>
    </row>
    <row r="3289" spans="2:11" s="2" customFormat="1" x14ac:dyDescent="0.2">
      <c r="B3289" s="4"/>
      <c r="C3289" s="10"/>
      <c r="D3289" s="13"/>
      <c r="K3289" s="3"/>
    </row>
    <row r="3290" spans="2:11" s="2" customFormat="1" x14ac:dyDescent="0.2">
      <c r="B3290" s="4"/>
      <c r="C3290" s="10"/>
      <c r="D3290" s="13"/>
      <c r="K3290" s="3"/>
    </row>
    <row r="3291" spans="2:11" s="2" customFormat="1" x14ac:dyDescent="0.2">
      <c r="B3291" s="4"/>
      <c r="C3291" s="10"/>
      <c r="D3291" s="13"/>
      <c r="K3291" s="3"/>
    </row>
    <row r="3292" spans="2:11" s="2" customFormat="1" x14ac:dyDescent="0.2">
      <c r="B3292" s="4"/>
      <c r="C3292" s="10"/>
      <c r="D3292" s="13"/>
      <c r="K3292" s="3"/>
    </row>
    <row r="3293" spans="2:11" s="2" customFormat="1" x14ac:dyDescent="0.2">
      <c r="B3293" s="4"/>
      <c r="C3293" s="10"/>
      <c r="D3293" s="13"/>
      <c r="K3293" s="3"/>
    </row>
    <row r="3294" spans="2:11" s="2" customFormat="1" x14ac:dyDescent="0.2">
      <c r="B3294" s="4"/>
      <c r="C3294" s="10"/>
      <c r="D3294" s="13"/>
      <c r="K3294" s="3"/>
    </row>
    <row r="3295" spans="2:11" s="2" customFormat="1" x14ac:dyDescent="0.2">
      <c r="B3295" s="4"/>
      <c r="C3295" s="10"/>
      <c r="D3295" s="13"/>
      <c r="K3295" s="3"/>
    </row>
    <row r="3296" spans="2:11" s="2" customFormat="1" x14ac:dyDescent="0.2">
      <c r="B3296" s="4"/>
      <c r="C3296" s="10"/>
      <c r="D3296" s="13"/>
      <c r="K3296" s="3"/>
    </row>
    <row r="3297" spans="2:11" s="2" customFormat="1" x14ac:dyDescent="0.2">
      <c r="B3297" s="4"/>
      <c r="C3297" s="10"/>
      <c r="D3297" s="13"/>
      <c r="K3297" s="3"/>
    </row>
    <row r="3298" spans="2:11" s="2" customFormat="1" x14ac:dyDescent="0.2">
      <c r="B3298" s="4"/>
      <c r="C3298" s="10"/>
      <c r="D3298" s="13"/>
      <c r="K3298" s="3"/>
    </row>
    <row r="3299" spans="2:11" s="2" customFormat="1" x14ac:dyDescent="0.2">
      <c r="B3299" s="4"/>
      <c r="C3299" s="10"/>
      <c r="D3299" s="13"/>
      <c r="K3299" s="3"/>
    </row>
    <row r="3300" spans="2:11" s="2" customFormat="1" x14ac:dyDescent="0.2">
      <c r="B3300" s="4"/>
      <c r="C3300" s="10"/>
      <c r="D3300" s="13"/>
      <c r="K3300" s="3"/>
    </row>
    <row r="3301" spans="2:11" s="2" customFormat="1" x14ac:dyDescent="0.2">
      <c r="B3301" s="4"/>
      <c r="C3301" s="10"/>
      <c r="D3301" s="13"/>
      <c r="K3301" s="3"/>
    </row>
    <row r="3302" spans="2:11" s="2" customFormat="1" x14ac:dyDescent="0.2">
      <c r="B3302" s="4"/>
      <c r="C3302" s="10"/>
      <c r="D3302" s="13"/>
      <c r="K3302" s="3"/>
    </row>
    <row r="3303" spans="2:11" s="2" customFormat="1" x14ac:dyDescent="0.2">
      <c r="B3303" s="4"/>
      <c r="C3303" s="10"/>
      <c r="D3303" s="13"/>
      <c r="K3303" s="3"/>
    </row>
    <row r="3304" spans="2:11" s="2" customFormat="1" x14ac:dyDescent="0.2">
      <c r="B3304" s="4"/>
      <c r="C3304" s="10"/>
      <c r="D3304" s="13"/>
      <c r="K3304" s="3"/>
    </row>
    <row r="3305" spans="2:11" s="2" customFormat="1" x14ac:dyDescent="0.2">
      <c r="B3305" s="4"/>
      <c r="C3305" s="10"/>
      <c r="D3305" s="13"/>
      <c r="K3305" s="3"/>
    </row>
    <row r="3306" spans="2:11" s="2" customFormat="1" x14ac:dyDescent="0.2">
      <c r="B3306" s="4"/>
      <c r="C3306" s="10"/>
      <c r="D3306" s="13"/>
      <c r="K3306" s="3"/>
    </row>
    <row r="3307" spans="2:11" s="2" customFormat="1" x14ac:dyDescent="0.2">
      <c r="B3307" s="4"/>
      <c r="C3307" s="10"/>
      <c r="D3307" s="13"/>
      <c r="K3307" s="3"/>
    </row>
    <row r="3308" spans="2:11" s="2" customFormat="1" x14ac:dyDescent="0.2">
      <c r="B3308" s="4"/>
      <c r="C3308" s="10"/>
      <c r="D3308" s="13"/>
      <c r="K3308" s="3"/>
    </row>
    <row r="3309" spans="2:11" s="2" customFormat="1" x14ac:dyDescent="0.2">
      <c r="B3309" s="4"/>
      <c r="C3309" s="10"/>
      <c r="D3309" s="13"/>
      <c r="K3309" s="3"/>
    </row>
    <row r="3310" spans="2:11" s="2" customFormat="1" x14ac:dyDescent="0.2">
      <c r="B3310" s="4"/>
      <c r="C3310" s="10"/>
      <c r="D3310" s="13"/>
      <c r="K3310" s="3"/>
    </row>
    <row r="3311" spans="2:11" s="2" customFormat="1" x14ac:dyDescent="0.2">
      <c r="B3311" s="4"/>
      <c r="C3311" s="10"/>
      <c r="D3311" s="13"/>
      <c r="K3311" s="3"/>
    </row>
    <row r="3312" spans="2:11" s="2" customFormat="1" x14ac:dyDescent="0.2">
      <c r="B3312" s="4"/>
      <c r="C3312" s="10"/>
      <c r="D3312" s="13"/>
      <c r="K3312" s="3"/>
    </row>
    <row r="3313" spans="2:11" s="2" customFormat="1" x14ac:dyDescent="0.2">
      <c r="B3313" s="4"/>
      <c r="C3313" s="10"/>
      <c r="D3313" s="13"/>
      <c r="K3313" s="3"/>
    </row>
    <row r="3314" spans="2:11" s="2" customFormat="1" x14ac:dyDescent="0.2">
      <c r="B3314" s="4"/>
      <c r="C3314" s="10"/>
      <c r="D3314" s="13"/>
      <c r="K3314" s="3"/>
    </row>
    <row r="3315" spans="2:11" s="2" customFormat="1" x14ac:dyDescent="0.2">
      <c r="B3315" s="4"/>
      <c r="C3315" s="10"/>
      <c r="D3315" s="13"/>
      <c r="K3315" s="3"/>
    </row>
    <row r="3316" spans="2:11" s="2" customFormat="1" x14ac:dyDescent="0.2">
      <c r="B3316" s="4"/>
      <c r="C3316" s="10"/>
      <c r="D3316" s="13"/>
      <c r="K3316" s="3"/>
    </row>
    <row r="3317" spans="2:11" s="2" customFormat="1" x14ac:dyDescent="0.2">
      <c r="B3317" s="4"/>
      <c r="C3317" s="10"/>
      <c r="D3317" s="13"/>
      <c r="K3317" s="3"/>
    </row>
    <row r="3318" spans="2:11" s="2" customFormat="1" x14ac:dyDescent="0.2">
      <c r="B3318" s="4"/>
      <c r="C3318" s="10"/>
      <c r="D3318" s="13"/>
      <c r="K3318" s="3"/>
    </row>
    <row r="3319" spans="2:11" s="2" customFormat="1" x14ac:dyDescent="0.2">
      <c r="B3319" s="4"/>
      <c r="C3319" s="10"/>
      <c r="D3319" s="13"/>
      <c r="K3319" s="3"/>
    </row>
    <row r="3320" spans="2:11" s="2" customFormat="1" x14ac:dyDescent="0.2">
      <c r="B3320" s="4"/>
      <c r="C3320" s="10"/>
      <c r="D3320" s="13"/>
      <c r="K3320" s="3"/>
    </row>
    <row r="3321" spans="2:11" s="2" customFormat="1" x14ac:dyDescent="0.2">
      <c r="B3321" s="4"/>
      <c r="C3321" s="10"/>
      <c r="D3321" s="13"/>
      <c r="K3321" s="3"/>
    </row>
    <row r="3322" spans="2:11" s="2" customFormat="1" x14ac:dyDescent="0.2">
      <c r="B3322" s="4"/>
      <c r="C3322" s="10"/>
      <c r="D3322" s="13"/>
      <c r="K3322" s="3"/>
    </row>
    <row r="3323" spans="2:11" s="2" customFormat="1" x14ac:dyDescent="0.2">
      <c r="B3323" s="4"/>
      <c r="C3323" s="10"/>
      <c r="D3323" s="13"/>
      <c r="K3323" s="3"/>
    </row>
    <row r="3324" spans="2:11" s="2" customFormat="1" x14ac:dyDescent="0.2">
      <c r="B3324" s="4"/>
      <c r="C3324" s="10"/>
      <c r="D3324" s="13"/>
      <c r="K3324" s="3"/>
    </row>
    <row r="3325" spans="2:11" s="2" customFormat="1" x14ac:dyDescent="0.2">
      <c r="B3325" s="4"/>
      <c r="C3325" s="10"/>
      <c r="D3325" s="13"/>
      <c r="K3325" s="3"/>
    </row>
    <row r="3326" spans="2:11" s="2" customFormat="1" x14ac:dyDescent="0.2">
      <c r="B3326" s="4"/>
      <c r="C3326" s="10"/>
      <c r="D3326" s="13"/>
      <c r="K3326" s="3"/>
    </row>
    <row r="3327" spans="2:11" s="2" customFormat="1" x14ac:dyDescent="0.2">
      <c r="B3327" s="4"/>
      <c r="C3327" s="10"/>
      <c r="D3327" s="13"/>
      <c r="K3327" s="3"/>
    </row>
    <row r="3328" spans="2:11" s="2" customFormat="1" x14ac:dyDescent="0.2">
      <c r="B3328" s="4"/>
      <c r="C3328" s="10"/>
      <c r="D3328" s="13"/>
      <c r="K3328" s="3"/>
    </row>
    <row r="3329" spans="2:11" s="2" customFormat="1" x14ac:dyDescent="0.2">
      <c r="B3329" s="4"/>
      <c r="C3329" s="10"/>
      <c r="D3329" s="13"/>
      <c r="K3329" s="3"/>
    </row>
    <row r="3330" spans="2:11" s="2" customFormat="1" x14ac:dyDescent="0.2">
      <c r="B3330" s="4"/>
      <c r="C3330" s="10"/>
      <c r="D3330" s="13"/>
      <c r="K3330" s="3"/>
    </row>
    <row r="3331" spans="2:11" s="2" customFormat="1" x14ac:dyDescent="0.2">
      <c r="B3331" s="4"/>
      <c r="C3331" s="10"/>
      <c r="D3331" s="13"/>
      <c r="K3331" s="3"/>
    </row>
    <row r="3332" spans="2:11" s="2" customFormat="1" x14ac:dyDescent="0.2">
      <c r="B3332" s="4"/>
      <c r="C3332" s="10"/>
      <c r="D3332" s="13"/>
      <c r="K3332" s="3"/>
    </row>
    <row r="3333" spans="2:11" s="2" customFormat="1" x14ac:dyDescent="0.2">
      <c r="B3333" s="4"/>
      <c r="C3333" s="10"/>
      <c r="D3333" s="13"/>
      <c r="K3333" s="3"/>
    </row>
    <row r="3334" spans="2:11" s="2" customFormat="1" x14ac:dyDescent="0.2">
      <c r="B3334" s="4"/>
      <c r="C3334" s="10"/>
      <c r="D3334" s="13"/>
      <c r="K3334" s="3"/>
    </row>
    <row r="3335" spans="2:11" s="2" customFormat="1" x14ac:dyDescent="0.2">
      <c r="B3335" s="4"/>
      <c r="C3335" s="10"/>
      <c r="D3335" s="13"/>
      <c r="K3335" s="3"/>
    </row>
    <row r="3336" spans="2:11" s="2" customFormat="1" x14ac:dyDescent="0.2">
      <c r="B3336" s="4"/>
      <c r="C3336" s="10"/>
      <c r="D3336" s="13"/>
      <c r="K3336" s="3"/>
    </row>
    <row r="3337" spans="2:11" s="2" customFormat="1" x14ac:dyDescent="0.2">
      <c r="B3337" s="4"/>
      <c r="C3337" s="10"/>
      <c r="D3337" s="13"/>
      <c r="K3337" s="3"/>
    </row>
    <row r="3338" spans="2:11" s="2" customFormat="1" x14ac:dyDescent="0.2">
      <c r="B3338" s="4"/>
      <c r="C3338" s="10"/>
      <c r="D3338" s="13"/>
      <c r="K3338" s="3"/>
    </row>
    <row r="3339" spans="2:11" s="2" customFormat="1" x14ac:dyDescent="0.2">
      <c r="B3339" s="4"/>
      <c r="C3339" s="10"/>
      <c r="D3339" s="13"/>
      <c r="K3339" s="3"/>
    </row>
    <row r="3340" spans="2:11" s="2" customFormat="1" x14ac:dyDescent="0.2">
      <c r="B3340" s="4"/>
      <c r="C3340" s="10"/>
      <c r="D3340" s="13"/>
      <c r="K3340" s="3"/>
    </row>
    <row r="3341" spans="2:11" s="2" customFormat="1" x14ac:dyDescent="0.2">
      <c r="B3341" s="4"/>
      <c r="C3341" s="10"/>
      <c r="D3341" s="13"/>
      <c r="K3341" s="3"/>
    </row>
    <row r="3342" spans="2:11" s="2" customFormat="1" x14ac:dyDescent="0.2">
      <c r="B3342" s="4"/>
      <c r="C3342" s="10"/>
      <c r="D3342" s="13"/>
      <c r="K3342" s="3"/>
    </row>
    <row r="3343" spans="2:11" s="2" customFormat="1" x14ac:dyDescent="0.2">
      <c r="B3343" s="4"/>
      <c r="C3343" s="10"/>
      <c r="D3343" s="13"/>
      <c r="K3343" s="3"/>
    </row>
    <row r="3344" spans="2:11" s="2" customFormat="1" x14ac:dyDescent="0.2">
      <c r="B3344" s="4"/>
      <c r="C3344" s="10"/>
      <c r="D3344" s="13"/>
      <c r="K3344" s="3"/>
    </row>
    <row r="3345" spans="2:11" s="2" customFormat="1" x14ac:dyDescent="0.2">
      <c r="B3345" s="4"/>
      <c r="C3345" s="10"/>
      <c r="D3345" s="13"/>
      <c r="K3345" s="3"/>
    </row>
    <row r="3346" spans="2:11" s="2" customFormat="1" x14ac:dyDescent="0.2">
      <c r="B3346" s="4"/>
      <c r="C3346" s="10"/>
      <c r="D3346" s="13"/>
      <c r="K3346" s="3"/>
    </row>
    <row r="3347" spans="2:11" s="2" customFormat="1" x14ac:dyDescent="0.2">
      <c r="B3347" s="4"/>
      <c r="C3347" s="10"/>
      <c r="D3347" s="13"/>
      <c r="K3347" s="3"/>
    </row>
    <row r="3348" spans="2:11" s="2" customFormat="1" x14ac:dyDescent="0.2">
      <c r="B3348" s="4"/>
      <c r="C3348" s="10"/>
      <c r="D3348" s="13"/>
      <c r="K3348" s="3"/>
    </row>
    <row r="3349" spans="2:11" s="2" customFormat="1" x14ac:dyDescent="0.2">
      <c r="B3349" s="4"/>
      <c r="C3349" s="10"/>
      <c r="D3349" s="13"/>
      <c r="K3349" s="3"/>
    </row>
    <row r="3350" spans="2:11" s="2" customFormat="1" x14ac:dyDescent="0.2">
      <c r="B3350" s="4"/>
      <c r="C3350" s="10"/>
      <c r="D3350" s="13"/>
      <c r="K3350" s="3"/>
    </row>
    <row r="3351" spans="2:11" s="2" customFormat="1" x14ac:dyDescent="0.2">
      <c r="B3351" s="4"/>
      <c r="C3351" s="10"/>
      <c r="D3351" s="13"/>
      <c r="K3351" s="3"/>
    </row>
    <row r="3352" spans="2:11" s="2" customFormat="1" x14ac:dyDescent="0.2">
      <c r="B3352" s="4"/>
      <c r="C3352" s="10"/>
      <c r="D3352" s="13"/>
      <c r="K3352" s="3"/>
    </row>
    <row r="3353" spans="2:11" s="2" customFormat="1" x14ac:dyDescent="0.2">
      <c r="B3353" s="4"/>
      <c r="C3353" s="10"/>
      <c r="D3353" s="13"/>
      <c r="K3353" s="3"/>
    </row>
    <row r="3354" spans="2:11" s="2" customFormat="1" x14ac:dyDescent="0.2">
      <c r="B3354" s="4"/>
      <c r="C3354" s="10"/>
      <c r="D3354" s="13"/>
      <c r="K3354" s="3"/>
    </row>
    <row r="3355" spans="2:11" s="2" customFormat="1" x14ac:dyDescent="0.2">
      <c r="B3355" s="4"/>
      <c r="C3355" s="10"/>
      <c r="D3355" s="13"/>
      <c r="K3355" s="3"/>
    </row>
    <row r="3356" spans="2:11" s="2" customFormat="1" x14ac:dyDescent="0.2">
      <c r="B3356" s="4"/>
      <c r="C3356" s="10"/>
      <c r="D3356" s="13"/>
      <c r="K3356" s="3"/>
    </row>
    <row r="3357" spans="2:11" s="2" customFormat="1" x14ac:dyDescent="0.2">
      <c r="B3357" s="4"/>
      <c r="C3357" s="10"/>
      <c r="D3357" s="13"/>
      <c r="K3357" s="3"/>
    </row>
    <row r="3358" spans="2:11" s="2" customFormat="1" x14ac:dyDescent="0.2">
      <c r="B3358" s="4"/>
      <c r="C3358" s="10"/>
      <c r="D3358" s="13"/>
      <c r="K3358" s="3"/>
    </row>
    <row r="3359" spans="2:11" s="2" customFormat="1" x14ac:dyDescent="0.2">
      <c r="B3359" s="4"/>
      <c r="C3359" s="10"/>
      <c r="D3359" s="13"/>
      <c r="K3359" s="3"/>
    </row>
    <row r="3360" spans="2:11" s="2" customFormat="1" x14ac:dyDescent="0.2">
      <c r="B3360" s="4"/>
      <c r="C3360" s="10"/>
      <c r="D3360" s="13"/>
      <c r="K3360" s="3"/>
    </row>
    <row r="3361" spans="2:11" s="2" customFormat="1" x14ac:dyDescent="0.2">
      <c r="B3361" s="4"/>
      <c r="C3361" s="10"/>
      <c r="D3361" s="13"/>
      <c r="K3361" s="3"/>
    </row>
    <row r="3362" spans="2:11" s="2" customFormat="1" x14ac:dyDescent="0.2">
      <c r="B3362" s="4"/>
      <c r="C3362" s="10"/>
      <c r="D3362" s="13"/>
      <c r="K3362" s="3"/>
    </row>
    <row r="3363" spans="2:11" s="2" customFormat="1" x14ac:dyDescent="0.2">
      <c r="B3363" s="4"/>
      <c r="C3363" s="10"/>
      <c r="D3363" s="13"/>
      <c r="K3363" s="3"/>
    </row>
    <row r="3364" spans="2:11" s="2" customFormat="1" x14ac:dyDescent="0.2">
      <c r="B3364" s="4"/>
      <c r="C3364" s="10"/>
      <c r="D3364" s="13"/>
      <c r="K3364" s="3"/>
    </row>
    <row r="3365" spans="2:11" s="2" customFormat="1" x14ac:dyDescent="0.2">
      <c r="B3365" s="4"/>
      <c r="C3365" s="10"/>
      <c r="D3365" s="13"/>
      <c r="K3365" s="3"/>
    </row>
    <row r="3366" spans="2:11" s="2" customFormat="1" x14ac:dyDescent="0.2">
      <c r="B3366" s="4"/>
      <c r="C3366" s="10"/>
      <c r="D3366" s="13"/>
      <c r="K3366" s="3"/>
    </row>
    <row r="3367" spans="2:11" s="2" customFormat="1" x14ac:dyDescent="0.2">
      <c r="B3367" s="4"/>
      <c r="C3367" s="10"/>
      <c r="D3367" s="13"/>
      <c r="K3367" s="3"/>
    </row>
    <row r="3368" spans="2:11" s="2" customFormat="1" x14ac:dyDescent="0.2">
      <c r="B3368" s="4"/>
      <c r="C3368" s="10"/>
      <c r="D3368" s="13"/>
      <c r="K3368" s="3"/>
    </row>
    <row r="3369" spans="2:11" s="2" customFormat="1" x14ac:dyDescent="0.2">
      <c r="B3369" s="4"/>
      <c r="C3369" s="10"/>
      <c r="D3369" s="13"/>
      <c r="K3369" s="3"/>
    </row>
    <row r="3370" spans="2:11" s="2" customFormat="1" x14ac:dyDescent="0.2">
      <c r="B3370" s="4"/>
      <c r="C3370" s="10"/>
      <c r="D3370" s="13"/>
      <c r="K3370" s="3"/>
    </row>
    <row r="3371" spans="2:11" s="2" customFormat="1" x14ac:dyDescent="0.2">
      <c r="B3371" s="4"/>
      <c r="C3371" s="10"/>
      <c r="D3371" s="13"/>
      <c r="K3371" s="3"/>
    </row>
    <row r="3372" spans="2:11" s="2" customFormat="1" x14ac:dyDescent="0.2">
      <c r="B3372" s="4"/>
      <c r="C3372" s="10"/>
      <c r="D3372" s="13"/>
      <c r="K3372" s="3"/>
    </row>
    <row r="3373" spans="2:11" s="2" customFormat="1" x14ac:dyDescent="0.2">
      <c r="B3373" s="4"/>
      <c r="C3373" s="10"/>
      <c r="D3373" s="13"/>
      <c r="K3373" s="3"/>
    </row>
    <row r="3374" spans="2:11" s="2" customFormat="1" x14ac:dyDescent="0.2">
      <c r="B3374" s="4"/>
      <c r="C3374" s="10"/>
      <c r="D3374" s="13"/>
      <c r="K3374" s="3"/>
    </row>
    <row r="3375" spans="2:11" s="2" customFormat="1" x14ac:dyDescent="0.2">
      <c r="B3375" s="4"/>
      <c r="C3375" s="10"/>
      <c r="D3375" s="13"/>
      <c r="K3375" s="3"/>
    </row>
    <row r="3376" spans="2:11" s="2" customFormat="1" x14ac:dyDescent="0.2">
      <c r="B3376" s="4"/>
      <c r="C3376" s="10"/>
      <c r="D3376" s="13"/>
      <c r="K3376" s="3"/>
    </row>
    <row r="3377" spans="2:11" s="2" customFormat="1" x14ac:dyDescent="0.2">
      <c r="B3377" s="4"/>
      <c r="C3377" s="10"/>
      <c r="D3377" s="13"/>
      <c r="K3377" s="3"/>
    </row>
    <row r="3378" spans="2:11" s="2" customFormat="1" x14ac:dyDescent="0.2">
      <c r="B3378" s="4"/>
      <c r="C3378" s="10"/>
      <c r="D3378" s="13"/>
      <c r="K3378" s="3"/>
    </row>
    <row r="3379" spans="2:11" s="2" customFormat="1" x14ac:dyDescent="0.2">
      <c r="B3379" s="4"/>
      <c r="C3379" s="10"/>
      <c r="D3379" s="13"/>
      <c r="K3379" s="3"/>
    </row>
    <row r="3380" spans="2:11" s="2" customFormat="1" x14ac:dyDescent="0.2">
      <c r="B3380" s="4"/>
      <c r="C3380" s="10"/>
      <c r="D3380" s="13"/>
      <c r="K3380" s="3"/>
    </row>
    <row r="3381" spans="2:11" s="2" customFormat="1" x14ac:dyDescent="0.2">
      <c r="B3381" s="4"/>
      <c r="C3381" s="10"/>
      <c r="D3381" s="13"/>
      <c r="K3381" s="3"/>
    </row>
    <row r="3382" spans="2:11" s="2" customFormat="1" x14ac:dyDescent="0.2">
      <c r="B3382" s="4"/>
      <c r="C3382" s="10"/>
      <c r="D3382" s="13"/>
      <c r="K3382" s="3"/>
    </row>
    <row r="3383" spans="2:11" s="2" customFormat="1" x14ac:dyDescent="0.2">
      <c r="B3383" s="4"/>
      <c r="C3383" s="10"/>
      <c r="D3383" s="13"/>
      <c r="K3383" s="3"/>
    </row>
    <row r="3384" spans="2:11" s="2" customFormat="1" x14ac:dyDescent="0.2">
      <c r="B3384" s="4"/>
      <c r="C3384" s="10"/>
      <c r="D3384" s="13"/>
      <c r="K3384" s="3"/>
    </row>
    <row r="3385" spans="2:11" s="2" customFormat="1" x14ac:dyDescent="0.2">
      <c r="B3385" s="4"/>
      <c r="C3385" s="10"/>
      <c r="D3385" s="13"/>
      <c r="K3385" s="3"/>
    </row>
    <row r="3386" spans="2:11" s="2" customFormat="1" x14ac:dyDescent="0.2">
      <c r="B3386" s="4"/>
      <c r="C3386" s="10"/>
      <c r="D3386" s="13"/>
      <c r="K3386" s="3"/>
    </row>
    <row r="3387" spans="2:11" s="2" customFormat="1" x14ac:dyDescent="0.2">
      <c r="B3387" s="4"/>
      <c r="C3387" s="10"/>
      <c r="D3387" s="13"/>
      <c r="K3387" s="3"/>
    </row>
    <row r="3388" spans="2:11" s="2" customFormat="1" x14ac:dyDescent="0.2">
      <c r="B3388" s="4"/>
      <c r="C3388" s="10"/>
      <c r="D3388" s="13"/>
      <c r="K3388" s="3"/>
    </row>
    <row r="3389" spans="2:11" s="2" customFormat="1" x14ac:dyDescent="0.2">
      <c r="B3389" s="4"/>
      <c r="C3389" s="10"/>
      <c r="D3389" s="13"/>
      <c r="K3389" s="3"/>
    </row>
    <row r="3390" spans="2:11" s="2" customFormat="1" x14ac:dyDescent="0.2">
      <c r="B3390" s="4"/>
      <c r="C3390" s="10"/>
      <c r="D3390" s="13"/>
      <c r="K3390" s="3"/>
    </row>
    <row r="3391" spans="2:11" s="2" customFormat="1" x14ac:dyDescent="0.2">
      <c r="B3391" s="4"/>
      <c r="C3391" s="10"/>
      <c r="D3391" s="13"/>
      <c r="K3391" s="3"/>
    </row>
    <row r="3392" spans="2:11" s="2" customFormat="1" x14ac:dyDescent="0.2">
      <c r="B3392" s="4"/>
      <c r="C3392" s="10"/>
      <c r="D3392" s="13"/>
      <c r="K3392" s="3"/>
    </row>
    <row r="3393" spans="2:11" s="2" customFormat="1" x14ac:dyDescent="0.2">
      <c r="B3393" s="4"/>
      <c r="C3393" s="10"/>
      <c r="D3393" s="13"/>
      <c r="K3393" s="3"/>
    </row>
    <row r="3394" spans="2:11" s="2" customFormat="1" x14ac:dyDescent="0.2">
      <c r="B3394" s="4"/>
      <c r="C3394" s="10"/>
      <c r="D3394" s="13"/>
      <c r="K3394" s="3"/>
    </row>
    <row r="3395" spans="2:11" s="2" customFormat="1" x14ac:dyDescent="0.2">
      <c r="B3395" s="4"/>
      <c r="C3395" s="10"/>
      <c r="D3395" s="13"/>
      <c r="K3395" s="3"/>
    </row>
    <row r="3396" spans="2:11" s="2" customFormat="1" x14ac:dyDescent="0.2">
      <c r="B3396" s="4"/>
      <c r="C3396" s="10"/>
      <c r="D3396" s="13"/>
      <c r="K3396" s="3"/>
    </row>
    <row r="3397" spans="2:11" s="2" customFormat="1" x14ac:dyDescent="0.2">
      <c r="B3397" s="4"/>
      <c r="C3397" s="10"/>
      <c r="D3397" s="13"/>
      <c r="K3397" s="3"/>
    </row>
    <row r="3398" spans="2:11" s="2" customFormat="1" x14ac:dyDescent="0.2">
      <c r="B3398" s="4"/>
      <c r="C3398" s="10"/>
      <c r="D3398" s="13"/>
      <c r="K3398" s="3"/>
    </row>
    <row r="3399" spans="2:11" s="2" customFormat="1" x14ac:dyDescent="0.2">
      <c r="B3399" s="4"/>
      <c r="C3399" s="10"/>
      <c r="D3399" s="13"/>
      <c r="K3399" s="3"/>
    </row>
    <row r="3400" spans="2:11" s="2" customFormat="1" x14ac:dyDescent="0.2">
      <c r="B3400" s="4"/>
      <c r="C3400" s="10"/>
      <c r="D3400" s="13"/>
      <c r="K3400" s="3"/>
    </row>
    <row r="3401" spans="2:11" s="2" customFormat="1" x14ac:dyDescent="0.2">
      <c r="B3401" s="4"/>
      <c r="C3401" s="10"/>
      <c r="D3401" s="13"/>
      <c r="K3401" s="3"/>
    </row>
    <row r="3402" spans="2:11" s="2" customFormat="1" x14ac:dyDescent="0.2">
      <c r="B3402" s="4"/>
      <c r="C3402" s="10"/>
      <c r="D3402" s="13"/>
      <c r="K3402" s="3"/>
    </row>
    <row r="3403" spans="2:11" s="2" customFormat="1" x14ac:dyDescent="0.2">
      <c r="B3403" s="4"/>
      <c r="C3403" s="10"/>
      <c r="D3403" s="13"/>
      <c r="K3403" s="3"/>
    </row>
    <row r="3404" spans="2:11" s="2" customFormat="1" x14ac:dyDescent="0.2">
      <c r="B3404" s="4"/>
      <c r="C3404" s="10"/>
      <c r="D3404" s="13"/>
      <c r="K3404" s="3"/>
    </row>
    <row r="3405" spans="2:11" s="2" customFormat="1" x14ac:dyDescent="0.2">
      <c r="B3405" s="4"/>
      <c r="C3405" s="10"/>
      <c r="D3405" s="13"/>
      <c r="K3405" s="3"/>
    </row>
    <row r="3406" spans="2:11" s="2" customFormat="1" x14ac:dyDescent="0.2">
      <c r="B3406" s="4"/>
      <c r="C3406" s="10"/>
      <c r="D3406" s="13"/>
      <c r="K3406" s="3"/>
    </row>
    <row r="3407" spans="2:11" s="2" customFormat="1" x14ac:dyDescent="0.2">
      <c r="B3407" s="4"/>
      <c r="C3407" s="10"/>
      <c r="D3407" s="13"/>
      <c r="K3407" s="3"/>
    </row>
    <row r="3408" spans="2:11" s="2" customFormat="1" x14ac:dyDescent="0.2">
      <c r="B3408" s="4"/>
      <c r="C3408" s="10"/>
      <c r="D3408" s="13"/>
      <c r="K3408" s="3"/>
    </row>
    <row r="3409" spans="2:11" s="2" customFormat="1" x14ac:dyDescent="0.2">
      <c r="B3409" s="4"/>
      <c r="C3409" s="10"/>
      <c r="D3409" s="13"/>
      <c r="K3409" s="3"/>
    </row>
    <row r="3410" spans="2:11" s="2" customFormat="1" x14ac:dyDescent="0.2">
      <c r="B3410" s="4"/>
      <c r="C3410" s="10"/>
      <c r="D3410" s="13"/>
      <c r="K3410" s="3"/>
    </row>
    <row r="3411" spans="2:11" s="2" customFormat="1" x14ac:dyDescent="0.2">
      <c r="B3411" s="4"/>
      <c r="C3411" s="10"/>
      <c r="D3411" s="13"/>
      <c r="K3411" s="3"/>
    </row>
    <row r="3412" spans="2:11" s="2" customFormat="1" x14ac:dyDescent="0.2">
      <c r="B3412" s="4"/>
      <c r="C3412" s="10"/>
      <c r="D3412" s="13"/>
      <c r="K3412" s="3"/>
    </row>
    <row r="3413" spans="2:11" s="2" customFormat="1" x14ac:dyDescent="0.2">
      <c r="B3413" s="4"/>
      <c r="C3413" s="10"/>
      <c r="D3413" s="13"/>
      <c r="K3413" s="3"/>
    </row>
    <row r="3414" spans="2:11" s="2" customFormat="1" x14ac:dyDescent="0.2">
      <c r="B3414" s="4"/>
      <c r="C3414" s="10"/>
      <c r="D3414" s="13"/>
      <c r="K3414" s="3"/>
    </row>
    <row r="3415" spans="2:11" s="2" customFormat="1" x14ac:dyDescent="0.2">
      <c r="B3415" s="4"/>
      <c r="C3415" s="10"/>
      <c r="D3415" s="13"/>
      <c r="K3415" s="3"/>
    </row>
    <row r="3416" spans="2:11" s="2" customFormat="1" x14ac:dyDescent="0.2">
      <c r="B3416" s="4"/>
      <c r="C3416" s="10"/>
      <c r="D3416" s="13"/>
      <c r="K3416" s="3"/>
    </row>
    <row r="3417" spans="2:11" s="2" customFormat="1" x14ac:dyDescent="0.2">
      <c r="B3417" s="4"/>
      <c r="C3417" s="10"/>
      <c r="D3417" s="13"/>
      <c r="K3417" s="3"/>
    </row>
    <row r="3418" spans="2:11" s="2" customFormat="1" x14ac:dyDescent="0.2">
      <c r="B3418" s="4"/>
      <c r="C3418" s="10"/>
      <c r="D3418" s="13"/>
      <c r="K3418" s="3"/>
    </row>
    <row r="3419" spans="2:11" s="2" customFormat="1" x14ac:dyDescent="0.2">
      <c r="B3419" s="4"/>
      <c r="C3419" s="10"/>
      <c r="D3419" s="13"/>
      <c r="K3419" s="3"/>
    </row>
    <row r="3420" spans="2:11" s="2" customFormat="1" x14ac:dyDescent="0.2">
      <c r="B3420" s="4"/>
      <c r="C3420" s="10"/>
      <c r="D3420" s="13"/>
      <c r="K3420" s="3"/>
    </row>
    <row r="3421" spans="2:11" s="2" customFormat="1" x14ac:dyDescent="0.2">
      <c r="B3421" s="4"/>
      <c r="C3421" s="10"/>
      <c r="D3421" s="13"/>
      <c r="K3421" s="3"/>
    </row>
    <row r="3422" spans="2:11" s="2" customFormat="1" x14ac:dyDescent="0.2">
      <c r="B3422" s="4"/>
      <c r="C3422" s="10"/>
      <c r="D3422" s="13"/>
      <c r="K3422" s="3"/>
    </row>
    <row r="3423" spans="2:11" s="2" customFormat="1" x14ac:dyDescent="0.2">
      <c r="B3423" s="4"/>
      <c r="C3423" s="10"/>
      <c r="D3423" s="13"/>
      <c r="K3423" s="3"/>
    </row>
    <row r="3424" spans="2:11" s="2" customFormat="1" x14ac:dyDescent="0.2">
      <c r="B3424" s="4"/>
      <c r="C3424" s="10"/>
      <c r="D3424" s="13"/>
      <c r="K3424" s="3"/>
    </row>
    <row r="3425" spans="2:11" s="2" customFormat="1" x14ac:dyDescent="0.2">
      <c r="B3425" s="4"/>
      <c r="C3425" s="10"/>
      <c r="D3425" s="13"/>
      <c r="K3425" s="3"/>
    </row>
    <row r="3426" spans="2:11" s="2" customFormat="1" x14ac:dyDescent="0.2">
      <c r="B3426" s="4"/>
      <c r="C3426" s="10"/>
      <c r="D3426" s="13"/>
      <c r="K3426" s="3"/>
    </row>
    <row r="3427" spans="2:11" s="2" customFormat="1" x14ac:dyDescent="0.2">
      <c r="B3427" s="4"/>
      <c r="C3427" s="10"/>
      <c r="D3427" s="13"/>
      <c r="K3427" s="3"/>
    </row>
    <row r="3428" spans="2:11" s="2" customFormat="1" x14ac:dyDescent="0.2">
      <c r="B3428" s="4"/>
      <c r="C3428" s="10"/>
      <c r="D3428" s="13"/>
      <c r="K3428" s="3"/>
    </row>
    <row r="3429" spans="2:11" s="2" customFormat="1" x14ac:dyDescent="0.2">
      <c r="B3429" s="4"/>
      <c r="C3429" s="10"/>
      <c r="D3429" s="13"/>
      <c r="K3429" s="3"/>
    </row>
    <row r="3430" spans="2:11" s="2" customFormat="1" x14ac:dyDescent="0.2">
      <c r="B3430" s="4"/>
      <c r="C3430" s="10"/>
      <c r="D3430" s="13"/>
      <c r="K3430" s="3"/>
    </row>
    <row r="3431" spans="2:11" s="2" customFormat="1" x14ac:dyDescent="0.2">
      <c r="B3431" s="4"/>
      <c r="C3431" s="10"/>
      <c r="D3431" s="13"/>
      <c r="K3431" s="3"/>
    </row>
    <row r="3432" spans="2:11" s="2" customFormat="1" x14ac:dyDescent="0.2">
      <c r="B3432" s="4"/>
      <c r="C3432" s="10"/>
      <c r="D3432" s="13"/>
      <c r="K3432" s="3"/>
    </row>
    <row r="3433" spans="2:11" s="2" customFormat="1" x14ac:dyDescent="0.2">
      <c r="B3433" s="4"/>
      <c r="C3433" s="10"/>
      <c r="D3433" s="13"/>
      <c r="K3433" s="3"/>
    </row>
    <row r="3434" spans="2:11" s="2" customFormat="1" x14ac:dyDescent="0.2">
      <c r="B3434" s="4"/>
      <c r="C3434" s="10"/>
      <c r="D3434" s="13"/>
      <c r="K3434" s="3"/>
    </row>
    <row r="3435" spans="2:11" s="2" customFormat="1" x14ac:dyDescent="0.2">
      <c r="B3435" s="4"/>
      <c r="C3435" s="10"/>
      <c r="D3435" s="13"/>
      <c r="K3435" s="3"/>
    </row>
    <row r="3436" spans="2:11" s="2" customFormat="1" x14ac:dyDescent="0.2">
      <c r="B3436" s="4"/>
      <c r="C3436" s="10"/>
      <c r="D3436" s="13"/>
      <c r="K3436" s="3"/>
    </row>
    <row r="3437" spans="2:11" s="2" customFormat="1" x14ac:dyDescent="0.2">
      <c r="B3437" s="4"/>
      <c r="C3437" s="10"/>
      <c r="D3437" s="13"/>
      <c r="K3437" s="3"/>
    </row>
    <row r="3438" spans="2:11" s="2" customFormat="1" x14ac:dyDescent="0.2">
      <c r="B3438" s="4"/>
      <c r="C3438" s="10"/>
      <c r="D3438" s="13"/>
      <c r="K3438" s="3"/>
    </row>
    <row r="3439" spans="2:11" s="2" customFormat="1" x14ac:dyDescent="0.2">
      <c r="B3439" s="4"/>
      <c r="C3439" s="10"/>
      <c r="D3439" s="13"/>
      <c r="K3439" s="3"/>
    </row>
    <row r="3440" spans="2:11" s="2" customFormat="1" x14ac:dyDescent="0.2">
      <c r="B3440" s="4"/>
      <c r="C3440" s="10"/>
      <c r="D3440" s="13"/>
      <c r="K3440" s="3"/>
    </row>
    <row r="3441" spans="2:11" s="2" customFormat="1" x14ac:dyDescent="0.2">
      <c r="B3441" s="4"/>
      <c r="C3441" s="10"/>
      <c r="D3441" s="13"/>
      <c r="K3441" s="3"/>
    </row>
    <row r="3442" spans="2:11" s="2" customFormat="1" x14ac:dyDescent="0.2">
      <c r="B3442" s="4"/>
      <c r="C3442" s="10"/>
      <c r="D3442" s="13"/>
      <c r="K3442" s="3"/>
    </row>
    <row r="3443" spans="2:11" s="2" customFormat="1" x14ac:dyDescent="0.2">
      <c r="B3443" s="4"/>
      <c r="C3443" s="10"/>
      <c r="D3443" s="13"/>
      <c r="K3443" s="3"/>
    </row>
    <row r="3444" spans="2:11" s="2" customFormat="1" x14ac:dyDescent="0.2">
      <c r="B3444" s="4"/>
      <c r="C3444" s="10"/>
      <c r="D3444" s="13"/>
      <c r="K3444" s="3"/>
    </row>
    <row r="3445" spans="2:11" s="2" customFormat="1" x14ac:dyDescent="0.2">
      <c r="B3445" s="4"/>
      <c r="C3445" s="10"/>
      <c r="D3445" s="13"/>
      <c r="K3445" s="3"/>
    </row>
    <row r="3446" spans="2:11" s="2" customFormat="1" x14ac:dyDescent="0.2">
      <c r="B3446" s="4"/>
      <c r="C3446" s="10"/>
      <c r="D3446" s="13"/>
      <c r="K3446" s="3"/>
    </row>
    <row r="3447" spans="2:11" s="2" customFormat="1" x14ac:dyDescent="0.2">
      <c r="B3447" s="4"/>
      <c r="C3447" s="10"/>
      <c r="D3447" s="13"/>
      <c r="K3447" s="3"/>
    </row>
    <row r="3448" spans="2:11" s="2" customFormat="1" x14ac:dyDescent="0.2">
      <c r="B3448" s="4"/>
      <c r="C3448" s="10"/>
      <c r="D3448" s="13"/>
      <c r="K3448" s="3"/>
    </row>
    <row r="3449" spans="2:11" s="2" customFormat="1" x14ac:dyDescent="0.2">
      <c r="B3449" s="4"/>
      <c r="C3449" s="10"/>
      <c r="D3449" s="13"/>
      <c r="K3449" s="3"/>
    </row>
    <row r="3450" spans="2:11" s="2" customFormat="1" x14ac:dyDescent="0.2">
      <c r="B3450" s="4"/>
      <c r="C3450" s="10"/>
      <c r="D3450" s="13"/>
      <c r="K3450" s="3"/>
    </row>
    <row r="3451" spans="2:11" s="2" customFormat="1" x14ac:dyDescent="0.2">
      <c r="B3451" s="4"/>
      <c r="C3451" s="10"/>
      <c r="D3451" s="13"/>
      <c r="K3451" s="3"/>
    </row>
    <row r="3452" spans="2:11" s="2" customFormat="1" x14ac:dyDescent="0.2">
      <c r="B3452" s="4"/>
      <c r="C3452" s="10"/>
      <c r="D3452" s="13"/>
      <c r="K3452" s="3"/>
    </row>
    <row r="3453" spans="2:11" s="2" customFormat="1" x14ac:dyDescent="0.2">
      <c r="B3453" s="4"/>
      <c r="C3453" s="10"/>
      <c r="D3453" s="13"/>
      <c r="K3453" s="3"/>
    </row>
    <row r="3454" spans="2:11" s="2" customFormat="1" x14ac:dyDescent="0.2">
      <c r="B3454" s="4"/>
      <c r="C3454" s="10"/>
      <c r="D3454" s="13"/>
      <c r="K3454" s="3"/>
    </row>
    <row r="3455" spans="2:11" s="2" customFormat="1" x14ac:dyDescent="0.2">
      <c r="B3455" s="4"/>
      <c r="C3455" s="10"/>
      <c r="D3455" s="13"/>
      <c r="K3455" s="3"/>
    </row>
    <row r="3456" spans="2:11" s="2" customFormat="1" x14ac:dyDescent="0.2">
      <c r="B3456" s="4"/>
      <c r="C3456" s="10"/>
      <c r="D3456" s="13"/>
      <c r="K3456" s="3"/>
    </row>
    <row r="3457" spans="2:11" s="2" customFormat="1" x14ac:dyDescent="0.2">
      <c r="B3457" s="4"/>
      <c r="C3457" s="10"/>
      <c r="D3457" s="13"/>
      <c r="K3457" s="3"/>
    </row>
    <row r="3458" spans="2:11" s="2" customFormat="1" x14ac:dyDescent="0.2">
      <c r="B3458" s="4"/>
      <c r="C3458" s="10"/>
      <c r="D3458" s="13"/>
      <c r="K3458" s="3"/>
    </row>
    <row r="3459" spans="2:11" s="2" customFormat="1" x14ac:dyDescent="0.2">
      <c r="B3459" s="4"/>
      <c r="C3459" s="10"/>
      <c r="D3459" s="13"/>
      <c r="K3459" s="3"/>
    </row>
    <row r="3460" spans="2:11" s="2" customFormat="1" x14ac:dyDescent="0.2">
      <c r="B3460" s="4"/>
      <c r="C3460" s="10"/>
      <c r="D3460" s="13"/>
      <c r="K3460" s="3"/>
    </row>
    <row r="3461" spans="2:11" s="2" customFormat="1" x14ac:dyDescent="0.2">
      <c r="B3461" s="4"/>
      <c r="C3461" s="10"/>
      <c r="D3461" s="13"/>
      <c r="K3461" s="3"/>
    </row>
    <row r="3462" spans="2:11" s="2" customFormat="1" x14ac:dyDescent="0.2">
      <c r="B3462" s="4"/>
      <c r="C3462" s="10"/>
      <c r="D3462" s="13"/>
      <c r="K3462" s="3"/>
    </row>
    <row r="3463" spans="2:11" s="2" customFormat="1" x14ac:dyDescent="0.2">
      <c r="B3463" s="4"/>
      <c r="C3463" s="10"/>
      <c r="D3463" s="13"/>
      <c r="K3463" s="3"/>
    </row>
    <row r="3464" spans="2:11" s="2" customFormat="1" x14ac:dyDescent="0.2">
      <c r="B3464" s="4"/>
      <c r="C3464" s="10"/>
      <c r="D3464" s="13"/>
      <c r="K3464" s="3"/>
    </row>
    <row r="3465" spans="2:11" s="2" customFormat="1" x14ac:dyDescent="0.2">
      <c r="B3465" s="4"/>
      <c r="C3465" s="10"/>
      <c r="D3465" s="13"/>
      <c r="K3465" s="3"/>
    </row>
    <row r="3466" spans="2:11" s="2" customFormat="1" x14ac:dyDescent="0.2">
      <c r="B3466" s="4"/>
      <c r="C3466" s="10"/>
      <c r="D3466" s="13"/>
      <c r="K3466" s="3"/>
    </row>
    <row r="3467" spans="2:11" s="2" customFormat="1" x14ac:dyDescent="0.2">
      <c r="B3467" s="4"/>
      <c r="C3467" s="10"/>
      <c r="D3467" s="13"/>
      <c r="K3467" s="3"/>
    </row>
    <row r="3468" spans="2:11" s="2" customFormat="1" x14ac:dyDescent="0.2">
      <c r="B3468" s="4"/>
      <c r="C3468" s="10"/>
      <c r="D3468" s="13"/>
      <c r="K3468" s="3"/>
    </row>
    <row r="3469" spans="2:11" s="2" customFormat="1" x14ac:dyDescent="0.2">
      <c r="B3469" s="4"/>
      <c r="C3469" s="10"/>
      <c r="D3469" s="13"/>
      <c r="K3469" s="3"/>
    </row>
    <row r="3470" spans="2:11" s="2" customFormat="1" x14ac:dyDescent="0.2">
      <c r="B3470" s="4"/>
      <c r="C3470" s="10"/>
      <c r="D3470" s="13"/>
      <c r="K3470" s="3"/>
    </row>
    <row r="3471" spans="2:11" s="2" customFormat="1" x14ac:dyDescent="0.2">
      <c r="B3471" s="4"/>
      <c r="C3471" s="10"/>
      <c r="D3471" s="13"/>
      <c r="K3471" s="3"/>
    </row>
    <row r="3472" spans="2:11" s="2" customFormat="1" x14ac:dyDescent="0.2">
      <c r="B3472" s="4"/>
      <c r="C3472" s="10"/>
      <c r="D3472" s="13"/>
      <c r="K3472" s="3"/>
    </row>
    <row r="3473" spans="2:11" s="2" customFormat="1" x14ac:dyDescent="0.2">
      <c r="B3473" s="4"/>
      <c r="C3473" s="10"/>
      <c r="D3473" s="13"/>
      <c r="K3473" s="3"/>
    </row>
    <row r="3474" spans="2:11" s="2" customFormat="1" x14ac:dyDescent="0.2">
      <c r="B3474" s="4"/>
      <c r="C3474" s="10"/>
      <c r="D3474" s="13"/>
      <c r="K3474" s="3"/>
    </row>
    <row r="3475" spans="2:11" s="2" customFormat="1" x14ac:dyDescent="0.2">
      <c r="B3475" s="4"/>
      <c r="C3475" s="10"/>
      <c r="D3475" s="13"/>
      <c r="K3475" s="3"/>
    </row>
    <row r="3476" spans="2:11" s="2" customFormat="1" x14ac:dyDescent="0.2">
      <c r="B3476" s="4"/>
      <c r="C3476" s="10"/>
      <c r="D3476" s="13"/>
      <c r="K3476" s="3"/>
    </row>
    <row r="3477" spans="2:11" s="2" customFormat="1" x14ac:dyDescent="0.2">
      <c r="B3477" s="4"/>
      <c r="C3477" s="10"/>
      <c r="D3477" s="13"/>
      <c r="K3477" s="3"/>
    </row>
    <row r="3478" spans="2:11" s="2" customFormat="1" x14ac:dyDescent="0.2">
      <c r="B3478" s="4"/>
      <c r="C3478" s="10"/>
      <c r="D3478" s="13"/>
      <c r="K3478" s="3"/>
    </row>
    <row r="3479" spans="2:11" s="2" customFormat="1" x14ac:dyDescent="0.2">
      <c r="B3479" s="4"/>
      <c r="C3479" s="10"/>
      <c r="D3479" s="13"/>
      <c r="K3479" s="3"/>
    </row>
    <row r="3480" spans="2:11" s="2" customFormat="1" x14ac:dyDescent="0.2">
      <c r="B3480" s="4"/>
      <c r="C3480" s="10"/>
      <c r="D3480" s="13"/>
      <c r="K3480" s="3"/>
    </row>
    <row r="3481" spans="2:11" s="2" customFormat="1" x14ac:dyDescent="0.2">
      <c r="B3481" s="4"/>
      <c r="C3481" s="10"/>
      <c r="D3481" s="13"/>
      <c r="K3481" s="3"/>
    </row>
    <row r="3482" spans="2:11" s="2" customFormat="1" x14ac:dyDescent="0.2">
      <c r="B3482" s="4"/>
      <c r="C3482" s="10"/>
      <c r="D3482" s="13"/>
      <c r="K3482" s="3"/>
    </row>
    <row r="3483" spans="2:11" s="2" customFormat="1" x14ac:dyDescent="0.2">
      <c r="B3483" s="4"/>
      <c r="C3483" s="10"/>
      <c r="D3483" s="13"/>
      <c r="K3483" s="3"/>
    </row>
    <row r="3484" spans="2:11" s="2" customFormat="1" x14ac:dyDescent="0.2">
      <c r="B3484" s="4"/>
      <c r="C3484" s="10"/>
      <c r="D3484" s="13"/>
      <c r="K3484" s="3"/>
    </row>
    <row r="3485" spans="2:11" s="2" customFormat="1" x14ac:dyDescent="0.2">
      <c r="B3485" s="4"/>
      <c r="C3485" s="10"/>
      <c r="D3485" s="13"/>
      <c r="K3485" s="3"/>
    </row>
    <row r="3486" spans="2:11" s="2" customFormat="1" x14ac:dyDescent="0.2">
      <c r="B3486" s="4"/>
      <c r="C3486" s="10"/>
      <c r="D3486" s="13"/>
      <c r="K3486" s="3"/>
    </row>
    <row r="3487" spans="2:11" s="2" customFormat="1" x14ac:dyDescent="0.2">
      <c r="B3487" s="4"/>
      <c r="C3487" s="10"/>
      <c r="D3487" s="13"/>
      <c r="K3487" s="3"/>
    </row>
    <row r="3488" spans="2:11" s="2" customFormat="1" x14ac:dyDescent="0.2">
      <c r="B3488" s="4"/>
      <c r="C3488" s="10"/>
      <c r="D3488" s="13"/>
      <c r="K3488" s="3"/>
    </row>
    <row r="3489" spans="2:11" s="2" customFormat="1" x14ac:dyDescent="0.2">
      <c r="B3489" s="4"/>
      <c r="C3489" s="10"/>
      <c r="D3489" s="13"/>
      <c r="K3489" s="3"/>
    </row>
    <row r="3490" spans="2:11" s="2" customFormat="1" x14ac:dyDescent="0.2">
      <c r="B3490" s="4"/>
      <c r="C3490" s="10"/>
      <c r="D3490" s="13"/>
      <c r="K3490" s="3"/>
    </row>
    <row r="3491" spans="2:11" s="2" customFormat="1" x14ac:dyDescent="0.2">
      <c r="B3491" s="4"/>
      <c r="C3491" s="10"/>
      <c r="D3491" s="13"/>
      <c r="K3491" s="3"/>
    </row>
    <row r="3492" spans="2:11" s="2" customFormat="1" x14ac:dyDescent="0.2">
      <c r="B3492" s="4"/>
      <c r="C3492" s="10"/>
      <c r="D3492" s="13"/>
      <c r="K3492" s="3"/>
    </row>
    <row r="3493" spans="2:11" s="2" customFormat="1" x14ac:dyDescent="0.2">
      <c r="B3493" s="4"/>
      <c r="C3493" s="10"/>
      <c r="D3493" s="13"/>
      <c r="K3493" s="3"/>
    </row>
    <row r="3494" spans="2:11" s="2" customFormat="1" x14ac:dyDescent="0.2">
      <c r="B3494" s="4"/>
      <c r="C3494" s="10"/>
      <c r="D3494" s="13"/>
      <c r="K3494" s="3"/>
    </row>
    <row r="3495" spans="2:11" s="2" customFormat="1" x14ac:dyDescent="0.2">
      <c r="B3495" s="4"/>
      <c r="C3495" s="10"/>
      <c r="D3495" s="13"/>
      <c r="K3495" s="3"/>
    </row>
    <row r="3496" spans="2:11" s="2" customFormat="1" x14ac:dyDescent="0.2">
      <c r="B3496" s="4"/>
      <c r="C3496" s="10"/>
      <c r="D3496" s="13"/>
      <c r="K3496" s="3"/>
    </row>
    <row r="3497" spans="2:11" s="2" customFormat="1" x14ac:dyDescent="0.2">
      <c r="B3497" s="4"/>
      <c r="C3497" s="10"/>
      <c r="D3497" s="13"/>
      <c r="K3497" s="3"/>
    </row>
    <row r="3498" spans="2:11" s="2" customFormat="1" x14ac:dyDescent="0.2">
      <c r="B3498" s="4"/>
      <c r="C3498" s="10"/>
      <c r="D3498" s="13"/>
      <c r="K3498" s="3"/>
    </row>
    <row r="3499" spans="2:11" s="2" customFormat="1" x14ac:dyDescent="0.2">
      <c r="B3499" s="4"/>
      <c r="C3499" s="10"/>
      <c r="D3499" s="13"/>
      <c r="K3499" s="3"/>
    </row>
    <row r="3500" spans="2:11" s="2" customFormat="1" x14ac:dyDescent="0.2">
      <c r="B3500" s="4"/>
      <c r="C3500" s="10"/>
      <c r="D3500" s="13"/>
      <c r="K3500" s="3"/>
    </row>
    <row r="3501" spans="2:11" s="2" customFormat="1" x14ac:dyDescent="0.2">
      <c r="B3501" s="4"/>
      <c r="C3501" s="10"/>
      <c r="D3501" s="13"/>
      <c r="K3501" s="3"/>
    </row>
    <row r="3502" spans="2:11" s="2" customFormat="1" x14ac:dyDescent="0.2">
      <c r="B3502" s="4"/>
      <c r="C3502" s="10"/>
      <c r="D3502" s="13"/>
      <c r="K3502" s="3"/>
    </row>
    <row r="3503" spans="2:11" s="2" customFormat="1" x14ac:dyDescent="0.2">
      <c r="B3503" s="4"/>
      <c r="C3503" s="10"/>
      <c r="D3503" s="13"/>
      <c r="K3503" s="3"/>
    </row>
    <row r="3504" spans="2:11" s="2" customFormat="1" x14ac:dyDescent="0.2">
      <c r="B3504" s="4"/>
      <c r="C3504" s="10"/>
      <c r="D3504" s="13"/>
      <c r="K3504" s="3"/>
    </row>
    <row r="3505" spans="2:11" s="2" customFormat="1" x14ac:dyDescent="0.2">
      <c r="B3505" s="4"/>
      <c r="C3505" s="10"/>
      <c r="D3505" s="13"/>
      <c r="K3505" s="3"/>
    </row>
    <row r="3506" spans="2:11" s="2" customFormat="1" x14ac:dyDescent="0.2">
      <c r="B3506" s="4"/>
      <c r="C3506" s="10"/>
      <c r="D3506" s="13"/>
      <c r="K3506" s="3"/>
    </row>
    <row r="3507" spans="2:11" s="2" customFormat="1" x14ac:dyDescent="0.2">
      <c r="B3507" s="4"/>
      <c r="C3507" s="10"/>
      <c r="D3507" s="13"/>
      <c r="K3507" s="3"/>
    </row>
    <row r="3508" spans="2:11" s="2" customFormat="1" x14ac:dyDescent="0.2">
      <c r="B3508" s="4"/>
      <c r="C3508" s="10"/>
      <c r="D3508" s="13"/>
      <c r="K3508" s="3"/>
    </row>
    <row r="3509" spans="2:11" s="2" customFormat="1" x14ac:dyDescent="0.2">
      <c r="B3509" s="4"/>
      <c r="C3509" s="10"/>
      <c r="D3509" s="13"/>
      <c r="K3509" s="3"/>
    </row>
    <row r="3510" spans="2:11" s="2" customFormat="1" x14ac:dyDescent="0.2">
      <c r="B3510" s="4"/>
      <c r="C3510" s="10"/>
      <c r="D3510" s="13"/>
      <c r="K3510" s="3"/>
    </row>
    <row r="3511" spans="2:11" s="2" customFormat="1" x14ac:dyDescent="0.2">
      <c r="B3511" s="4"/>
      <c r="C3511" s="10"/>
      <c r="D3511" s="13"/>
      <c r="K3511" s="3"/>
    </row>
    <row r="3512" spans="2:11" s="2" customFormat="1" x14ac:dyDescent="0.2">
      <c r="B3512" s="4"/>
      <c r="C3512" s="10"/>
      <c r="D3512" s="13"/>
      <c r="K3512" s="3"/>
    </row>
    <row r="3513" spans="2:11" s="2" customFormat="1" x14ac:dyDescent="0.2">
      <c r="B3513" s="4"/>
      <c r="C3513" s="10"/>
      <c r="D3513" s="13"/>
      <c r="K3513" s="3"/>
    </row>
    <row r="3514" spans="2:11" s="2" customFormat="1" x14ac:dyDescent="0.2">
      <c r="B3514" s="4"/>
      <c r="C3514" s="10"/>
      <c r="D3514" s="13"/>
      <c r="K3514" s="3"/>
    </row>
    <row r="3515" spans="2:11" s="2" customFormat="1" x14ac:dyDescent="0.2">
      <c r="B3515" s="4"/>
      <c r="C3515" s="10"/>
      <c r="D3515" s="13"/>
      <c r="K3515" s="3"/>
    </row>
    <row r="3516" spans="2:11" s="2" customFormat="1" x14ac:dyDescent="0.2">
      <c r="B3516" s="4"/>
      <c r="C3516" s="10"/>
      <c r="D3516" s="13"/>
      <c r="K3516" s="3"/>
    </row>
    <row r="3517" spans="2:11" s="2" customFormat="1" x14ac:dyDescent="0.2">
      <c r="B3517" s="4"/>
      <c r="C3517" s="10"/>
      <c r="D3517" s="13"/>
      <c r="K3517" s="3"/>
    </row>
    <row r="3518" spans="2:11" s="2" customFormat="1" x14ac:dyDescent="0.2">
      <c r="B3518" s="4"/>
      <c r="C3518" s="10"/>
      <c r="D3518" s="13"/>
      <c r="K3518" s="3"/>
    </row>
    <row r="3519" spans="2:11" s="2" customFormat="1" x14ac:dyDescent="0.2">
      <c r="B3519" s="4"/>
      <c r="C3519" s="10"/>
      <c r="D3519" s="13"/>
      <c r="K3519" s="3"/>
    </row>
    <row r="3520" spans="2:11" s="2" customFormat="1" x14ac:dyDescent="0.2">
      <c r="B3520" s="4"/>
      <c r="C3520" s="10"/>
      <c r="D3520" s="13"/>
      <c r="K3520" s="3"/>
    </row>
    <row r="3521" spans="2:11" s="2" customFormat="1" x14ac:dyDescent="0.2">
      <c r="B3521" s="4"/>
      <c r="C3521" s="10"/>
      <c r="D3521" s="13"/>
      <c r="K3521" s="3"/>
    </row>
    <row r="3522" spans="2:11" s="2" customFormat="1" x14ac:dyDescent="0.2">
      <c r="B3522" s="4"/>
      <c r="C3522" s="10"/>
      <c r="D3522" s="13"/>
      <c r="K3522" s="3"/>
    </row>
    <row r="3523" spans="2:11" s="2" customFormat="1" x14ac:dyDescent="0.2">
      <c r="B3523" s="4"/>
      <c r="C3523" s="10"/>
      <c r="D3523" s="13"/>
      <c r="K3523" s="3"/>
    </row>
    <row r="3524" spans="2:11" s="2" customFormat="1" x14ac:dyDescent="0.2">
      <c r="B3524" s="4"/>
      <c r="C3524" s="10"/>
      <c r="D3524" s="13"/>
      <c r="K3524" s="3"/>
    </row>
    <row r="3525" spans="2:11" s="2" customFormat="1" x14ac:dyDescent="0.2">
      <c r="B3525" s="4"/>
      <c r="C3525" s="10"/>
      <c r="D3525" s="13"/>
      <c r="K3525" s="3"/>
    </row>
    <row r="3526" spans="2:11" s="2" customFormat="1" x14ac:dyDescent="0.2">
      <c r="B3526" s="4"/>
      <c r="C3526" s="10"/>
      <c r="D3526" s="13"/>
      <c r="K3526" s="3"/>
    </row>
    <row r="3527" spans="2:11" s="2" customFormat="1" x14ac:dyDescent="0.2">
      <c r="B3527" s="4"/>
      <c r="C3527" s="10"/>
      <c r="D3527" s="13"/>
      <c r="K3527" s="3"/>
    </row>
    <row r="3528" spans="2:11" s="2" customFormat="1" x14ac:dyDescent="0.2">
      <c r="B3528" s="4"/>
      <c r="C3528" s="10"/>
      <c r="D3528" s="13"/>
      <c r="K3528" s="3"/>
    </row>
    <row r="3529" spans="2:11" s="2" customFormat="1" x14ac:dyDescent="0.2">
      <c r="B3529" s="4"/>
      <c r="C3529" s="10"/>
      <c r="D3529" s="13"/>
      <c r="K3529" s="3"/>
    </row>
    <row r="3530" spans="2:11" s="2" customFormat="1" x14ac:dyDescent="0.2">
      <c r="B3530" s="4"/>
      <c r="C3530" s="10"/>
      <c r="D3530" s="13"/>
      <c r="K3530" s="3"/>
    </row>
    <row r="3531" spans="2:11" s="2" customFormat="1" x14ac:dyDescent="0.2">
      <c r="B3531" s="4"/>
      <c r="C3531" s="10"/>
      <c r="D3531" s="13"/>
      <c r="K3531" s="3"/>
    </row>
    <row r="3532" spans="2:11" s="2" customFormat="1" x14ac:dyDescent="0.2">
      <c r="B3532" s="4"/>
      <c r="C3532" s="10"/>
      <c r="D3532" s="13"/>
      <c r="K3532" s="3"/>
    </row>
    <row r="3533" spans="2:11" s="2" customFormat="1" x14ac:dyDescent="0.2">
      <c r="B3533" s="4"/>
      <c r="C3533" s="10"/>
      <c r="D3533" s="13"/>
      <c r="K3533" s="3"/>
    </row>
    <row r="3534" spans="2:11" s="2" customFormat="1" x14ac:dyDescent="0.2">
      <c r="B3534" s="4"/>
      <c r="C3534" s="10"/>
      <c r="D3534" s="13"/>
      <c r="K3534" s="3"/>
    </row>
    <row r="3535" spans="2:11" s="2" customFormat="1" x14ac:dyDescent="0.2">
      <c r="B3535" s="4"/>
      <c r="C3535" s="10"/>
      <c r="D3535" s="13"/>
      <c r="K3535" s="3"/>
    </row>
    <row r="3536" spans="2:11" s="2" customFormat="1" x14ac:dyDescent="0.2">
      <c r="B3536" s="4"/>
      <c r="C3536" s="10"/>
      <c r="D3536" s="13"/>
      <c r="K3536" s="3"/>
    </row>
    <row r="3537" spans="2:11" s="2" customFormat="1" x14ac:dyDescent="0.2">
      <c r="B3537" s="4"/>
      <c r="C3537" s="10"/>
      <c r="D3537" s="13"/>
      <c r="K3537" s="3"/>
    </row>
    <row r="3538" spans="2:11" s="2" customFormat="1" x14ac:dyDescent="0.2">
      <c r="B3538" s="4"/>
      <c r="C3538" s="10"/>
      <c r="D3538" s="13"/>
      <c r="K3538" s="3"/>
    </row>
    <row r="3539" spans="2:11" s="2" customFormat="1" x14ac:dyDescent="0.2">
      <c r="B3539" s="4"/>
      <c r="C3539" s="10"/>
      <c r="D3539" s="13"/>
      <c r="K3539" s="3"/>
    </row>
    <row r="3540" spans="2:11" s="2" customFormat="1" x14ac:dyDescent="0.2">
      <c r="B3540" s="4"/>
      <c r="C3540" s="10"/>
      <c r="D3540" s="13"/>
      <c r="K3540" s="3"/>
    </row>
    <row r="3541" spans="2:11" s="2" customFormat="1" x14ac:dyDescent="0.2">
      <c r="B3541" s="4"/>
      <c r="C3541" s="10"/>
      <c r="D3541" s="13"/>
      <c r="K3541" s="3"/>
    </row>
    <row r="3542" spans="2:11" s="2" customFormat="1" x14ac:dyDescent="0.2">
      <c r="B3542" s="4"/>
      <c r="C3542" s="10"/>
      <c r="D3542" s="13"/>
      <c r="K3542" s="3"/>
    </row>
    <row r="3543" spans="2:11" s="2" customFormat="1" x14ac:dyDescent="0.2">
      <c r="B3543" s="4"/>
      <c r="C3543" s="10"/>
      <c r="D3543" s="13"/>
      <c r="K3543" s="3"/>
    </row>
    <row r="3544" spans="2:11" s="2" customFormat="1" x14ac:dyDescent="0.2">
      <c r="B3544" s="4"/>
      <c r="C3544" s="10"/>
      <c r="D3544" s="13"/>
      <c r="K3544" s="3"/>
    </row>
    <row r="3545" spans="2:11" s="2" customFormat="1" x14ac:dyDescent="0.2">
      <c r="B3545" s="4"/>
      <c r="C3545" s="10"/>
      <c r="D3545" s="13"/>
      <c r="K3545" s="3"/>
    </row>
    <row r="3546" spans="2:11" s="2" customFormat="1" x14ac:dyDescent="0.2">
      <c r="B3546" s="4"/>
      <c r="C3546" s="10"/>
      <c r="D3546" s="13"/>
      <c r="K3546" s="3"/>
    </row>
    <row r="3547" spans="2:11" s="2" customFormat="1" x14ac:dyDescent="0.2">
      <c r="B3547" s="4"/>
      <c r="C3547" s="10"/>
      <c r="D3547" s="13"/>
      <c r="K3547" s="3"/>
    </row>
    <row r="3548" spans="2:11" s="2" customFormat="1" x14ac:dyDescent="0.2">
      <c r="B3548" s="4"/>
      <c r="C3548" s="10"/>
      <c r="D3548" s="13"/>
      <c r="K3548" s="3"/>
    </row>
    <row r="3549" spans="2:11" s="2" customFormat="1" x14ac:dyDescent="0.2">
      <c r="B3549" s="4"/>
      <c r="C3549" s="10"/>
      <c r="D3549" s="13"/>
      <c r="K3549" s="3"/>
    </row>
    <row r="3550" spans="2:11" s="2" customFormat="1" x14ac:dyDescent="0.2">
      <c r="B3550" s="4"/>
      <c r="C3550" s="10"/>
      <c r="D3550" s="13"/>
      <c r="K3550" s="3"/>
    </row>
    <row r="3551" spans="2:11" s="2" customFormat="1" x14ac:dyDescent="0.2">
      <c r="B3551" s="4"/>
      <c r="C3551" s="10"/>
      <c r="D3551" s="13"/>
      <c r="K3551" s="3"/>
    </row>
    <row r="3552" spans="2:11" s="2" customFormat="1" x14ac:dyDescent="0.2">
      <c r="B3552" s="4"/>
      <c r="C3552" s="10"/>
      <c r="D3552" s="13"/>
      <c r="K3552" s="3"/>
    </row>
    <row r="3553" spans="2:11" s="2" customFormat="1" x14ac:dyDescent="0.2">
      <c r="B3553" s="4"/>
      <c r="C3553" s="10"/>
      <c r="D3553" s="13"/>
      <c r="K3553" s="3"/>
    </row>
    <row r="3554" spans="2:11" s="2" customFormat="1" x14ac:dyDescent="0.2">
      <c r="B3554" s="4"/>
      <c r="C3554" s="10"/>
      <c r="D3554" s="13"/>
      <c r="K3554" s="3"/>
    </row>
    <row r="3555" spans="2:11" s="2" customFormat="1" x14ac:dyDescent="0.2">
      <c r="B3555" s="4"/>
      <c r="C3555" s="10"/>
      <c r="D3555" s="13"/>
      <c r="K3555" s="3"/>
    </row>
    <row r="3556" spans="2:11" s="2" customFormat="1" x14ac:dyDescent="0.2">
      <c r="B3556" s="4"/>
      <c r="C3556" s="10"/>
      <c r="D3556" s="13"/>
      <c r="K3556" s="3"/>
    </row>
    <row r="3557" spans="2:11" s="2" customFormat="1" x14ac:dyDescent="0.2">
      <c r="B3557" s="4"/>
      <c r="C3557" s="10"/>
      <c r="D3557" s="13"/>
      <c r="K3557" s="3"/>
    </row>
    <row r="3558" spans="2:11" s="2" customFormat="1" x14ac:dyDescent="0.2">
      <c r="B3558" s="4"/>
      <c r="C3558" s="10"/>
      <c r="D3558" s="13"/>
      <c r="K3558" s="3"/>
    </row>
    <row r="3559" spans="2:11" s="2" customFormat="1" x14ac:dyDescent="0.2">
      <c r="B3559" s="4"/>
      <c r="C3559" s="10"/>
      <c r="D3559" s="13"/>
      <c r="K3559" s="3"/>
    </row>
    <row r="3560" spans="2:11" s="2" customFormat="1" x14ac:dyDescent="0.2">
      <c r="B3560" s="4"/>
      <c r="C3560" s="10"/>
      <c r="D3560" s="13"/>
      <c r="K3560" s="3"/>
    </row>
    <row r="3561" spans="2:11" s="2" customFormat="1" x14ac:dyDescent="0.2">
      <c r="B3561" s="4"/>
      <c r="C3561" s="10"/>
      <c r="D3561" s="13"/>
      <c r="K3561" s="3"/>
    </row>
    <row r="3562" spans="2:11" s="2" customFormat="1" x14ac:dyDescent="0.2">
      <c r="B3562" s="4"/>
      <c r="C3562" s="10"/>
      <c r="D3562" s="13"/>
      <c r="K3562" s="3"/>
    </row>
    <row r="3563" spans="2:11" s="2" customFormat="1" x14ac:dyDescent="0.2">
      <c r="B3563" s="4"/>
      <c r="C3563" s="10"/>
      <c r="D3563" s="13"/>
      <c r="K3563" s="3"/>
    </row>
    <row r="3564" spans="2:11" s="2" customFormat="1" x14ac:dyDescent="0.2">
      <c r="B3564" s="4"/>
      <c r="C3564" s="10"/>
      <c r="D3564" s="13"/>
      <c r="K3564" s="3"/>
    </row>
    <row r="3565" spans="2:11" s="2" customFormat="1" x14ac:dyDescent="0.2">
      <c r="B3565" s="4"/>
      <c r="C3565" s="10"/>
      <c r="D3565" s="13"/>
      <c r="K3565" s="3"/>
    </row>
    <row r="3566" spans="2:11" s="2" customFormat="1" x14ac:dyDescent="0.2">
      <c r="B3566" s="4"/>
      <c r="C3566" s="10"/>
      <c r="D3566" s="13"/>
      <c r="K3566" s="3"/>
    </row>
    <row r="3567" spans="2:11" s="2" customFormat="1" x14ac:dyDescent="0.2">
      <c r="B3567" s="4"/>
      <c r="C3567" s="10"/>
      <c r="D3567" s="13"/>
      <c r="K3567" s="3"/>
    </row>
    <row r="3568" spans="2:11" s="2" customFormat="1" x14ac:dyDescent="0.2">
      <c r="B3568" s="4"/>
      <c r="C3568" s="10"/>
      <c r="D3568" s="13"/>
      <c r="K3568" s="3"/>
    </row>
    <row r="3569" spans="2:11" s="2" customFormat="1" x14ac:dyDescent="0.2">
      <c r="B3569" s="4"/>
      <c r="C3569" s="10"/>
      <c r="D3569" s="13"/>
      <c r="K3569" s="3"/>
    </row>
    <row r="3570" spans="2:11" s="2" customFormat="1" x14ac:dyDescent="0.2">
      <c r="B3570" s="4"/>
      <c r="C3570" s="10"/>
      <c r="D3570" s="13"/>
      <c r="K3570" s="3"/>
    </row>
    <row r="3571" spans="2:11" s="2" customFormat="1" x14ac:dyDescent="0.2">
      <c r="B3571" s="4"/>
      <c r="C3571" s="10"/>
      <c r="D3571" s="13"/>
      <c r="K3571" s="3"/>
    </row>
    <row r="3572" spans="2:11" s="2" customFormat="1" x14ac:dyDescent="0.2">
      <c r="B3572" s="4"/>
      <c r="C3572" s="10"/>
      <c r="D3572" s="13"/>
      <c r="K3572" s="3"/>
    </row>
    <row r="3573" spans="2:11" s="2" customFormat="1" x14ac:dyDescent="0.2">
      <c r="B3573" s="4"/>
      <c r="C3573" s="10"/>
      <c r="D3573" s="13"/>
      <c r="K3573" s="3"/>
    </row>
    <row r="3574" spans="2:11" s="2" customFormat="1" x14ac:dyDescent="0.2">
      <c r="B3574" s="4"/>
      <c r="C3574" s="10"/>
      <c r="D3574" s="13"/>
      <c r="K3574" s="3"/>
    </row>
    <row r="3575" spans="2:11" s="2" customFormat="1" x14ac:dyDescent="0.2">
      <c r="B3575" s="4"/>
      <c r="C3575" s="10"/>
      <c r="D3575" s="13"/>
      <c r="K3575" s="3"/>
    </row>
    <row r="3576" spans="2:11" s="2" customFormat="1" x14ac:dyDescent="0.2">
      <c r="B3576" s="4"/>
      <c r="C3576" s="10"/>
      <c r="D3576" s="13"/>
      <c r="K3576" s="3"/>
    </row>
    <row r="3577" spans="2:11" s="2" customFormat="1" x14ac:dyDescent="0.2">
      <c r="B3577" s="4"/>
      <c r="C3577" s="10"/>
      <c r="D3577" s="13"/>
      <c r="K3577" s="3"/>
    </row>
    <row r="3578" spans="2:11" s="2" customFormat="1" x14ac:dyDescent="0.2">
      <c r="B3578" s="4"/>
      <c r="C3578" s="10"/>
      <c r="D3578" s="13"/>
      <c r="K3578" s="3"/>
    </row>
    <row r="3579" spans="2:11" s="2" customFormat="1" x14ac:dyDescent="0.2">
      <c r="B3579" s="4"/>
      <c r="C3579" s="10"/>
      <c r="D3579" s="13"/>
      <c r="K3579" s="3"/>
    </row>
    <row r="3580" spans="2:11" s="2" customFormat="1" x14ac:dyDescent="0.2">
      <c r="B3580" s="4"/>
      <c r="C3580" s="10"/>
      <c r="D3580" s="13"/>
      <c r="K3580" s="3"/>
    </row>
    <row r="3581" spans="2:11" s="2" customFormat="1" x14ac:dyDescent="0.2">
      <c r="B3581" s="4"/>
      <c r="C3581" s="10"/>
      <c r="D3581" s="13"/>
      <c r="K3581" s="3"/>
    </row>
    <row r="3582" spans="2:11" s="2" customFormat="1" x14ac:dyDescent="0.2">
      <c r="B3582" s="4"/>
      <c r="C3582" s="10"/>
      <c r="D3582" s="13"/>
      <c r="K3582" s="3"/>
    </row>
    <row r="3583" spans="2:11" s="2" customFormat="1" x14ac:dyDescent="0.2">
      <c r="B3583" s="4"/>
      <c r="C3583" s="10"/>
      <c r="D3583" s="13"/>
      <c r="K3583" s="3"/>
    </row>
    <row r="3584" spans="2:11" s="2" customFormat="1" x14ac:dyDescent="0.2">
      <c r="B3584" s="4"/>
      <c r="C3584" s="10"/>
      <c r="D3584" s="13"/>
      <c r="K3584" s="3"/>
    </row>
    <row r="3585" spans="2:11" s="2" customFormat="1" x14ac:dyDescent="0.2">
      <c r="B3585" s="4"/>
      <c r="C3585" s="10"/>
      <c r="D3585" s="13"/>
      <c r="K3585" s="3"/>
    </row>
    <row r="3586" spans="2:11" s="2" customFormat="1" x14ac:dyDescent="0.2">
      <c r="B3586" s="4"/>
      <c r="C3586" s="10"/>
      <c r="D3586" s="13"/>
      <c r="K3586" s="3"/>
    </row>
    <row r="3587" spans="2:11" s="2" customFormat="1" x14ac:dyDescent="0.2">
      <c r="B3587" s="4"/>
      <c r="C3587" s="10"/>
      <c r="D3587" s="13"/>
      <c r="K3587" s="3"/>
    </row>
    <row r="3588" spans="2:11" s="2" customFormat="1" x14ac:dyDescent="0.2">
      <c r="B3588" s="4"/>
      <c r="C3588" s="10"/>
      <c r="D3588" s="13"/>
      <c r="K3588" s="3"/>
    </row>
    <row r="3589" spans="2:11" s="2" customFormat="1" x14ac:dyDescent="0.2">
      <c r="B3589" s="4"/>
      <c r="C3589" s="10"/>
      <c r="D3589" s="13"/>
      <c r="K3589" s="3"/>
    </row>
    <row r="3590" spans="2:11" s="2" customFormat="1" x14ac:dyDescent="0.2">
      <c r="B3590" s="4"/>
      <c r="C3590" s="10"/>
      <c r="D3590" s="13"/>
      <c r="K3590" s="3"/>
    </row>
    <row r="3591" spans="2:11" s="2" customFormat="1" x14ac:dyDescent="0.2">
      <c r="B3591" s="4"/>
      <c r="C3591" s="10"/>
      <c r="D3591" s="13"/>
      <c r="K3591" s="3"/>
    </row>
    <row r="3592" spans="2:11" s="2" customFormat="1" x14ac:dyDescent="0.2">
      <c r="B3592" s="4"/>
      <c r="C3592" s="10"/>
      <c r="D3592" s="13"/>
      <c r="K3592" s="3"/>
    </row>
    <row r="3593" spans="2:11" s="2" customFormat="1" x14ac:dyDescent="0.2">
      <c r="B3593" s="4"/>
      <c r="C3593" s="10"/>
      <c r="D3593" s="13"/>
      <c r="K3593" s="3"/>
    </row>
    <row r="3594" spans="2:11" s="2" customFormat="1" x14ac:dyDescent="0.2">
      <c r="B3594" s="4"/>
      <c r="C3594" s="10"/>
      <c r="D3594" s="13"/>
      <c r="K3594" s="3"/>
    </row>
    <row r="3595" spans="2:11" s="2" customFormat="1" x14ac:dyDescent="0.2">
      <c r="B3595" s="4"/>
      <c r="C3595" s="10"/>
      <c r="D3595" s="13"/>
      <c r="K3595" s="3"/>
    </row>
    <row r="3596" spans="2:11" s="2" customFormat="1" x14ac:dyDescent="0.2">
      <c r="B3596" s="4"/>
      <c r="C3596" s="10"/>
      <c r="D3596" s="13"/>
      <c r="K3596" s="3"/>
    </row>
    <row r="3597" spans="2:11" s="2" customFormat="1" x14ac:dyDescent="0.2">
      <c r="B3597" s="4"/>
      <c r="C3597" s="10"/>
      <c r="D3597" s="13"/>
      <c r="K3597" s="3"/>
    </row>
    <row r="3598" spans="2:11" s="2" customFormat="1" x14ac:dyDescent="0.2">
      <c r="B3598" s="4"/>
      <c r="C3598" s="10"/>
      <c r="D3598" s="13"/>
      <c r="K3598" s="3"/>
    </row>
    <row r="3599" spans="2:11" s="2" customFormat="1" x14ac:dyDescent="0.2">
      <c r="B3599" s="4"/>
      <c r="C3599" s="10"/>
      <c r="D3599" s="13"/>
      <c r="K3599" s="3"/>
    </row>
    <row r="3600" spans="2:11" s="2" customFormat="1" x14ac:dyDescent="0.2">
      <c r="B3600" s="4"/>
      <c r="C3600" s="10"/>
      <c r="D3600" s="13"/>
      <c r="K3600" s="3"/>
    </row>
    <row r="3601" spans="2:11" s="2" customFormat="1" x14ac:dyDescent="0.2">
      <c r="B3601" s="4"/>
      <c r="C3601" s="10"/>
      <c r="D3601" s="13"/>
      <c r="K3601" s="3"/>
    </row>
    <row r="3602" spans="2:11" s="2" customFormat="1" x14ac:dyDescent="0.2">
      <c r="B3602" s="4"/>
      <c r="C3602" s="10"/>
      <c r="D3602" s="13"/>
      <c r="K3602" s="3"/>
    </row>
    <row r="3603" spans="2:11" s="2" customFormat="1" x14ac:dyDescent="0.2">
      <c r="B3603" s="4"/>
      <c r="C3603" s="10"/>
      <c r="D3603" s="13"/>
      <c r="K3603" s="3"/>
    </row>
    <row r="3604" spans="2:11" s="2" customFormat="1" x14ac:dyDescent="0.2">
      <c r="B3604" s="4"/>
      <c r="C3604" s="10"/>
      <c r="D3604" s="13"/>
      <c r="K3604" s="3"/>
    </row>
    <row r="3605" spans="2:11" s="2" customFormat="1" x14ac:dyDescent="0.2">
      <c r="B3605" s="4"/>
      <c r="C3605" s="10"/>
      <c r="D3605" s="13"/>
      <c r="K3605" s="3"/>
    </row>
    <row r="3606" spans="2:11" s="2" customFormat="1" x14ac:dyDescent="0.2">
      <c r="B3606" s="4"/>
      <c r="C3606" s="10"/>
      <c r="D3606" s="13"/>
      <c r="K3606" s="3"/>
    </row>
    <row r="3607" spans="2:11" s="2" customFormat="1" x14ac:dyDescent="0.2">
      <c r="B3607" s="4"/>
      <c r="C3607" s="10"/>
      <c r="D3607" s="13"/>
      <c r="K3607" s="3"/>
    </row>
    <row r="3608" spans="2:11" s="2" customFormat="1" x14ac:dyDescent="0.2">
      <c r="B3608" s="4"/>
      <c r="C3608" s="10"/>
      <c r="D3608" s="13"/>
      <c r="K3608" s="3"/>
    </row>
    <row r="3609" spans="2:11" s="2" customFormat="1" x14ac:dyDescent="0.2">
      <c r="B3609" s="4"/>
      <c r="C3609" s="10"/>
      <c r="D3609" s="13"/>
      <c r="K3609" s="3"/>
    </row>
    <row r="3610" spans="2:11" s="2" customFormat="1" x14ac:dyDescent="0.2">
      <c r="B3610" s="4"/>
      <c r="C3610" s="10"/>
      <c r="D3610" s="13"/>
      <c r="K3610" s="3"/>
    </row>
    <row r="3611" spans="2:11" s="2" customFormat="1" x14ac:dyDescent="0.2">
      <c r="B3611" s="4"/>
      <c r="C3611" s="10"/>
      <c r="D3611" s="13"/>
      <c r="K3611" s="3"/>
    </row>
    <row r="3612" spans="2:11" s="2" customFormat="1" x14ac:dyDescent="0.2">
      <c r="B3612" s="4"/>
      <c r="C3612" s="10"/>
      <c r="D3612" s="13"/>
      <c r="K3612" s="3"/>
    </row>
    <row r="3613" spans="2:11" s="2" customFormat="1" x14ac:dyDescent="0.2">
      <c r="B3613" s="4"/>
      <c r="C3613" s="10"/>
      <c r="D3613" s="13"/>
      <c r="K3613" s="3"/>
    </row>
    <row r="3614" spans="2:11" s="2" customFormat="1" x14ac:dyDescent="0.2">
      <c r="B3614" s="4"/>
      <c r="C3614" s="10"/>
      <c r="D3614" s="13"/>
      <c r="K3614" s="3"/>
    </row>
    <row r="3615" spans="2:11" s="2" customFormat="1" x14ac:dyDescent="0.2">
      <c r="B3615" s="4"/>
      <c r="C3615" s="10"/>
      <c r="D3615" s="13"/>
      <c r="K3615" s="3"/>
    </row>
    <row r="3616" spans="2:11" s="2" customFormat="1" x14ac:dyDescent="0.2">
      <c r="B3616" s="4"/>
      <c r="C3616" s="10"/>
      <c r="D3616" s="13"/>
      <c r="K3616" s="3"/>
    </row>
    <row r="3617" spans="2:11" s="2" customFormat="1" x14ac:dyDescent="0.2">
      <c r="B3617" s="4"/>
      <c r="C3617" s="10"/>
      <c r="D3617" s="13"/>
      <c r="K3617" s="3"/>
    </row>
    <row r="3618" spans="2:11" s="2" customFormat="1" x14ac:dyDescent="0.2">
      <c r="B3618" s="4"/>
      <c r="C3618" s="10"/>
      <c r="D3618" s="13"/>
      <c r="K3618" s="3"/>
    </row>
    <row r="3619" spans="2:11" s="2" customFormat="1" x14ac:dyDescent="0.2">
      <c r="B3619" s="4"/>
      <c r="C3619" s="10"/>
      <c r="D3619" s="13"/>
      <c r="K3619" s="3"/>
    </row>
    <row r="3620" spans="2:11" s="2" customFormat="1" x14ac:dyDescent="0.2">
      <c r="B3620" s="4"/>
      <c r="C3620" s="10"/>
      <c r="D3620" s="13"/>
      <c r="K3620" s="3"/>
    </row>
    <row r="3621" spans="2:11" s="2" customFormat="1" x14ac:dyDescent="0.2">
      <c r="B3621" s="4"/>
      <c r="C3621" s="10"/>
      <c r="D3621" s="13"/>
      <c r="K3621" s="3"/>
    </row>
    <row r="3622" spans="2:11" s="2" customFormat="1" x14ac:dyDescent="0.2">
      <c r="B3622" s="4"/>
      <c r="C3622" s="10"/>
      <c r="D3622" s="13"/>
      <c r="K3622" s="3"/>
    </row>
    <row r="3623" spans="2:11" s="2" customFormat="1" x14ac:dyDescent="0.2">
      <c r="B3623" s="4"/>
      <c r="C3623" s="10"/>
      <c r="D3623" s="13"/>
      <c r="K3623" s="3"/>
    </row>
    <row r="3624" spans="2:11" s="2" customFormat="1" x14ac:dyDescent="0.2">
      <c r="B3624" s="4"/>
      <c r="C3624" s="10"/>
      <c r="D3624" s="13"/>
      <c r="K3624" s="3"/>
    </row>
    <row r="3625" spans="2:11" s="2" customFormat="1" x14ac:dyDescent="0.2">
      <c r="B3625" s="4"/>
      <c r="C3625" s="10"/>
      <c r="D3625" s="13"/>
      <c r="K3625" s="3"/>
    </row>
    <row r="3626" spans="2:11" s="2" customFormat="1" x14ac:dyDescent="0.2">
      <c r="B3626" s="4"/>
      <c r="C3626" s="10"/>
      <c r="D3626" s="13"/>
      <c r="K3626" s="3"/>
    </row>
    <row r="3627" spans="2:11" s="2" customFormat="1" x14ac:dyDescent="0.2">
      <c r="B3627" s="4"/>
      <c r="C3627" s="10"/>
      <c r="D3627" s="13"/>
      <c r="K3627" s="3"/>
    </row>
    <row r="3628" spans="2:11" s="2" customFormat="1" x14ac:dyDescent="0.2">
      <c r="B3628" s="4"/>
      <c r="C3628" s="10"/>
      <c r="D3628" s="13"/>
      <c r="K3628" s="3"/>
    </row>
    <row r="3629" spans="2:11" s="2" customFormat="1" x14ac:dyDescent="0.2">
      <c r="B3629" s="4"/>
      <c r="C3629" s="10"/>
      <c r="D3629" s="13"/>
      <c r="K3629" s="3"/>
    </row>
    <row r="3630" spans="2:11" s="2" customFormat="1" x14ac:dyDescent="0.2">
      <c r="B3630" s="4"/>
      <c r="C3630" s="10"/>
      <c r="D3630" s="13"/>
      <c r="K3630" s="3"/>
    </row>
    <row r="3631" spans="2:11" s="2" customFormat="1" x14ac:dyDescent="0.2">
      <c r="B3631" s="4"/>
      <c r="C3631" s="10"/>
      <c r="D3631" s="13"/>
      <c r="K3631" s="3"/>
    </row>
    <row r="3632" spans="2:11" s="2" customFormat="1" x14ac:dyDescent="0.2">
      <c r="B3632" s="4"/>
      <c r="C3632" s="10"/>
      <c r="D3632" s="13"/>
      <c r="K3632" s="3"/>
    </row>
    <row r="3633" spans="2:11" s="2" customFormat="1" x14ac:dyDescent="0.2">
      <c r="B3633" s="4"/>
      <c r="C3633" s="10"/>
      <c r="D3633" s="13"/>
      <c r="K3633" s="3"/>
    </row>
    <row r="3634" spans="2:11" s="2" customFormat="1" x14ac:dyDescent="0.2">
      <c r="B3634" s="4"/>
      <c r="C3634" s="10"/>
      <c r="D3634" s="13"/>
      <c r="K3634" s="3"/>
    </row>
    <row r="3635" spans="2:11" s="2" customFormat="1" x14ac:dyDescent="0.2">
      <c r="B3635" s="4"/>
      <c r="C3635" s="10"/>
      <c r="D3635" s="13"/>
      <c r="K3635" s="3"/>
    </row>
    <row r="3636" spans="2:11" s="2" customFormat="1" x14ac:dyDescent="0.2">
      <c r="B3636" s="4"/>
      <c r="C3636" s="10"/>
      <c r="D3636" s="13"/>
      <c r="K3636" s="3"/>
    </row>
    <row r="3637" spans="2:11" s="2" customFormat="1" x14ac:dyDescent="0.2">
      <c r="B3637" s="4"/>
      <c r="C3637" s="10"/>
      <c r="D3637" s="13"/>
      <c r="K3637" s="3"/>
    </row>
    <row r="3638" spans="2:11" s="2" customFormat="1" x14ac:dyDescent="0.2">
      <c r="B3638" s="4"/>
      <c r="C3638" s="10"/>
      <c r="D3638" s="13"/>
      <c r="K3638" s="3"/>
    </row>
    <row r="3639" spans="2:11" s="2" customFormat="1" x14ac:dyDescent="0.2">
      <c r="B3639" s="4"/>
      <c r="C3639" s="10"/>
      <c r="D3639" s="13"/>
      <c r="K3639" s="3"/>
    </row>
    <row r="3640" spans="2:11" s="2" customFormat="1" x14ac:dyDescent="0.2">
      <c r="B3640" s="4"/>
      <c r="C3640" s="10"/>
      <c r="D3640" s="13"/>
      <c r="K3640" s="3"/>
    </row>
    <row r="3641" spans="2:11" s="2" customFormat="1" x14ac:dyDescent="0.2">
      <c r="B3641" s="4"/>
      <c r="C3641" s="10"/>
      <c r="D3641" s="13"/>
      <c r="K3641" s="3"/>
    </row>
    <row r="3642" spans="2:11" s="2" customFormat="1" x14ac:dyDescent="0.2">
      <c r="B3642" s="4"/>
      <c r="C3642" s="10"/>
      <c r="D3642" s="13"/>
      <c r="K3642" s="3"/>
    </row>
    <row r="3643" spans="2:11" s="2" customFormat="1" x14ac:dyDescent="0.2">
      <c r="B3643" s="4"/>
      <c r="C3643" s="10"/>
      <c r="D3643" s="13"/>
      <c r="K3643" s="3"/>
    </row>
    <row r="3644" spans="2:11" s="2" customFormat="1" x14ac:dyDescent="0.2">
      <c r="B3644" s="4"/>
      <c r="C3644" s="10"/>
      <c r="D3644" s="13"/>
      <c r="K3644" s="3"/>
    </row>
    <row r="3645" spans="2:11" s="2" customFormat="1" x14ac:dyDescent="0.2">
      <c r="B3645" s="4"/>
      <c r="C3645" s="10"/>
      <c r="D3645" s="13"/>
      <c r="K3645" s="3"/>
    </row>
    <row r="3646" spans="2:11" s="2" customFormat="1" x14ac:dyDescent="0.2">
      <c r="B3646" s="4"/>
      <c r="C3646" s="10"/>
      <c r="D3646" s="13"/>
      <c r="K3646" s="3"/>
    </row>
    <row r="3647" spans="2:11" s="2" customFormat="1" x14ac:dyDescent="0.2">
      <c r="B3647" s="4"/>
      <c r="C3647" s="10"/>
      <c r="D3647" s="13"/>
      <c r="K3647" s="3"/>
    </row>
    <row r="3648" spans="2:11" s="2" customFormat="1" x14ac:dyDescent="0.2">
      <c r="B3648" s="4"/>
      <c r="C3648" s="10"/>
      <c r="D3648" s="13"/>
      <c r="K3648" s="3"/>
    </row>
    <row r="3649" spans="2:11" s="2" customFormat="1" x14ac:dyDescent="0.2">
      <c r="B3649" s="4"/>
      <c r="C3649" s="10"/>
      <c r="D3649" s="13"/>
      <c r="K3649" s="3"/>
    </row>
    <row r="3650" spans="2:11" s="2" customFormat="1" x14ac:dyDescent="0.2">
      <c r="B3650" s="4"/>
      <c r="C3650" s="10"/>
      <c r="D3650" s="13"/>
      <c r="K3650" s="3"/>
    </row>
    <row r="3651" spans="2:11" s="2" customFormat="1" x14ac:dyDescent="0.2">
      <c r="B3651" s="4"/>
      <c r="C3651" s="10"/>
      <c r="D3651" s="13"/>
      <c r="K3651" s="3"/>
    </row>
    <row r="3652" spans="2:11" s="2" customFormat="1" x14ac:dyDescent="0.2">
      <c r="B3652" s="4"/>
      <c r="C3652" s="10"/>
      <c r="D3652" s="13"/>
      <c r="K3652" s="3"/>
    </row>
    <row r="3653" spans="2:11" s="2" customFormat="1" x14ac:dyDescent="0.2">
      <c r="B3653" s="4"/>
      <c r="C3653" s="10"/>
      <c r="D3653" s="13"/>
      <c r="K3653" s="3"/>
    </row>
    <row r="3654" spans="2:11" s="2" customFormat="1" x14ac:dyDescent="0.2">
      <c r="B3654" s="4"/>
      <c r="C3654" s="10"/>
      <c r="D3654" s="13"/>
      <c r="K3654" s="3"/>
    </row>
    <row r="3655" spans="2:11" s="2" customFormat="1" x14ac:dyDescent="0.2">
      <c r="B3655" s="4"/>
      <c r="C3655" s="10"/>
      <c r="D3655" s="13"/>
      <c r="K3655" s="3"/>
    </row>
    <row r="3656" spans="2:11" s="2" customFormat="1" x14ac:dyDescent="0.2">
      <c r="B3656" s="4"/>
      <c r="C3656" s="10"/>
      <c r="D3656" s="13"/>
      <c r="K3656" s="3"/>
    </row>
    <row r="3657" spans="2:11" s="2" customFormat="1" x14ac:dyDescent="0.2">
      <c r="B3657" s="4"/>
      <c r="C3657" s="10"/>
      <c r="D3657" s="13"/>
      <c r="K3657" s="3"/>
    </row>
    <row r="3658" spans="2:11" s="2" customFormat="1" x14ac:dyDescent="0.2">
      <c r="B3658" s="4"/>
      <c r="C3658" s="10"/>
      <c r="D3658" s="13"/>
      <c r="K3658" s="3"/>
    </row>
    <row r="3659" spans="2:11" s="2" customFormat="1" x14ac:dyDescent="0.2">
      <c r="B3659" s="4"/>
      <c r="C3659" s="10"/>
      <c r="D3659" s="13"/>
      <c r="K3659" s="3"/>
    </row>
    <row r="3660" spans="2:11" s="2" customFormat="1" x14ac:dyDescent="0.2">
      <c r="B3660" s="4"/>
      <c r="C3660" s="10"/>
      <c r="D3660" s="13"/>
      <c r="K3660" s="3"/>
    </row>
    <row r="3661" spans="2:11" s="2" customFormat="1" x14ac:dyDescent="0.2">
      <c r="B3661" s="4"/>
      <c r="C3661" s="10"/>
      <c r="D3661" s="13"/>
      <c r="K3661" s="3"/>
    </row>
    <row r="3662" spans="2:11" s="2" customFormat="1" x14ac:dyDescent="0.2">
      <c r="B3662" s="4"/>
      <c r="C3662" s="10"/>
      <c r="D3662" s="13"/>
      <c r="K3662" s="3"/>
    </row>
    <row r="3663" spans="2:11" s="2" customFormat="1" x14ac:dyDescent="0.2">
      <c r="B3663" s="4"/>
      <c r="C3663" s="10"/>
      <c r="D3663" s="13"/>
      <c r="K3663" s="3"/>
    </row>
    <row r="3664" spans="2:11" s="2" customFormat="1" x14ac:dyDescent="0.2">
      <c r="B3664" s="4"/>
      <c r="C3664" s="10"/>
      <c r="D3664" s="13"/>
      <c r="K3664" s="3"/>
    </row>
    <row r="3665" spans="2:11" s="2" customFormat="1" x14ac:dyDescent="0.2">
      <c r="B3665" s="4"/>
      <c r="C3665" s="10"/>
      <c r="D3665" s="13"/>
      <c r="K3665" s="3"/>
    </row>
    <row r="3666" spans="2:11" s="2" customFormat="1" x14ac:dyDescent="0.2">
      <c r="B3666" s="4"/>
      <c r="C3666" s="10"/>
      <c r="D3666" s="13"/>
      <c r="K3666" s="3"/>
    </row>
    <row r="3667" spans="2:11" s="2" customFormat="1" x14ac:dyDescent="0.2">
      <c r="B3667" s="4"/>
      <c r="C3667" s="10"/>
      <c r="D3667" s="13"/>
      <c r="K3667" s="3"/>
    </row>
    <row r="3668" spans="2:11" s="2" customFormat="1" x14ac:dyDescent="0.2">
      <c r="B3668" s="4"/>
      <c r="C3668" s="10"/>
      <c r="D3668" s="13"/>
      <c r="K3668" s="3"/>
    </row>
    <row r="3669" spans="2:11" s="2" customFormat="1" x14ac:dyDescent="0.2">
      <c r="B3669" s="4"/>
      <c r="C3669" s="10"/>
      <c r="D3669" s="13"/>
      <c r="K3669" s="3"/>
    </row>
    <row r="3670" spans="2:11" s="2" customFormat="1" x14ac:dyDescent="0.2">
      <c r="B3670" s="4"/>
      <c r="C3670" s="10"/>
      <c r="D3670" s="13"/>
      <c r="K3670" s="3"/>
    </row>
    <row r="3671" spans="2:11" s="2" customFormat="1" x14ac:dyDescent="0.2">
      <c r="B3671" s="4"/>
      <c r="C3671" s="10"/>
      <c r="D3671" s="13"/>
      <c r="K3671" s="3"/>
    </row>
    <row r="3672" spans="2:11" s="2" customFormat="1" x14ac:dyDescent="0.2">
      <c r="B3672" s="4"/>
      <c r="C3672" s="10"/>
      <c r="D3672" s="13"/>
      <c r="K3672" s="3"/>
    </row>
    <row r="3673" spans="2:11" s="2" customFormat="1" x14ac:dyDescent="0.2">
      <c r="B3673" s="4"/>
      <c r="C3673" s="10"/>
      <c r="D3673" s="13"/>
      <c r="K3673" s="3"/>
    </row>
    <row r="3674" spans="2:11" s="2" customFormat="1" x14ac:dyDescent="0.2">
      <c r="B3674" s="4"/>
      <c r="C3674" s="10"/>
      <c r="D3674" s="13"/>
      <c r="K3674" s="3"/>
    </row>
    <row r="3675" spans="2:11" s="2" customFormat="1" x14ac:dyDescent="0.2">
      <c r="B3675" s="4"/>
      <c r="C3675" s="10"/>
      <c r="D3675" s="13"/>
      <c r="K3675" s="3"/>
    </row>
    <row r="3676" spans="2:11" s="2" customFormat="1" x14ac:dyDescent="0.2">
      <c r="B3676" s="4"/>
      <c r="C3676" s="10"/>
      <c r="D3676" s="13"/>
      <c r="K3676" s="3"/>
    </row>
    <row r="3677" spans="2:11" s="2" customFormat="1" x14ac:dyDescent="0.2">
      <c r="B3677" s="4"/>
      <c r="C3677" s="10"/>
      <c r="D3677" s="13"/>
      <c r="K3677" s="3"/>
    </row>
    <row r="3678" spans="2:11" s="2" customFormat="1" x14ac:dyDescent="0.2">
      <c r="B3678" s="4"/>
      <c r="C3678" s="10"/>
      <c r="D3678" s="13"/>
      <c r="K3678" s="3"/>
    </row>
    <row r="3679" spans="2:11" s="2" customFormat="1" x14ac:dyDescent="0.2">
      <c r="B3679" s="4"/>
      <c r="C3679" s="10"/>
      <c r="D3679" s="13"/>
      <c r="K3679" s="3"/>
    </row>
    <row r="3680" spans="2:11" s="2" customFormat="1" x14ac:dyDescent="0.2">
      <c r="B3680" s="4"/>
      <c r="C3680" s="10"/>
      <c r="D3680" s="13"/>
      <c r="K3680" s="3"/>
    </row>
    <row r="3681" spans="2:11" s="2" customFormat="1" x14ac:dyDescent="0.2">
      <c r="B3681" s="4"/>
      <c r="C3681" s="10"/>
      <c r="D3681" s="13"/>
      <c r="K3681" s="3"/>
    </row>
    <row r="3682" spans="2:11" s="2" customFormat="1" x14ac:dyDescent="0.2">
      <c r="B3682" s="4"/>
      <c r="C3682" s="10"/>
      <c r="D3682" s="13"/>
      <c r="K3682" s="3"/>
    </row>
    <row r="3683" spans="2:11" s="2" customFormat="1" x14ac:dyDescent="0.2">
      <c r="B3683" s="4"/>
      <c r="C3683" s="10"/>
      <c r="D3683" s="13"/>
      <c r="K3683" s="3"/>
    </row>
    <row r="3684" spans="2:11" s="2" customFormat="1" x14ac:dyDescent="0.2">
      <c r="B3684" s="4"/>
      <c r="C3684" s="10"/>
      <c r="D3684" s="13"/>
      <c r="K3684" s="3"/>
    </row>
    <row r="3685" spans="2:11" s="2" customFormat="1" x14ac:dyDescent="0.2">
      <c r="B3685" s="4"/>
      <c r="C3685" s="10"/>
      <c r="D3685" s="13"/>
      <c r="K3685" s="3"/>
    </row>
    <row r="3686" spans="2:11" s="2" customFormat="1" x14ac:dyDescent="0.2">
      <c r="B3686" s="4"/>
      <c r="C3686" s="10"/>
      <c r="D3686" s="13"/>
      <c r="K3686" s="3"/>
    </row>
    <row r="3687" spans="2:11" s="2" customFormat="1" x14ac:dyDescent="0.2">
      <c r="B3687" s="4"/>
      <c r="C3687" s="10"/>
      <c r="D3687" s="13"/>
      <c r="K3687" s="3"/>
    </row>
    <row r="3688" spans="2:11" s="2" customFormat="1" x14ac:dyDescent="0.2">
      <c r="B3688" s="4"/>
      <c r="C3688" s="10"/>
      <c r="D3688" s="13"/>
      <c r="K3688" s="3"/>
    </row>
    <row r="3689" spans="2:11" s="2" customFormat="1" x14ac:dyDescent="0.2">
      <c r="B3689" s="4"/>
      <c r="C3689" s="10"/>
      <c r="D3689" s="13"/>
      <c r="K3689" s="3"/>
    </row>
    <row r="3690" spans="2:11" s="2" customFormat="1" x14ac:dyDescent="0.2">
      <c r="B3690" s="4"/>
      <c r="C3690" s="10"/>
      <c r="D3690" s="13"/>
      <c r="K3690" s="3"/>
    </row>
    <row r="3691" spans="2:11" s="2" customFormat="1" x14ac:dyDescent="0.2">
      <c r="B3691" s="4"/>
      <c r="C3691" s="10"/>
      <c r="D3691" s="13"/>
      <c r="K3691" s="3"/>
    </row>
    <row r="3692" spans="2:11" s="2" customFormat="1" x14ac:dyDescent="0.2">
      <c r="B3692" s="4"/>
      <c r="C3692" s="10"/>
      <c r="D3692" s="13"/>
      <c r="K3692" s="3"/>
    </row>
    <row r="3693" spans="2:11" s="2" customFormat="1" x14ac:dyDescent="0.2">
      <c r="B3693" s="4"/>
      <c r="C3693" s="10"/>
      <c r="D3693" s="13"/>
      <c r="K3693" s="3"/>
    </row>
    <row r="3694" spans="2:11" s="2" customFormat="1" x14ac:dyDescent="0.2">
      <c r="B3694" s="4"/>
      <c r="C3694" s="10"/>
      <c r="D3694" s="13"/>
      <c r="K3694" s="3"/>
    </row>
    <row r="3695" spans="2:11" s="2" customFormat="1" x14ac:dyDescent="0.2">
      <c r="B3695" s="4"/>
      <c r="C3695" s="10"/>
      <c r="D3695" s="13"/>
      <c r="K3695" s="3"/>
    </row>
    <row r="3696" spans="2:11" s="2" customFormat="1" x14ac:dyDescent="0.2">
      <c r="B3696" s="4"/>
      <c r="C3696" s="10"/>
      <c r="D3696" s="13"/>
      <c r="K3696" s="3"/>
    </row>
    <row r="3697" spans="2:11" s="2" customFormat="1" x14ac:dyDescent="0.2">
      <c r="B3697" s="4"/>
      <c r="C3697" s="10"/>
      <c r="D3697" s="13"/>
      <c r="K3697" s="3"/>
    </row>
    <row r="3698" spans="2:11" s="2" customFormat="1" x14ac:dyDescent="0.2">
      <c r="B3698" s="4"/>
      <c r="C3698" s="10"/>
      <c r="D3698" s="13"/>
      <c r="K3698" s="3"/>
    </row>
    <row r="3699" spans="2:11" s="2" customFormat="1" x14ac:dyDescent="0.2">
      <c r="B3699" s="4"/>
      <c r="C3699" s="10"/>
      <c r="D3699" s="13"/>
      <c r="K3699" s="3"/>
    </row>
    <row r="3700" spans="2:11" s="2" customFormat="1" x14ac:dyDescent="0.2">
      <c r="B3700" s="4"/>
      <c r="C3700" s="10"/>
      <c r="D3700" s="13"/>
      <c r="K3700" s="3"/>
    </row>
    <row r="3701" spans="2:11" s="2" customFormat="1" x14ac:dyDescent="0.2">
      <c r="B3701" s="4"/>
      <c r="C3701" s="10"/>
      <c r="D3701" s="13"/>
      <c r="K3701" s="3"/>
    </row>
    <row r="3702" spans="2:11" s="2" customFormat="1" x14ac:dyDescent="0.2">
      <c r="B3702" s="4"/>
      <c r="C3702" s="10"/>
      <c r="D3702" s="13"/>
      <c r="K3702" s="3"/>
    </row>
    <row r="3703" spans="2:11" s="2" customFormat="1" x14ac:dyDescent="0.2">
      <c r="B3703" s="4"/>
      <c r="C3703" s="10"/>
      <c r="D3703" s="13"/>
      <c r="K3703" s="3"/>
    </row>
    <row r="3704" spans="2:11" s="2" customFormat="1" x14ac:dyDescent="0.2">
      <c r="B3704" s="4"/>
      <c r="C3704" s="10"/>
      <c r="D3704" s="13"/>
      <c r="K3704" s="3"/>
    </row>
    <row r="3705" spans="2:11" s="2" customFormat="1" x14ac:dyDescent="0.2">
      <c r="B3705" s="4"/>
      <c r="C3705" s="10"/>
      <c r="D3705" s="13"/>
      <c r="K3705" s="3"/>
    </row>
    <row r="3706" spans="2:11" s="2" customFormat="1" x14ac:dyDescent="0.2">
      <c r="B3706" s="4"/>
      <c r="C3706" s="10"/>
      <c r="D3706" s="13"/>
      <c r="K3706" s="3"/>
    </row>
    <row r="3707" spans="2:11" s="2" customFormat="1" x14ac:dyDescent="0.2">
      <c r="B3707" s="4"/>
      <c r="C3707" s="10"/>
      <c r="D3707" s="13"/>
      <c r="K3707" s="3"/>
    </row>
    <row r="3708" spans="2:11" s="2" customFormat="1" x14ac:dyDescent="0.2">
      <c r="B3708" s="4"/>
      <c r="C3708" s="10"/>
      <c r="D3708" s="13"/>
      <c r="K3708" s="3"/>
    </row>
    <row r="3709" spans="2:11" s="2" customFormat="1" x14ac:dyDescent="0.2">
      <c r="B3709" s="4"/>
      <c r="C3709" s="10"/>
      <c r="D3709" s="13"/>
      <c r="K3709" s="3"/>
    </row>
    <row r="3710" spans="2:11" s="2" customFormat="1" x14ac:dyDescent="0.2">
      <c r="B3710" s="4"/>
      <c r="C3710" s="10"/>
      <c r="D3710" s="13"/>
      <c r="K3710" s="3"/>
    </row>
    <row r="3711" spans="2:11" s="2" customFormat="1" x14ac:dyDescent="0.2">
      <c r="B3711" s="4"/>
      <c r="C3711" s="10"/>
      <c r="D3711" s="13"/>
      <c r="K3711" s="3"/>
    </row>
    <row r="3712" spans="2:11" s="2" customFormat="1" x14ac:dyDescent="0.2">
      <c r="B3712" s="4"/>
      <c r="C3712" s="10"/>
      <c r="D3712" s="13"/>
      <c r="K3712" s="3"/>
    </row>
    <row r="3713" spans="2:11" s="2" customFormat="1" x14ac:dyDescent="0.2">
      <c r="B3713" s="4"/>
      <c r="C3713" s="10"/>
      <c r="D3713" s="13"/>
      <c r="K3713" s="3"/>
    </row>
    <row r="3714" spans="2:11" s="2" customFormat="1" x14ac:dyDescent="0.2">
      <c r="B3714" s="4"/>
      <c r="C3714" s="10"/>
      <c r="D3714" s="13"/>
      <c r="K3714" s="3"/>
    </row>
    <row r="3715" spans="2:11" s="2" customFormat="1" x14ac:dyDescent="0.2">
      <c r="B3715" s="4"/>
      <c r="C3715" s="10"/>
      <c r="D3715" s="13"/>
      <c r="K3715" s="3"/>
    </row>
    <row r="3716" spans="2:11" s="2" customFormat="1" x14ac:dyDescent="0.2">
      <c r="B3716" s="4"/>
      <c r="C3716" s="10"/>
      <c r="D3716" s="13"/>
      <c r="K3716" s="3"/>
    </row>
    <row r="3717" spans="2:11" s="2" customFormat="1" x14ac:dyDescent="0.2">
      <c r="B3717" s="4"/>
      <c r="C3717" s="10"/>
      <c r="D3717" s="13"/>
      <c r="K3717" s="3"/>
    </row>
    <row r="3718" spans="2:11" s="2" customFormat="1" x14ac:dyDescent="0.2">
      <c r="B3718" s="4"/>
      <c r="C3718" s="10"/>
      <c r="D3718" s="13"/>
      <c r="K3718" s="3"/>
    </row>
    <row r="3719" spans="2:11" s="2" customFormat="1" x14ac:dyDescent="0.2">
      <c r="B3719" s="4"/>
      <c r="C3719" s="10"/>
      <c r="D3719" s="13"/>
      <c r="K3719" s="3"/>
    </row>
    <row r="3720" spans="2:11" s="2" customFormat="1" x14ac:dyDescent="0.2">
      <c r="B3720" s="4"/>
      <c r="C3720" s="10"/>
      <c r="D3720" s="13"/>
      <c r="K3720" s="3"/>
    </row>
    <row r="3721" spans="2:11" s="2" customFormat="1" x14ac:dyDescent="0.2">
      <c r="B3721" s="4"/>
      <c r="C3721" s="10"/>
      <c r="D3721" s="13"/>
      <c r="K3721" s="3"/>
    </row>
    <row r="3722" spans="2:11" s="2" customFormat="1" x14ac:dyDescent="0.2">
      <c r="B3722" s="4"/>
      <c r="C3722" s="10"/>
      <c r="D3722" s="13"/>
      <c r="K3722" s="3"/>
    </row>
    <row r="3723" spans="2:11" s="2" customFormat="1" x14ac:dyDescent="0.2">
      <c r="B3723" s="4"/>
      <c r="C3723" s="10"/>
      <c r="D3723" s="13"/>
      <c r="K3723" s="3"/>
    </row>
    <row r="3724" spans="2:11" s="2" customFormat="1" x14ac:dyDescent="0.2">
      <c r="B3724" s="4"/>
      <c r="C3724" s="10"/>
      <c r="D3724" s="13"/>
      <c r="K3724" s="3"/>
    </row>
    <row r="3725" spans="2:11" s="2" customFormat="1" x14ac:dyDescent="0.2">
      <c r="B3725" s="4"/>
      <c r="C3725" s="10"/>
      <c r="D3725" s="13"/>
      <c r="K3725" s="3"/>
    </row>
    <row r="3726" spans="2:11" s="2" customFormat="1" x14ac:dyDescent="0.2">
      <c r="B3726" s="4"/>
      <c r="C3726" s="10"/>
      <c r="D3726" s="13"/>
      <c r="K3726" s="3"/>
    </row>
    <row r="3727" spans="2:11" s="2" customFormat="1" x14ac:dyDescent="0.2">
      <c r="B3727" s="4"/>
      <c r="C3727" s="10"/>
      <c r="D3727" s="13"/>
      <c r="K3727" s="3"/>
    </row>
    <row r="3728" spans="2:11" s="2" customFormat="1" x14ac:dyDescent="0.2">
      <c r="B3728" s="4"/>
      <c r="C3728" s="10"/>
      <c r="D3728" s="13"/>
      <c r="K3728" s="3"/>
    </row>
    <row r="3729" spans="2:11" s="2" customFormat="1" x14ac:dyDescent="0.2">
      <c r="B3729" s="4"/>
      <c r="C3729" s="10"/>
      <c r="D3729" s="13"/>
      <c r="K3729" s="3"/>
    </row>
    <row r="3730" spans="2:11" s="2" customFormat="1" x14ac:dyDescent="0.2">
      <c r="B3730" s="4"/>
      <c r="C3730" s="10"/>
      <c r="D3730" s="13"/>
      <c r="K3730" s="3"/>
    </row>
    <row r="3731" spans="2:11" s="2" customFormat="1" x14ac:dyDescent="0.2">
      <c r="B3731" s="4"/>
      <c r="C3731" s="10"/>
      <c r="D3731" s="13"/>
      <c r="K3731" s="3"/>
    </row>
    <row r="3732" spans="2:11" s="2" customFormat="1" x14ac:dyDescent="0.2">
      <c r="B3732" s="4"/>
      <c r="C3732" s="10"/>
      <c r="D3732" s="13"/>
      <c r="K3732" s="3"/>
    </row>
    <row r="3733" spans="2:11" s="2" customFormat="1" x14ac:dyDescent="0.2">
      <c r="B3733" s="4"/>
      <c r="C3733" s="10"/>
      <c r="D3733" s="13"/>
      <c r="K3733" s="3"/>
    </row>
    <row r="3734" spans="2:11" s="2" customFormat="1" x14ac:dyDescent="0.2">
      <c r="B3734" s="4"/>
      <c r="C3734" s="10"/>
      <c r="D3734" s="13"/>
      <c r="K3734" s="3"/>
    </row>
    <row r="3735" spans="2:11" s="2" customFormat="1" x14ac:dyDescent="0.2">
      <c r="B3735" s="4"/>
      <c r="C3735" s="10"/>
      <c r="D3735" s="13"/>
      <c r="K3735" s="3"/>
    </row>
    <row r="3736" spans="2:11" s="2" customFormat="1" x14ac:dyDescent="0.2">
      <c r="B3736" s="4"/>
      <c r="C3736" s="10"/>
      <c r="D3736" s="13"/>
      <c r="K3736" s="3"/>
    </row>
    <row r="3737" spans="2:11" s="2" customFormat="1" x14ac:dyDescent="0.2">
      <c r="B3737" s="4"/>
      <c r="C3737" s="10"/>
      <c r="D3737" s="13"/>
      <c r="K3737" s="3"/>
    </row>
    <row r="3738" spans="2:11" s="2" customFormat="1" x14ac:dyDescent="0.2">
      <c r="B3738" s="4"/>
      <c r="C3738" s="10"/>
      <c r="D3738" s="13"/>
      <c r="K3738" s="3"/>
    </row>
    <row r="3739" spans="2:11" s="2" customFormat="1" x14ac:dyDescent="0.2">
      <c r="B3739" s="4"/>
      <c r="C3739" s="10"/>
      <c r="D3739" s="13"/>
      <c r="K3739" s="3"/>
    </row>
    <row r="3740" spans="2:11" s="2" customFormat="1" x14ac:dyDescent="0.2">
      <c r="B3740" s="4"/>
      <c r="C3740" s="10"/>
      <c r="D3740" s="13"/>
      <c r="K3740" s="3"/>
    </row>
    <row r="3741" spans="2:11" s="2" customFormat="1" x14ac:dyDescent="0.2">
      <c r="B3741" s="4"/>
      <c r="C3741" s="10"/>
      <c r="D3741" s="13"/>
      <c r="K3741" s="3"/>
    </row>
    <row r="3742" spans="2:11" s="2" customFormat="1" x14ac:dyDescent="0.2">
      <c r="B3742" s="4"/>
      <c r="C3742" s="10"/>
      <c r="D3742" s="13"/>
      <c r="K3742" s="3"/>
    </row>
    <row r="3743" spans="2:11" s="2" customFormat="1" x14ac:dyDescent="0.2">
      <c r="B3743" s="4"/>
      <c r="C3743" s="10"/>
      <c r="D3743" s="13"/>
      <c r="K3743" s="3"/>
    </row>
    <row r="3744" spans="2:11" s="2" customFormat="1" x14ac:dyDescent="0.2">
      <c r="B3744" s="4"/>
      <c r="C3744" s="10"/>
      <c r="D3744" s="13"/>
      <c r="K3744" s="3"/>
    </row>
    <row r="3745" spans="2:11" s="2" customFormat="1" x14ac:dyDescent="0.2">
      <c r="B3745" s="4"/>
      <c r="C3745" s="10"/>
      <c r="D3745" s="13"/>
      <c r="K3745" s="3"/>
    </row>
    <row r="3746" spans="2:11" s="2" customFormat="1" x14ac:dyDescent="0.2">
      <c r="B3746" s="4"/>
      <c r="C3746" s="10"/>
      <c r="D3746" s="13"/>
      <c r="K3746" s="3"/>
    </row>
    <row r="3747" spans="2:11" s="2" customFormat="1" x14ac:dyDescent="0.2">
      <c r="B3747" s="4"/>
      <c r="C3747" s="10"/>
      <c r="D3747" s="13"/>
      <c r="K3747" s="3"/>
    </row>
    <row r="3748" spans="2:11" s="2" customFormat="1" x14ac:dyDescent="0.2">
      <c r="B3748" s="4"/>
      <c r="C3748" s="10"/>
      <c r="D3748" s="13"/>
      <c r="K3748" s="3"/>
    </row>
    <row r="3749" spans="2:11" s="2" customFormat="1" x14ac:dyDescent="0.2">
      <c r="B3749" s="4"/>
      <c r="C3749" s="10"/>
      <c r="D3749" s="13"/>
      <c r="K3749" s="3"/>
    </row>
    <row r="3750" spans="2:11" s="2" customFormat="1" x14ac:dyDescent="0.2">
      <c r="B3750" s="4"/>
      <c r="C3750" s="10"/>
      <c r="D3750" s="13"/>
      <c r="K3750" s="3"/>
    </row>
    <row r="3751" spans="2:11" s="2" customFormat="1" x14ac:dyDescent="0.2">
      <c r="B3751" s="4"/>
      <c r="C3751" s="10"/>
      <c r="D3751" s="13"/>
      <c r="K3751" s="3"/>
    </row>
    <row r="3752" spans="2:11" s="2" customFormat="1" x14ac:dyDescent="0.2">
      <c r="B3752" s="4"/>
      <c r="C3752" s="10"/>
      <c r="D3752" s="13"/>
      <c r="K3752" s="3"/>
    </row>
    <row r="3753" spans="2:11" s="2" customFormat="1" x14ac:dyDescent="0.2">
      <c r="B3753" s="4"/>
      <c r="C3753" s="10"/>
      <c r="D3753" s="13"/>
      <c r="K3753" s="3"/>
    </row>
    <row r="3754" spans="2:11" s="2" customFormat="1" x14ac:dyDescent="0.2">
      <c r="B3754" s="4"/>
      <c r="C3754" s="10"/>
      <c r="D3754" s="13"/>
      <c r="K3754" s="3"/>
    </row>
    <row r="3755" spans="2:11" s="2" customFormat="1" x14ac:dyDescent="0.2">
      <c r="B3755" s="4"/>
      <c r="C3755" s="10"/>
      <c r="D3755" s="13"/>
      <c r="K3755" s="3"/>
    </row>
    <row r="3756" spans="2:11" s="2" customFormat="1" x14ac:dyDescent="0.2">
      <c r="B3756" s="4"/>
      <c r="C3756" s="10"/>
      <c r="D3756" s="13"/>
      <c r="K3756" s="3"/>
    </row>
    <row r="3757" spans="2:11" s="2" customFormat="1" x14ac:dyDescent="0.2">
      <c r="B3757" s="4"/>
      <c r="C3757" s="10"/>
      <c r="D3757" s="13"/>
      <c r="K3757" s="3"/>
    </row>
    <row r="3758" spans="2:11" s="2" customFormat="1" x14ac:dyDescent="0.2">
      <c r="B3758" s="4"/>
      <c r="C3758" s="10"/>
      <c r="D3758" s="13"/>
      <c r="K3758" s="3"/>
    </row>
    <row r="3759" spans="2:11" s="2" customFormat="1" x14ac:dyDescent="0.2">
      <c r="B3759" s="4"/>
      <c r="C3759" s="10"/>
      <c r="D3759" s="13"/>
      <c r="K3759" s="3"/>
    </row>
    <row r="3760" spans="2:11" s="2" customFormat="1" x14ac:dyDescent="0.2">
      <c r="B3760" s="4"/>
      <c r="C3760" s="10"/>
      <c r="D3760" s="13"/>
      <c r="K3760" s="3"/>
    </row>
    <row r="3761" spans="2:11" s="2" customFormat="1" x14ac:dyDescent="0.2">
      <c r="B3761" s="4"/>
      <c r="C3761" s="10"/>
      <c r="D3761" s="13"/>
      <c r="K3761" s="3"/>
    </row>
    <row r="3762" spans="2:11" s="2" customFormat="1" x14ac:dyDescent="0.2">
      <c r="B3762" s="4"/>
      <c r="C3762" s="10"/>
      <c r="D3762" s="13"/>
      <c r="K3762" s="3"/>
    </row>
    <row r="3763" spans="2:11" s="2" customFormat="1" x14ac:dyDescent="0.2">
      <c r="B3763" s="4"/>
      <c r="C3763" s="10"/>
      <c r="D3763" s="13"/>
      <c r="K3763" s="3"/>
    </row>
    <row r="3764" spans="2:11" s="2" customFormat="1" x14ac:dyDescent="0.2">
      <c r="B3764" s="4"/>
      <c r="C3764" s="10"/>
      <c r="D3764" s="13"/>
      <c r="K3764" s="3"/>
    </row>
    <row r="3765" spans="2:11" s="2" customFormat="1" x14ac:dyDescent="0.2">
      <c r="B3765" s="4"/>
      <c r="C3765" s="10"/>
      <c r="D3765" s="13"/>
      <c r="K3765" s="3"/>
    </row>
    <row r="3766" spans="2:11" s="2" customFormat="1" x14ac:dyDescent="0.2">
      <c r="B3766" s="4"/>
      <c r="C3766" s="10"/>
      <c r="D3766" s="13"/>
      <c r="K3766" s="3"/>
    </row>
    <row r="3767" spans="2:11" s="2" customFormat="1" x14ac:dyDescent="0.2">
      <c r="B3767" s="4"/>
      <c r="C3767" s="10"/>
      <c r="D3767" s="13"/>
      <c r="K3767" s="3"/>
    </row>
    <row r="3768" spans="2:11" s="2" customFormat="1" x14ac:dyDescent="0.2">
      <c r="B3768" s="4"/>
      <c r="C3768" s="10"/>
      <c r="D3768" s="13"/>
      <c r="K3768" s="3"/>
    </row>
    <row r="3769" spans="2:11" s="2" customFormat="1" x14ac:dyDescent="0.2">
      <c r="B3769" s="4"/>
      <c r="C3769" s="10"/>
      <c r="D3769" s="13"/>
      <c r="K3769" s="3"/>
    </row>
    <row r="3770" spans="2:11" s="2" customFormat="1" x14ac:dyDescent="0.2">
      <c r="B3770" s="4"/>
      <c r="C3770" s="10"/>
      <c r="D3770" s="13"/>
      <c r="K3770" s="3"/>
    </row>
    <row r="3771" spans="2:11" s="2" customFormat="1" x14ac:dyDescent="0.2">
      <c r="B3771" s="4"/>
      <c r="C3771" s="10"/>
      <c r="D3771" s="13"/>
      <c r="K3771" s="3"/>
    </row>
    <row r="3772" spans="2:11" s="2" customFormat="1" x14ac:dyDescent="0.2">
      <c r="B3772" s="4"/>
      <c r="C3772" s="10"/>
      <c r="D3772" s="13"/>
      <c r="K3772" s="3"/>
    </row>
    <row r="3773" spans="2:11" s="2" customFormat="1" x14ac:dyDescent="0.2">
      <c r="B3773" s="4"/>
      <c r="C3773" s="10"/>
      <c r="D3773" s="13"/>
      <c r="K3773" s="3"/>
    </row>
    <row r="3774" spans="2:11" s="2" customFormat="1" x14ac:dyDescent="0.2">
      <c r="B3774" s="4"/>
      <c r="C3774" s="10"/>
      <c r="D3774" s="13"/>
      <c r="K3774" s="3"/>
    </row>
    <row r="3775" spans="2:11" s="2" customFormat="1" x14ac:dyDescent="0.2">
      <c r="B3775" s="4"/>
      <c r="C3775" s="10"/>
      <c r="D3775" s="13"/>
      <c r="K3775" s="3"/>
    </row>
    <row r="3776" spans="2:11" s="2" customFormat="1" x14ac:dyDescent="0.2">
      <c r="B3776" s="4"/>
      <c r="C3776" s="10"/>
      <c r="D3776" s="13"/>
      <c r="K3776" s="3"/>
    </row>
    <row r="3777" spans="2:11" s="2" customFormat="1" x14ac:dyDescent="0.2">
      <c r="B3777" s="4"/>
      <c r="C3777" s="10"/>
      <c r="D3777" s="13"/>
      <c r="K3777" s="3"/>
    </row>
    <row r="3778" spans="2:11" s="2" customFormat="1" x14ac:dyDescent="0.2">
      <c r="B3778" s="4"/>
      <c r="C3778" s="10"/>
      <c r="D3778" s="13"/>
      <c r="K3778" s="3"/>
    </row>
    <row r="3779" spans="2:11" s="2" customFormat="1" x14ac:dyDescent="0.2">
      <c r="B3779" s="4"/>
      <c r="C3779" s="10"/>
      <c r="D3779" s="13"/>
      <c r="K3779" s="3"/>
    </row>
    <row r="3780" spans="2:11" s="2" customFormat="1" x14ac:dyDescent="0.2">
      <c r="B3780" s="4"/>
      <c r="C3780" s="10"/>
      <c r="D3780" s="13"/>
      <c r="K3780" s="3"/>
    </row>
    <row r="3781" spans="2:11" s="2" customFormat="1" x14ac:dyDescent="0.2">
      <c r="B3781" s="4"/>
      <c r="C3781" s="10"/>
      <c r="D3781" s="13"/>
      <c r="K3781" s="3"/>
    </row>
    <row r="3782" spans="2:11" s="2" customFormat="1" x14ac:dyDescent="0.2">
      <c r="B3782" s="4"/>
      <c r="C3782" s="10"/>
      <c r="D3782" s="13"/>
      <c r="K3782" s="3"/>
    </row>
    <row r="3783" spans="2:11" s="2" customFormat="1" x14ac:dyDescent="0.2">
      <c r="B3783" s="4"/>
      <c r="C3783" s="10"/>
      <c r="D3783" s="13"/>
      <c r="K3783" s="3"/>
    </row>
    <row r="3784" spans="2:11" s="2" customFormat="1" x14ac:dyDescent="0.2">
      <c r="B3784" s="4"/>
      <c r="C3784" s="10"/>
      <c r="D3784" s="13"/>
      <c r="K3784" s="3"/>
    </row>
    <row r="3785" spans="2:11" s="2" customFormat="1" x14ac:dyDescent="0.2">
      <c r="B3785" s="4"/>
      <c r="C3785" s="10"/>
      <c r="D3785" s="13"/>
      <c r="K3785" s="3"/>
    </row>
    <row r="3786" spans="2:11" s="2" customFormat="1" x14ac:dyDescent="0.2">
      <c r="B3786" s="4"/>
      <c r="C3786" s="10"/>
      <c r="D3786" s="13"/>
      <c r="K3786" s="3"/>
    </row>
    <row r="3787" spans="2:11" s="2" customFormat="1" x14ac:dyDescent="0.2">
      <c r="B3787" s="4"/>
      <c r="C3787" s="10"/>
      <c r="D3787" s="13"/>
      <c r="K3787" s="3"/>
    </row>
    <row r="3788" spans="2:11" s="2" customFormat="1" x14ac:dyDescent="0.2">
      <c r="B3788" s="4"/>
      <c r="C3788" s="10"/>
      <c r="D3788" s="13"/>
      <c r="K3788" s="3"/>
    </row>
    <row r="3789" spans="2:11" s="2" customFormat="1" x14ac:dyDescent="0.2">
      <c r="B3789" s="4"/>
      <c r="C3789" s="10"/>
      <c r="D3789" s="13"/>
      <c r="K3789" s="3"/>
    </row>
    <row r="3790" spans="2:11" s="2" customFormat="1" x14ac:dyDescent="0.2">
      <c r="B3790" s="4"/>
      <c r="C3790" s="10"/>
      <c r="D3790" s="13"/>
      <c r="K3790" s="3"/>
    </row>
    <row r="3791" spans="2:11" s="2" customFormat="1" x14ac:dyDescent="0.2">
      <c r="B3791" s="4"/>
      <c r="C3791" s="10"/>
      <c r="D3791" s="13"/>
      <c r="K3791" s="3"/>
    </row>
    <row r="3792" spans="2:11" s="2" customFormat="1" x14ac:dyDescent="0.2">
      <c r="B3792" s="4"/>
      <c r="C3792" s="10"/>
      <c r="D3792" s="13"/>
      <c r="K3792" s="3"/>
    </row>
    <row r="3793" spans="2:11" s="2" customFormat="1" x14ac:dyDescent="0.2">
      <c r="B3793" s="4"/>
      <c r="C3793" s="10"/>
      <c r="D3793" s="13"/>
      <c r="K3793" s="3"/>
    </row>
    <row r="3794" spans="2:11" s="2" customFormat="1" x14ac:dyDescent="0.2">
      <c r="B3794" s="4"/>
      <c r="C3794" s="10"/>
      <c r="D3794" s="13"/>
      <c r="K3794" s="3"/>
    </row>
    <row r="3795" spans="2:11" s="2" customFormat="1" x14ac:dyDescent="0.2">
      <c r="B3795" s="4"/>
      <c r="C3795" s="10"/>
      <c r="D3795" s="13"/>
      <c r="K3795" s="3"/>
    </row>
    <row r="3796" spans="2:11" s="2" customFormat="1" x14ac:dyDescent="0.2">
      <c r="B3796" s="4"/>
      <c r="C3796" s="10"/>
      <c r="D3796" s="13"/>
      <c r="K3796" s="3"/>
    </row>
    <row r="3797" spans="2:11" s="2" customFormat="1" x14ac:dyDescent="0.2">
      <c r="B3797" s="4"/>
      <c r="C3797" s="10"/>
      <c r="D3797" s="13"/>
      <c r="K3797" s="3"/>
    </row>
    <row r="3798" spans="2:11" s="2" customFormat="1" x14ac:dyDescent="0.2">
      <c r="B3798" s="4"/>
      <c r="C3798" s="10"/>
      <c r="D3798" s="13"/>
      <c r="K3798" s="3"/>
    </row>
    <row r="3799" spans="2:11" s="2" customFormat="1" x14ac:dyDescent="0.2">
      <c r="B3799" s="4"/>
      <c r="C3799" s="10"/>
      <c r="D3799" s="13"/>
      <c r="K3799" s="3"/>
    </row>
    <row r="3800" spans="2:11" s="2" customFormat="1" x14ac:dyDescent="0.2">
      <c r="B3800" s="4"/>
      <c r="C3800" s="10"/>
      <c r="D3800" s="13"/>
      <c r="K3800" s="3"/>
    </row>
    <row r="3801" spans="2:11" s="2" customFormat="1" x14ac:dyDescent="0.2">
      <c r="B3801" s="4"/>
      <c r="C3801" s="10"/>
      <c r="D3801" s="13"/>
      <c r="K3801" s="3"/>
    </row>
    <row r="3802" spans="2:11" s="2" customFormat="1" x14ac:dyDescent="0.2">
      <c r="B3802" s="4"/>
      <c r="C3802" s="10"/>
      <c r="D3802" s="13"/>
      <c r="K3802" s="3"/>
    </row>
    <row r="3803" spans="2:11" s="2" customFormat="1" x14ac:dyDescent="0.2">
      <c r="B3803" s="4"/>
      <c r="C3803" s="10"/>
      <c r="D3803" s="13"/>
      <c r="K3803" s="3"/>
    </row>
    <row r="3804" spans="2:11" s="2" customFormat="1" x14ac:dyDescent="0.2">
      <c r="B3804" s="4"/>
      <c r="C3804" s="10"/>
      <c r="D3804" s="13"/>
      <c r="K3804" s="3"/>
    </row>
    <row r="3805" spans="2:11" s="2" customFormat="1" x14ac:dyDescent="0.2">
      <c r="B3805" s="4"/>
      <c r="C3805" s="10"/>
      <c r="D3805" s="13"/>
      <c r="K3805" s="3"/>
    </row>
    <row r="3806" spans="2:11" s="2" customFormat="1" x14ac:dyDescent="0.2">
      <c r="B3806" s="4"/>
      <c r="C3806" s="10"/>
      <c r="D3806" s="13"/>
      <c r="K3806" s="3"/>
    </row>
    <row r="3807" spans="2:11" s="2" customFormat="1" x14ac:dyDescent="0.2">
      <c r="B3807" s="4"/>
      <c r="C3807" s="10"/>
      <c r="D3807" s="13"/>
      <c r="K3807" s="3"/>
    </row>
    <row r="3808" spans="2:11" s="2" customFormat="1" x14ac:dyDescent="0.2">
      <c r="B3808" s="4"/>
      <c r="C3808" s="10"/>
      <c r="D3808" s="13"/>
      <c r="K3808" s="3"/>
    </row>
    <row r="3809" spans="2:11" s="2" customFormat="1" x14ac:dyDescent="0.2">
      <c r="B3809" s="4"/>
      <c r="C3809" s="10"/>
      <c r="D3809" s="13"/>
      <c r="K3809" s="3"/>
    </row>
    <row r="3810" spans="2:11" s="2" customFormat="1" x14ac:dyDescent="0.2">
      <c r="B3810" s="4"/>
      <c r="C3810" s="10"/>
      <c r="D3810" s="13"/>
      <c r="K3810" s="3"/>
    </row>
    <row r="3811" spans="2:11" s="2" customFormat="1" x14ac:dyDescent="0.2">
      <c r="B3811" s="4"/>
      <c r="C3811" s="10"/>
      <c r="D3811" s="13"/>
      <c r="K3811" s="3"/>
    </row>
    <row r="3812" spans="2:11" s="2" customFormat="1" x14ac:dyDescent="0.2">
      <c r="B3812" s="4"/>
      <c r="C3812" s="10"/>
      <c r="D3812" s="13"/>
      <c r="K3812" s="3"/>
    </row>
    <row r="3813" spans="2:11" s="2" customFormat="1" x14ac:dyDescent="0.2">
      <c r="B3813" s="4"/>
      <c r="C3813" s="10"/>
      <c r="D3813" s="13"/>
      <c r="K3813" s="3"/>
    </row>
    <row r="3814" spans="2:11" s="2" customFormat="1" x14ac:dyDescent="0.2">
      <c r="B3814" s="4"/>
      <c r="C3814" s="10"/>
      <c r="D3814" s="13"/>
      <c r="K3814" s="3"/>
    </row>
    <row r="3815" spans="2:11" s="2" customFormat="1" x14ac:dyDescent="0.2">
      <c r="B3815" s="4"/>
      <c r="C3815" s="10"/>
      <c r="D3815" s="13"/>
      <c r="K3815" s="3"/>
    </row>
    <row r="3816" spans="2:11" s="2" customFormat="1" x14ac:dyDescent="0.2">
      <c r="B3816" s="4"/>
      <c r="C3816" s="10"/>
      <c r="D3816" s="13"/>
      <c r="K3816" s="3"/>
    </row>
    <row r="3817" spans="2:11" s="2" customFormat="1" x14ac:dyDescent="0.2">
      <c r="B3817" s="4"/>
      <c r="C3817" s="10"/>
      <c r="D3817" s="13"/>
      <c r="K3817" s="3"/>
    </row>
    <row r="3818" spans="2:11" s="2" customFormat="1" x14ac:dyDescent="0.2">
      <c r="B3818" s="4"/>
      <c r="C3818" s="10"/>
      <c r="D3818" s="13"/>
      <c r="K3818" s="3"/>
    </row>
    <row r="3819" spans="2:11" s="2" customFormat="1" x14ac:dyDescent="0.2">
      <c r="B3819" s="4"/>
      <c r="C3819" s="10"/>
      <c r="D3819" s="13"/>
      <c r="K3819" s="3"/>
    </row>
    <row r="3820" spans="2:11" s="2" customFormat="1" x14ac:dyDescent="0.2">
      <c r="B3820" s="4"/>
      <c r="C3820" s="10"/>
      <c r="D3820" s="13"/>
      <c r="K3820" s="3"/>
    </row>
    <row r="3821" spans="2:11" s="2" customFormat="1" x14ac:dyDescent="0.2">
      <c r="B3821" s="4"/>
      <c r="C3821" s="10"/>
      <c r="D3821" s="13"/>
      <c r="K3821" s="3"/>
    </row>
    <row r="3822" spans="2:11" s="2" customFormat="1" x14ac:dyDescent="0.2">
      <c r="B3822" s="4"/>
      <c r="C3822" s="10"/>
      <c r="D3822" s="13"/>
      <c r="K3822" s="3"/>
    </row>
    <row r="3823" spans="2:11" s="2" customFormat="1" x14ac:dyDescent="0.2">
      <c r="B3823" s="4"/>
      <c r="C3823" s="10"/>
      <c r="D3823" s="13"/>
      <c r="K3823" s="3"/>
    </row>
    <row r="3824" spans="2:11" s="2" customFormat="1" x14ac:dyDescent="0.2">
      <c r="B3824" s="4"/>
      <c r="C3824" s="10"/>
      <c r="D3824" s="13"/>
      <c r="K3824" s="3"/>
    </row>
    <row r="3825" spans="2:11" s="2" customFormat="1" x14ac:dyDescent="0.2">
      <c r="B3825" s="4"/>
      <c r="C3825" s="10"/>
      <c r="D3825" s="13"/>
      <c r="K3825" s="3"/>
    </row>
    <row r="3826" spans="2:11" s="2" customFormat="1" x14ac:dyDescent="0.2">
      <c r="B3826" s="4"/>
      <c r="C3826" s="10"/>
      <c r="D3826" s="13"/>
      <c r="K3826" s="3"/>
    </row>
    <row r="3827" spans="2:11" s="2" customFormat="1" x14ac:dyDescent="0.2">
      <c r="B3827" s="4"/>
      <c r="C3827" s="10"/>
      <c r="D3827" s="13"/>
      <c r="K3827" s="3"/>
    </row>
    <row r="3828" spans="2:11" s="2" customFormat="1" x14ac:dyDescent="0.2">
      <c r="B3828" s="4"/>
      <c r="C3828" s="10"/>
      <c r="D3828" s="13"/>
      <c r="K3828" s="3"/>
    </row>
    <row r="3829" spans="2:11" s="2" customFormat="1" x14ac:dyDescent="0.2">
      <c r="B3829" s="4"/>
      <c r="C3829" s="10"/>
      <c r="D3829" s="13"/>
      <c r="K3829" s="3"/>
    </row>
    <row r="3830" spans="2:11" s="2" customFormat="1" x14ac:dyDescent="0.2">
      <c r="B3830" s="4"/>
      <c r="C3830" s="10"/>
      <c r="D3830" s="13"/>
      <c r="K3830" s="3"/>
    </row>
    <row r="3831" spans="2:11" s="2" customFormat="1" x14ac:dyDescent="0.2">
      <c r="B3831" s="4"/>
      <c r="C3831" s="10"/>
      <c r="D3831" s="13"/>
      <c r="K3831" s="3"/>
    </row>
    <row r="3832" spans="2:11" s="2" customFormat="1" x14ac:dyDescent="0.2">
      <c r="B3832" s="4"/>
      <c r="C3832" s="10"/>
      <c r="D3832" s="13"/>
      <c r="K3832" s="3"/>
    </row>
    <row r="3833" spans="2:11" s="2" customFormat="1" x14ac:dyDescent="0.2">
      <c r="B3833" s="4"/>
      <c r="C3833" s="10"/>
      <c r="D3833" s="13"/>
      <c r="K3833" s="3"/>
    </row>
    <row r="3834" spans="2:11" s="2" customFormat="1" x14ac:dyDescent="0.2">
      <c r="B3834" s="4"/>
      <c r="C3834" s="10"/>
      <c r="D3834" s="13"/>
      <c r="K3834" s="3"/>
    </row>
    <row r="3835" spans="2:11" s="2" customFormat="1" x14ac:dyDescent="0.2">
      <c r="B3835" s="4"/>
      <c r="C3835" s="10"/>
      <c r="D3835" s="13"/>
      <c r="K3835" s="3"/>
    </row>
    <row r="3836" spans="2:11" s="2" customFormat="1" x14ac:dyDescent="0.2">
      <c r="B3836" s="4"/>
      <c r="C3836" s="10"/>
      <c r="D3836" s="13"/>
      <c r="K3836" s="3"/>
    </row>
    <row r="3837" spans="2:11" s="2" customFormat="1" x14ac:dyDescent="0.2">
      <c r="B3837" s="4"/>
      <c r="C3837" s="10"/>
      <c r="D3837" s="13"/>
      <c r="K3837" s="3"/>
    </row>
    <row r="3838" spans="2:11" s="2" customFormat="1" x14ac:dyDescent="0.2">
      <c r="B3838" s="4"/>
      <c r="C3838" s="10"/>
      <c r="D3838" s="13"/>
      <c r="K3838" s="3"/>
    </row>
    <row r="3839" spans="2:11" s="2" customFormat="1" x14ac:dyDescent="0.2">
      <c r="B3839" s="4"/>
      <c r="C3839" s="10"/>
      <c r="D3839" s="13"/>
      <c r="K3839" s="3"/>
    </row>
    <row r="3840" spans="2:11" s="2" customFormat="1" x14ac:dyDescent="0.2">
      <c r="B3840" s="4"/>
      <c r="C3840" s="10"/>
      <c r="D3840" s="13"/>
      <c r="K3840" s="3"/>
    </row>
    <row r="3841" spans="2:11" s="2" customFormat="1" x14ac:dyDescent="0.2">
      <c r="B3841" s="4"/>
      <c r="C3841" s="10"/>
      <c r="D3841" s="13"/>
      <c r="K3841" s="3"/>
    </row>
    <row r="3842" spans="2:11" s="2" customFormat="1" x14ac:dyDescent="0.2">
      <c r="B3842" s="4"/>
      <c r="C3842" s="10"/>
      <c r="D3842" s="13"/>
      <c r="K3842" s="3"/>
    </row>
    <row r="3843" spans="2:11" s="2" customFormat="1" x14ac:dyDescent="0.2">
      <c r="B3843" s="4"/>
      <c r="C3843" s="10"/>
      <c r="D3843" s="13"/>
      <c r="K3843" s="3"/>
    </row>
    <row r="3844" spans="2:11" s="2" customFormat="1" x14ac:dyDescent="0.2">
      <c r="B3844" s="4"/>
      <c r="C3844" s="10"/>
      <c r="D3844" s="13"/>
      <c r="K3844" s="3"/>
    </row>
    <row r="3845" spans="2:11" s="2" customFormat="1" x14ac:dyDescent="0.2">
      <c r="B3845" s="4"/>
      <c r="C3845" s="10"/>
      <c r="D3845" s="13"/>
      <c r="K3845" s="3"/>
    </row>
    <row r="3846" spans="2:11" s="2" customFormat="1" x14ac:dyDescent="0.2">
      <c r="B3846" s="4"/>
      <c r="C3846" s="10"/>
      <c r="D3846" s="13"/>
      <c r="K3846" s="3"/>
    </row>
    <row r="3847" spans="2:11" s="2" customFormat="1" x14ac:dyDescent="0.2">
      <c r="B3847" s="4"/>
      <c r="C3847" s="10"/>
      <c r="D3847" s="13"/>
      <c r="K3847" s="3"/>
    </row>
    <row r="3848" spans="2:11" s="2" customFormat="1" x14ac:dyDescent="0.2">
      <c r="B3848" s="4"/>
      <c r="C3848" s="10"/>
      <c r="D3848" s="13"/>
      <c r="K3848" s="3"/>
    </row>
    <row r="3849" spans="2:11" s="2" customFormat="1" x14ac:dyDescent="0.2">
      <c r="B3849" s="4"/>
      <c r="C3849" s="10"/>
      <c r="D3849" s="13"/>
      <c r="K3849" s="3"/>
    </row>
    <row r="3850" spans="2:11" s="2" customFormat="1" x14ac:dyDescent="0.2">
      <c r="B3850" s="4"/>
      <c r="C3850" s="10"/>
      <c r="D3850" s="13"/>
      <c r="K3850" s="3"/>
    </row>
    <row r="3851" spans="2:11" s="2" customFormat="1" x14ac:dyDescent="0.2">
      <c r="B3851" s="4"/>
      <c r="C3851" s="10"/>
      <c r="D3851" s="13"/>
      <c r="K3851" s="3"/>
    </row>
    <row r="3852" spans="2:11" s="2" customFormat="1" x14ac:dyDescent="0.2">
      <c r="B3852" s="4"/>
      <c r="C3852" s="10"/>
      <c r="D3852" s="13"/>
      <c r="K3852" s="3"/>
    </row>
    <row r="3853" spans="2:11" s="2" customFormat="1" x14ac:dyDescent="0.2">
      <c r="B3853" s="4"/>
      <c r="C3853" s="10"/>
      <c r="D3853" s="13"/>
      <c r="K3853" s="3"/>
    </row>
    <row r="3854" spans="2:11" s="2" customFormat="1" x14ac:dyDescent="0.2">
      <c r="B3854" s="4"/>
      <c r="C3854" s="10"/>
      <c r="D3854" s="13"/>
      <c r="K3854" s="3"/>
    </row>
    <row r="3855" spans="2:11" s="2" customFormat="1" x14ac:dyDescent="0.2">
      <c r="B3855" s="4"/>
      <c r="C3855" s="10"/>
      <c r="D3855" s="13"/>
      <c r="K3855" s="3"/>
    </row>
    <row r="3856" spans="2:11" s="2" customFormat="1" x14ac:dyDescent="0.2">
      <c r="B3856" s="4"/>
      <c r="C3856" s="10"/>
      <c r="D3856" s="13"/>
      <c r="K3856" s="3"/>
    </row>
    <row r="3857" spans="2:11" s="2" customFormat="1" x14ac:dyDescent="0.2">
      <c r="B3857" s="4"/>
      <c r="C3857" s="10"/>
      <c r="D3857" s="13"/>
      <c r="K3857" s="3"/>
    </row>
    <row r="3858" spans="2:11" s="2" customFormat="1" x14ac:dyDescent="0.2">
      <c r="B3858" s="4"/>
      <c r="C3858" s="10"/>
      <c r="D3858" s="13"/>
      <c r="K3858" s="3"/>
    </row>
    <row r="3859" spans="2:11" s="2" customFormat="1" x14ac:dyDescent="0.2">
      <c r="B3859" s="4"/>
      <c r="C3859" s="10"/>
      <c r="D3859" s="13"/>
      <c r="K3859" s="3"/>
    </row>
    <row r="3860" spans="2:11" s="2" customFormat="1" x14ac:dyDescent="0.2">
      <c r="B3860" s="4"/>
      <c r="C3860" s="10"/>
      <c r="D3860" s="13"/>
      <c r="K3860" s="3"/>
    </row>
    <row r="3861" spans="2:11" s="2" customFormat="1" x14ac:dyDescent="0.2">
      <c r="B3861" s="4"/>
      <c r="C3861" s="10"/>
      <c r="D3861" s="13"/>
      <c r="K3861" s="3"/>
    </row>
    <row r="3862" spans="2:11" s="2" customFormat="1" x14ac:dyDescent="0.2">
      <c r="B3862" s="4"/>
      <c r="C3862" s="10"/>
      <c r="D3862" s="13"/>
      <c r="K3862" s="3"/>
    </row>
    <row r="3863" spans="2:11" s="2" customFormat="1" x14ac:dyDescent="0.2">
      <c r="B3863" s="4"/>
      <c r="C3863" s="10"/>
      <c r="D3863" s="13"/>
      <c r="K3863" s="3"/>
    </row>
    <row r="3864" spans="2:11" s="2" customFormat="1" x14ac:dyDescent="0.2">
      <c r="B3864" s="4"/>
      <c r="C3864" s="10"/>
      <c r="D3864" s="13"/>
      <c r="K3864" s="3"/>
    </row>
    <row r="3865" spans="2:11" s="2" customFormat="1" x14ac:dyDescent="0.2">
      <c r="B3865" s="4"/>
      <c r="C3865" s="10"/>
      <c r="D3865" s="13"/>
      <c r="K3865" s="3"/>
    </row>
    <row r="3866" spans="2:11" s="2" customFormat="1" x14ac:dyDescent="0.2">
      <c r="B3866" s="4"/>
      <c r="C3866" s="10"/>
      <c r="D3866" s="13"/>
      <c r="K3866" s="3"/>
    </row>
    <row r="3867" spans="2:11" s="2" customFormat="1" x14ac:dyDescent="0.2">
      <c r="B3867" s="4"/>
      <c r="C3867" s="10"/>
      <c r="D3867" s="13"/>
      <c r="K3867" s="3"/>
    </row>
    <row r="3868" spans="2:11" s="2" customFormat="1" x14ac:dyDescent="0.2">
      <c r="B3868" s="4"/>
      <c r="C3868" s="10"/>
      <c r="D3868" s="13"/>
      <c r="K3868" s="3"/>
    </row>
    <row r="3869" spans="2:11" s="2" customFormat="1" x14ac:dyDescent="0.2">
      <c r="B3869" s="4"/>
      <c r="C3869" s="10"/>
      <c r="D3869" s="13"/>
      <c r="K3869" s="3"/>
    </row>
    <row r="3870" spans="2:11" s="2" customFormat="1" x14ac:dyDescent="0.2">
      <c r="B3870" s="4"/>
      <c r="C3870" s="10"/>
      <c r="D3870" s="13"/>
      <c r="K3870" s="3"/>
    </row>
    <row r="3871" spans="2:11" s="2" customFormat="1" x14ac:dyDescent="0.2">
      <c r="B3871" s="4"/>
      <c r="C3871" s="10"/>
      <c r="D3871" s="13"/>
      <c r="K3871" s="3"/>
    </row>
    <row r="3872" spans="2:11" s="2" customFormat="1" x14ac:dyDescent="0.2">
      <c r="B3872" s="4"/>
      <c r="C3872" s="10"/>
      <c r="D3872" s="13"/>
      <c r="K3872" s="3"/>
    </row>
    <row r="3873" spans="2:11" s="2" customFormat="1" x14ac:dyDescent="0.2">
      <c r="B3873" s="4"/>
      <c r="C3873" s="10"/>
      <c r="D3873" s="13"/>
      <c r="K3873" s="3"/>
    </row>
    <row r="3874" spans="2:11" s="2" customFormat="1" x14ac:dyDescent="0.2">
      <c r="B3874" s="4"/>
      <c r="C3874" s="10"/>
      <c r="D3874" s="13"/>
      <c r="K3874" s="3"/>
    </row>
    <row r="3875" spans="2:11" s="2" customFormat="1" x14ac:dyDescent="0.2">
      <c r="B3875" s="4"/>
      <c r="C3875" s="10"/>
      <c r="D3875" s="13"/>
      <c r="K3875" s="3"/>
    </row>
    <row r="3876" spans="2:11" s="2" customFormat="1" x14ac:dyDescent="0.2">
      <c r="B3876" s="4"/>
      <c r="C3876" s="10"/>
      <c r="D3876" s="13"/>
      <c r="K3876" s="3"/>
    </row>
    <row r="3877" spans="2:11" s="2" customFormat="1" x14ac:dyDescent="0.2">
      <c r="B3877" s="4"/>
      <c r="C3877" s="10"/>
      <c r="D3877" s="13"/>
      <c r="K3877" s="3"/>
    </row>
    <row r="3878" spans="2:11" s="2" customFormat="1" x14ac:dyDescent="0.2">
      <c r="B3878" s="4"/>
      <c r="C3878" s="10"/>
      <c r="D3878" s="13"/>
      <c r="K3878" s="3"/>
    </row>
    <row r="3879" spans="2:11" s="2" customFormat="1" x14ac:dyDescent="0.2">
      <c r="B3879" s="4"/>
      <c r="C3879" s="10"/>
      <c r="D3879" s="13"/>
      <c r="K3879" s="3"/>
    </row>
    <row r="3880" spans="2:11" s="2" customFormat="1" x14ac:dyDescent="0.2">
      <c r="B3880" s="4"/>
      <c r="C3880" s="10"/>
      <c r="D3880" s="13"/>
      <c r="K3880" s="3"/>
    </row>
    <row r="3881" spans="2:11" s="2" customFormat="1" x14ac:dyDescent="0.2">
      <c r="B3881" s="4"/>
      <c r="C3881" s="10"/>
      <c r="D3881" s="13"/>
      <c r="K3881" s="3"/>
    </row>
    <row r="3882" spans="2:11" s="2" customFormat="1" x14ac:dyDescent="0.2">
      <c r="B3882" s="4"/>
      <c r="C3882" s="10"/>
      <c r="D3882" s="13"/>
      <c r="K3882" s="3"/>
    </row>
    <row r="3883" spans="2:11" s="2" customFormat="1" x14ac:dyDescent="0.2">
      <c r="B3883" s="4"/>
      <c r="C3883" s="10"/>
      <c r="D3883" s="13"/>
      <c r="K3883" s="3"/>
    </row>
    <row r="3884" spans="2:11" s="2" customFormat="1" x14ac:dyDescent="0.2">
      <c r="B3884" s="4"/>
      <c r="C3884" s="10"/>
      <c r="D3884" s="13"/>
      <c r="K3884" s="3"/>
    </row>
    <row r="3885" spans="2:11" s="2" customFormat="1" x14ac:dyDescent="0.2">
      <c r="B3885" s="4"/>
      <c r="C3885" s="10"/>
      <c r="D3885" s="13"/>
      <c r="K3885" s="3"/>
    </row>
    <row r="3886" spans="2:11" s="2" customFormat="1" x14ac:dyDescent="0.2">
      <c r="B3886" s="4"/>
      <c r="C3886" s="10"/>
      <c r="D3886" s="13"/>
      <c r="K3886" s="3"/>
    </row>
    <row r="3887" spans="2:11" s="2" customFormat="1" x14ac:dyDescent="0.2">
      <c r="B3887" s="4"/>
      <c r="C3887" s="10"/>
      <c r="D3887" s="13"/>
      <c r="K3887" s="3"/>
    </row>
    <row r="3888" spans="2:11" s="2" customFormat="1" x14ac:dyDescent="0.2">
      <c r="B3888" s="4"/>
      <c r="C3888" s="10"/>
      <c r="D3888" s="13"/>
      <c r="K3888" s="3"/>
    </row>
    <row r="3889" spans="2:11" s="2" customFormat="1" x14ac:dyDescent="0.2">
      <c r="B3889" s="4"/>
      <c r="C3889" s="10"/>
      <c r="D3889" s="13"/>
      <c r="K3889" s="3"/>
    </row>
    <row r="3890" spans="2:11" s="2" customFormat="1" x14ac:dyDescent="0.2">
      <c r="B3890" s="4"/>
      <c r="C3890" s="10"/>
      <c r="D3890" s="13"/>
      <c r="K3890" s="3"/>
    </row>
    <row r="3891" spans="2:11" s="2" customFormat="1" x14ac:dyDescent="0.2">
      <c r="B3891" s="4"/>
      <c r="C3891" s="10"/>
      <c r="D3891" s="13"/>
      <c r="K3891" s="3"/>
    </row>
    <row r="3892" spans="2:11" s="2" customFormat="1" x14ac:dyDescent="0.2">
      <c r="B3892" s="4"/>
      <c r="C3892" s="10"/>
      <c r="D3892" s="13"/>
      <c r="K3892" s="3"/>
    </row>
    <row r="3893" spans="2:11" s="2" customFormat="1" x14ac:dyDescent="0.2">
      <c r="B3893" s="4"/>
      <c r="C3893" s="10"/>
      <c r="D3893" s="13"/>
      <c r="K3893" s="3"/>
    </row>
    <row r="3894" spans="2:11" s="2" customFormat="1" x14ac:dyDescent="0.2">
      <c r="B3894" s="4"/>
      <c r="C3894" s="10"/>
      <c r="D3894" s="13"/>
      <c r="K3894" s="3"/>
    </row>
    <row r="3895" spans="2:11" s="2" customFormat="1" x14ac:dyDescent="0.2">
      <c r="B3895" s="4"/>
      <c r="C3895" s="10"/>
      <c r="D3895" s="13"/>
      <c r="K3895" s="3"/>
    </row>
    <row r="3896" spans="2:11" s="2" customFormat="1" x14ac:dyDescent="0.2">
      <c r="B3896" s="4"/>
      <c r="C3896" s="10"/>
      <c r="D3896" s="13"/>
      <c r="K3896" s="3"/>
    </row>
    <row r="3897" spans="2:11" s="2" customFormat="1" x14ac:dyDescent="0.2">
      <c r="B3897" s="4"/>
      <c r="C3897" s="10"/>
      <c r="D3897" s="13"/>
      <c r="K3897" s="3"/>
    </row>
    <row r="3898" spans="2:11" s="2" customFormat="1" x14ac:dyDescent="0.2">
      <c r="B3898" s="4"/>
      <c r="C3898" s="10"/>
      <c r="D3898" s="13"/>
      <c r="K3898" s="3"/>
    </row>
    <row r="3899" spans="2:11" s="2" customFormat="1" x14ac:dyDescent="0.2">
      <c r="B3899" s="4"/>
      <c r="C3899" s="10"/>
      <c r="D3899" s="13"/>
      <c r="K3899" s="3"/>
    </row>
    <row r="3900" spans="2:11" s="2" customFormat="1" x14ac:dyDescent="0.2">
      <c r="B3900" s="4"/>
      <c r="C3900" s="10"/>
      <c r="D3900" s="13"/>
      <c r="K3900" s="3"/>
    </row>
    <row r="3901" spans="2:11" s="2" customFormat="1" x14ac:dyDescent="0.2">
      <c r="B3901" s="4"/>
      <c r="C3901" s="10"/>
      <c r="D3901" s="13"/>
      <c r="K3901" s="3"/>
    </row>
    <row r="3902" spans="2:11" s="2" customFormat="1" x14ac:dyDescent="0.2">
      <c r="B3902" s="4"/>
      <c r="C3902" s="10"/>
      <c r="D3902" s="13"/>
      <c r="K3902" s="3"/>
    </row>
    <row r="3903" spans="2:11" s="2" customFormat="1" x14ac:dyDescent="0.2">
      <c r="B3903" s="4"/>
      <c r="C3903" s="10"/>
      <c r="D3903" s="13"/>
      <c r="K3903" s="3"/>
    </row>
    <row r="3904" spans="2:11" s="2" customFormat="1" x14ac:dyDescent="0.2">
      <c r="B3904" s="4"/>
      <c r="C3904" s="10"/>
      <c r="D3904" s="13"/>
      <c r="K3904" s="3"/>
    </row>
    <row r="3905" spans="2:11" s="2" customFormat="1" x14ac:dyDescent="0.2">
      <c r="B3905" s="4"/>
      <c r="C3905" s="10"/>
      <c r="D3905" s="13"/>
      <c r="K3905" s="3"/>
    </row>
    <row r="3906" spans="2:11" s="2" customFormat="1" x14ac:dyDescent="0.2">
      <c r="B3906" s="4"/>
      <c r="C3906" s="10"/>
      <c r="D3906" s="13"/>
      <c r="K3906" s="3"/>
    </row>
    <row r="3907" spans="2:11" s="2" customFormat="1" x14ac:dyDescent="0.2">
      <c r="B3907" s="4"/>
      <c r="C3907" s="10"/>
      <c r="D3907" s="13"/>
      <c r="K3907" s="3"/>
    </row>
    <row r="3908" spans="2:11" s="2" customFormat="1" x14ac:dyDescent="0.2">
      <c r="B3908" s="4"/>
      <c r="C3908" s="10"/>
      <c r="D3908" s="13"/>
      <c r="K3908" s="3"/>
    </row>
    <row r="3909" spans="2:11" s="2" customFormat="1" x14ac:dyDescent="0.2">
      <c r="B3909" s="4"/>
      <c r="C3909" s="10"/>
      <c r="D3909" s="13"/>
      <c r="K3909" s="3"/>
    </row>
    <row r="3910" spans="2:11" s="2" customFormat="1" x14ac:dyDescent="0.2">
      <c r="B3910" s="4"/>
      <c r="C3910" s="10"/>
      <c r="D3910" s="13"/>
      <c r="K3910" s="3"/>
    </row>
    <row r="3911" spans="2:11" s="2" customFormat="1" x14ac:dyDescent="0.2">
      <c r="B3911" s="4"/>
      <c r="C3911" s="10"/>
      <c r="D3911" s="13"/>
      <c r="K3911" s="3"/>
    </row>
    <row r="3912" spans="2:11" s="2" customFormat="1" x14ac:dyDescent="0.2">
      <c r="B3912" s="4"/>
      <c r="C3912" s="10"/>
      <c r="D3912" s="13"/>
      <c r="K3912" s="3"/>
    </row>
    <row r="3913" spans="2:11" s="2" customFormat="1" x14ac:dyDescent="0.2">
      <c r="B3913" s="4"/>
      <c r="C3913" s="10"/>
      <c r="D3913" s="13"/>
      <c r="K3913" s="3"/>
    </row>
    <row r="3914" spans="2:11" s="2" customFormat="1" x14ac:dyDescent="0.2">
      <c r="B3914" s="4"/>
      <c r="C3914" s="10"/>
      <c r="D3914" s="13"/>
      <c r="K3914" s="3"/>
    </row>
    <row r="3915" spans="2:11" s="2" customFormat="1" x14ac:dyDescent="0.2">
      <c r="B3915" s="4"/>
      <c r="C3915" s="10"/>
      <c r="D3915" s="13"/>
      <c r="K3915" s="3"/>
    </row>
    <row r="3916" spans="2:11" s="2" customFormat="1" x14ac:dyDescent="0.2">
      <c r="B3916" s="4"/>
      <c r="C3916" s="10"/>
      <c r="D3916" s="13"/>
      <c r="K3916" s="3"/>
    </row>
    <row r="3917" spans="2:11" s="2" customFormat="1" x14ac:dyDescent="0.2">
      <c r="B3917" s="4"/>
      <c r="C3917" s="10"/>
      <c r="D3917" s="13"/>
      <c r="K3917" s="3"/>
    </row>
    <row r="3918" spans="2:11" s="2" customFormat="1" x14ac:dyDescent="0.2">
      <c r="B3918" s="4"/>
      <c r="C3918" s="10"/>
      <c r="D3918" s="13"/>
      <c r="K3918" s="3"/>
    </row>
    <row r="3919" spans="2:11" s="2" customFormat="1" x14ac:dyDescent="0.2">
      <c r="B3919" s="4"/>
      <c r="C3919" s="10"/>
      <c r="D3919" s="13"/>
      <c r="K3919" s="3"/>
    </row>
    <row r="3920" spans="2:11" s="2" customFormat="1" x14ac:dyDescent="0.2">
      <c r="B3920" s="4"/>
      <c r="C3920" s="10"/>
      <c r="D3920" s="13"/>
      <c r="K3920" s="3"/>
    </row>
    <row r="3921" spans="2:11" s="2" customFormat="1" x14ac:dyDescent="0.2">
      <c r="B3921" s="4"/>
      <c r="C3921" s="10"/>
      <c r="D3921" s="13"/>
      <c r="K3921" s="3"/>
    </row>
    <row r="3922" spans="2:11" s="2" customFormat="1" x14ac:dyDescent="0.2">
      <c r="B3922" s="4"/>
      <c r="C3922" s="10"/>
      <c r="D3922" s="13"/>
      <c r="K3922" s="3"/>
    </row>
    <row r="3923" spans="2:11" s="2" customFormat="1" x14ac:dyDescent="0.2">
      <c r="B3923" s="4"/>
      <c r="C3923" s="10"/>
      <c r="D3923" s="13"/>
      <c r="K3923" s="3"/>
    </row>
    <row r="3924" spans="2:11" s="2" customFormat="1" x14ac:dyDescent="0.2">
      <c r="B3924" s="4"/>
      <c r="C3924" s="10"/>
      <c r="D3924" s="13"/>
      <c r="K3924" s="3"/>
    </row>
    <row r="3925" spans="2:11" s="2" customFormat="1" x14ac:dyDescent="0.2">
      <c r="B3925" s="4"/>
      <c r="C3925" s="10"/>
      <c r="D3925" s="13"/>
      <c r="K3925" s="3"/>
    </row>
    <row r="3926" spans="2:11" s="2" customFormat="1" x14ac:dyDescent="0.2">
      <c r="B3926" s="4"/>
      <c r="C3926" s="10"/>
      <c r="D3926" s="13"/>
      <c r="K3926" s="3"/>
    </row>
    <row r="3927" spans="2:11" s="2" customFormat="1" x14ac:dyDescent="0.2">
      <c r="B3927" s="4"/>
      <c r="C3927" s="10"/>
      <c r="D3927" s="13"/>
      <c r="K3927" s="3"/>
    </row>
    <row r="3928" spans="2:11" s="2" customFormat="1" x14ac:dyDescent="0.2">
      <c r="B3928" s="4"/>
      <c r="C3928" s="10"/>
      <c r="D3928" s="13"/>
      <c r="K3928" s="3"/>
    </row>
    <row r="3929" spans="2:11" s="2" customFormat="1" x14ac:dyDescent="0.2">
      <c r="B3929" s="4"/>
      <c r="C3929" s="10"/>
      <c r="D3929" s="13"/>
      <c r="K3929" s="3"/>
    </row>
    <row r="3930" spans="2:11" s="2" customFormat="1" x14ac:dyDescent="0.2">
      <c r="B3930" s="4"/>
      <c r="C3930" s="10"/>
      <c r="D3930" s="13"/>
      <c r="K3930" s="3"/>
    </row>
    <row r="3931" spans="2:11" s="2" customFormat="1" x14ac:dyDescent="0.2">
      <c r="B3931" s="4"/>
      <c r="C3931" s="10"/>
      <c r="D3931" s="13"/>
      <c r="K3931" s="3"/>
    </row>
    <row r="3932" spans="2:11" s="2" customFormat="1" x14ac:dyDescent="0.2">
      <c r="B3932" s="4"/>
      <c r="C3932" s="10"/>
      <c r="D3932" s="13"/>
      <c r="K3932" s="3"/>
    </row>
    <row r="3933" spans="2:11" s="2" customFormat="1" x14ac:dyDescent="0.2">
      <c r="B3933" s="4"/>
      <c r="C3933" s="10"/>
      <c r="D3933" s="13"/>
      <c r="K3933" s="3"/>
    </row>
    <row r="3934" spans="2:11" s="2" customFormat="1" x14ac:dyDescent="0.2">
      <c r="B3934" s="4"/>
      <c r="C3934" s="10"/>
      <c r="D3934" s="13"/>
      <c r="K3934" s="3"/>
    </row>
    <row r="3935" spans="2:11" s="2" customFormat="1" x14ac:dyDescent="0.2">
      <c r="B3935" s="4"/>
      <c r="C3935" s="10"/>
      <c r="D3935" s="13"/>
      <c r="K3935" s="3"/>
    </row>
    <row r="3936" spans="2:11" s="2" customFormat="1" x14ac:dyDescent="0.2">
      <c r="B3936" s="4"/>
      <c r="C3936" s="10"/>
      <c r="D3936" s="13"/>
      <c r="K3936" s="3"/>
    </row>
    <row r="3937" spans="2:11" s="2" customFormat="1" x14ac:dyDescent="0.2">
      <c r="B3937" s="4"/>
      <c r="C3937" s="10"/>
      <c r="D3937" s="13"/>
      <c r="K3937" s="3"/>
    </row>
    <row r="3938" spans="2:11" s="2" customFormat="1" x14ac:dyDescent="0.2">
      <c r="B3938" s="4"/>
      <c r="C3938" s="10"/>
      <c r="D3938" s="13"/>
      <c r="K3938" s="3"/>
    </row>
    <row r="3939" spans="2:11" s="2" customFormat="1" x14ac:dyDescent="0.2">
      <c r="B3939" s="4"/>
      <c r="C3939" s="10"/>
      <c r="D3939" s="13"/>
      <c r="K3939" s="3"/>
    </row>
    <row r="3940" spans="2:11" s="2" customFormat="1" x14ac:dyDescent="0.2">
      <c r="B3940" s="4"/>
      <c r="C3940" s="10"/>
      <c r="D3940" s="13"/>
      <c r="K3940" s="3"/>
    </row>
    <row r="3941" spans="2:11" s="2" customFormat="1" x14ac:dyDescent="0.2">
      <c r="B3941" s="4"/>
      <c r="C3941" s="10"/>
      <c r="D3941" s="13"/>
      <c r="K3941" s="3"/>
    </row>
    <row r="3942" spans="2:11" s="2" customFormat="1" x14ac:dyDescent="0.2">
      <c r="B3942" s="4"/>
      <c r="C3942" s="10"/>
      <c r="D3942" s="13"/>
      <c r="K3942" s="3"/>
    </row>
    <row r="3943" spans="2:11" s="2" customFormat="1" x14ac:dyDescent="0.2">
      <c r="B3943" s="4"/>
      <c r="C3943" s="10"/>
      <c r="D3943" s="13"/>
      <c r="K3943" s="3"/>
    </row>
    <row r="3944" spans="2:11" s="2" customFormat="1" x14ac:dyDescent="0.2">
      <c r="B3944" s="4"/>
      <c r="C3944" s="10"/>
      <c r="D3944" s="13"/>
      <c r="K3944" s="3"/>
    </row>
    <row r="3945" spans="2:11" s="2" customFormat="1" x14ac:dyDescent="0.2">
      <c r="B3945" s="4"/>
      <c r="C3945" s="10"/>
      <c r="D3945" s="13"/>
      <c r="K3945" s="3"/>
    </row>
    <row r="3946" spans="2:11" s="2" customFormat="1" x14ac:dyDescent="0.2">
      <c r="B3946" s="4"/>
      <c r="C3946" s="10"/>
      <c r="D3946" s="13"/>
      <c r="K3946" s="3"/>
    </row>
    <row r="3947" spans="2:11" s="2" customFormat="1" x14ac:dyDescent="0.2">
      <c r="B3947" s="4"/>
      <c r="C3947" s="10"/>
      <c r="D3947" s="13"/>
      <c r="K3947" s="3"/>
    </row>
    <row r="3948" spans="2:11" s="2" customFormat="1" x14ac:dyDescent="0.2">
      <c r="B3948" s="4"/>
      <c r="C3948" s="10"/>
      <c r="D3948" s="13"/>
      <c r="K3948" s="3"/>
    </row>
    <row r="3949" spans="2:11" s="2" customFormat="1" x14ac:dyDescent="0.2">
      <c r="B3949" s="4"/>
      <c r="C3949" s="10"/>
      <c r="D3949" s="13"/>
      <c r="K3949" s="3"/>
    </row>
    <row r="3950" spans="2:11" s="2" customFormat="1" x14ac:dyDescent="0.2">
      <c r="B3950" s="4"/>
      <c r="C3950" s="10"/>
      <c r="D3950" s="13"/>
      <c r="K3950" s="3"/>
    </row>
    <row r="3951" spans="2:11" s="2" customFormat="1" x14ac:dyDescent="0.2">
      <c r="B3951" s="4"/>
      <c r="C3951" s="10"/>
      <c r="D3951" s="13"/>
      <c r="K3951" s="3"/>
    </row>
    <row r="3952" spans="2:11" s="2" customFormat="1" x14ac:dyDescent="0.2">
      <c r="B3952" s="4"/>
      <c r="C3952" s="10"/>
      <c r="D3952" s="13"/>
      <c r="K3952" s="3"/>
    </row>
    <row r="3953" spans="2:11" s="2" customFormat="1" x14ac:dyDescent="0.2">
      <c r="B3953" s="4"/>
      <c r="C3953" s="10"/>
      <c r="D3953" s="13"/>
      <c r="K3953" s="3"/>
    </row>
    <row r="3954" spans="2:11" s="2" customFormat="1" x14ac:dyDescent="0.2">
      <c r="B3954" s="4"/>
      <c r="C3954" s="10"/>
      <c r="D3954" s="13"/>
      <c r="K3954" s="3"/>
    </row>
    <row r="3955" spans="2:11" s="2" customFormat="1" x14ac:dyDescent="0.2">
      <c r="B3955" s="4"/>
      <c r="C3955" s="10"/>
      <c r="D3955" s="13"/>
      <c r="K3955" s="3"/>
    </row>
    <row r="3956" spans="2:11" s="2" customFormat="1" x14ac:dyDescent="0.2">
      <c r="B3956" s="4"/>
      <c r="C3956" s="10"/>
      <c r="D3956" s="13"/>
      <c r="K3956" s="3"/>
    </row>
    <row r="3957" spans="2:11" s="2" customFormat="1" x14ac:dyDescent="0.2">
      <c r="B3957" s="4"/>
      <c r="C3957" s="10"/>
      <c r="D3957" s="13"/>
      <c r="K3957" s="3"/>
    </row>
    <row r="3958" spans="2:11" s="2" customFormat="1" x14ac:dyDescent="0.2">
      <c r="B3958" s="4"/>
      <c r="C3958" s="10"/>
      <c r="D3958" s="13"/>
      <c r="K3958" s="3"/>
    </row>
    <row r="3959" spans="2:11" s="2" customFormat="1" x14ac:dyDescent="0.2">
      <c r="B3959" s="4"/>
      <c r="C3959" s="10"/>
      <c r="D3959" s="13"/>
      <c r="K3959" s="3"/>
    </row>
    <row r="3960" spans="2:11" s="2" customFormat="1" x14ac:dyDescent="0.2">
      <c r="B3960" s="4"/>
      <c r="C3960" s="10"/>
      <c r="D3960" s="13"/>
      <c r="K3960" s="3"/>
    </row>
    <row r="3961" spans="2:11" s="2" customFormat="1" x14ac:dyDescent="0.2">
      <c r="B3961" s="4"/>
      <c r="C3961" s="10"/>
      <c r="D3961" s="13"/>
      <c r="K3961" s="3"/>
    </row>
    <row r="3962" spans="2:11" s="2" customFormat="1" x14ac:dyDescent="0.2">
      <c r="B3962" s="4"/>
      <c r="C3962" s="10"/>
      <c r="D3962" s="13"/>
      <c r="K3962" s="3"/>
    </row>
    <row r="3963" spans="2:11" s="2" customFormat="1" x14ac:dyDescent="0.2">
      <c r="B3963" s="4"/>
      <c r="C3963" s="10"/>
      <c r="D3963" s="13"/>
      <c r="K3963" s="3"/>
    </row>
    <row r="3964" spans="2:11" s="2" customFormat="1" x14ac:dyDescent="0.2">
      <c r="B3964" s="4"/>
      <c r="C3964" s="10"/>
      <c r="D3964" s="13"/>
      <c r="K3964" s="3"/>
    </row>
    <row r="3965" spans="2:11" s="2" customFormat="1" x14ac:dyDescent="0.2">
      <c r="B3965" s="4"/>
      <c r="C3965" s="10"/>
      <c r="D3965" s="13"/>
      <c r="K3965" s="3"/>
    </row>
    <row r="3966" spans="2:11" s="2" customFormat="1" x14ac:dyDescent="0.2">
      <c r="B3966" s="4"/>
      <c r="C3966" s="10"/>
      <c r="D3966" s="13"/>
      <c r="K3966" s="3"/>
    </row>
    <row r="3967" spans="2:11" s="2" customFormat="1" x14ac:dyDescent="0.2">
      <c r="B3967" s="4"/>
      <c r="C3967" s="10"/>
      <c r="D3967" s="13"/>
      <c r="K3967" s="3"/>
    </row>
    <row r="3968" spans="2:11" s="2" customFormat="1" x14ac:dyDescent="0.2">
      <c r="B3968" s="4"/>
      <c r="C3968" s="10"/>
      <c r="D3968" s="13"/>
      <c r="K3968" s="3"/>
    </row>
    <row r="3969" spans="2:11" s="2" customFormat="1" x14ac:dyDescent="0.2">
      <c r="B3969" s="4"/>
      <c r="C3969" s="10"/>
      <c r="D3969" s="13"/>
      <c r="K3969" s="3"/>
    </row>
    <row r="3970" spans="2:11" s="2" customFormat="1" x14ac:dyDescent="0.2">
      <c r="B3970" s="4"/>
      <c r="C3970" s="10"/>
      <c r="D3970" s="13"/>
      <c r="K3970" s="3"/>
    </row>
    <row r="3971" spans="2:11" s="2" customFormat="1" x14ac:dyDescent="0.2">
      <c r="B3971" s="4"/>
      <c r="C3971" s="10"/>
      <c r="D3971" s="13"/>
      <c r="K3971" s="3"/>
    </row>
    <row r="3972" spans="2:11" s="2" customFormat="1" x14ac:dyDescent="0.2">
      <c r="B3972" s="4"/>
      <c r="C3972" s="10"/>
      <c r="D3972" s="13"/>
      <c r="K3972" s="3"/>
    </row>
    <row r="3973" spans="2:11" s="2" customFormat="1" x14ac:dyDescent="0.2">
      <c r="B3973" s="4"/>
      <c r="C3973" s="10"/>
      <c r="D3973" s="13"/>
      <c r="K3973" s="3"/>
    </row>
    <row r="3974" spans="2:11" s="2" customFormat="1" x14ac:dyDescent="0.2">
      <c r="B3974" s="4"/>
      <c r="C3974" s="10"/>
      <c r="D3974" s="13"/>
      <c r="K3974" s="3"/>
    </row>
    <row r="3975" spans="2:11" s="2" customFormat="1" x14ac:dyDescent="0.2">
      <c r="B3975" s="4"/>
      <c r="C3975" s="10"/>
      <c r="D3975" s="13"/>
      <c r="K3975" s="3"/>
    </row>
    <row r="3976" spans="2:11" s="2" customFormat="1" x14ac:dyDescent="0.2">
      <c r="B3976" s="4"/>
      <c r="C3976" s="10"/>
      <c r="D3976" s="13"/>
      <c r="K3976" s="3"/>
    </row>
    <row r="3977" spans="2:11" s="2" customFormat="1" x14ac:dyDescent="0.2">
      <c r="B3977" s="4"/>
      <c r="C3977" s="10"/>
      <c r="D3977" s="13"/>
      <c r="K3977" s="3"/>
    </row>
    <row r="3978" spans="2:11" s="2" customFormat="1" x14ac:dyDescent="0.2">
      <c r="B3978" s="4"/>
      <c r="C3978" s="10"/>
      <c r="D3978" s="13"/>
      <c r="K3978" s="3"/>
    </row>
    <row r="3979" spans="2:11" s="2" customFormat="1" x14ac:dyDescent="0.2">
      <c r="B3979" s="4"/>
      <c r="C3979" s="10"/>
      <c r="D3979" s="13"/>
      <c r="K3979" s="3"/>
    </row>
    <row r="3980" spans="2:11" s="2" customFormat="1" x14ac:dyDescent="0.2">
      <c r="B3980" s="4"/>
      <c r="C3980" s="10"/>
      <c r="D3980" s="13"/>
      <c r="K3980" s="3"/>
    </row>
    <row r="3981" spans="2:11" s="2" customFormat="1" x14ac:dyDescent="0.2">
      <c r="B3981" s="4"/>
      <c r="C3981" s="10"/>
      <c r="D3981" s="13"/>
      <c r="K3981" s="3"/>
    </row>
    <row r="3982" spans="2:11" s="2" customFormat="1" x14ac:dyDescent="0.2">
      <c r="B3982" s="4"/>
      <c r="C3982" s="10"/>
      <c r="D3982" s="13"/>
      <c r="K3982" s="3"/>
    </row>
    <row r="3983" spans="2:11" s="2" customFormat="1" x14ac:dyDescent="0.2">
      <c r="B3983" s="4"/>
      <c r="C3983" s="10"/>
      <c r="D3983" s="13"/>
      <c r="K3983" s="3"/>
    </row>
    <row r="3984" spans="2:11" s="2" customFormat="1" x14ac:dyDescent="0.2">
      <c r="B3984" s="4"/>
      <c r="C3984" s="10"/>
      <c r="D3984" s="13"/>
      <c r="K3984" s="3"/>
    </row>
    <row r="3985" spans="2:11" s="2" customFormat="1" x14ac:dyDescent="0.2">
      <c r="B3985" s="4"/>
      <c r="C3985" s="10"/>
      <c r="D3985" s="13"/>
      <c r="K3985" s="3"/>
    </row>
    <row r="3986" spans="2:11" s="2" customFormat="1" x14ac:dyDescent="0.2">
      <c r="B3986" s="4"/>
      <c r="C3986" s="10"/>
      <c r="D3986" s="13"/>
      <c r="K3986" s="3"/>
    </row>
    <row r="3987" spans="2:11" s="2" customFormat="1" x14ac:dyDescent="0.2">
      <c r="B3987" s="4"/>
      <c r="C3987" s="10"/>
      <c r="D3987" s="13"/>
      <c r="K3987" s="3"/>
    </row>
    <row r="3988" spans="2:11" s="2" customFormat="1" x14ac:dyDescent="0.2">
      <c r="B3988" s="4"/>
      <c r="C3988" s="10"/>
      <c r="D3988" s="13"/>
      <c r="K3988" s="3"/>
    </row>
    <row r="3989" spans="2:11" s="2" customFormat="1" x14ac:dyDescent="0.2">
      <c r="B3989" s="4"/>
      <c r="C3989" s="10"/>
      <c r="D3989" s="13"/>
      <c r="K3989" s="3"/>
    </row>
    <row r="3990" spans="2:11" s="2" customFormat="1" x14ac:dyDescent="0.2">
      <c r="B3990" s="4"/>
      <c r="C3990" s="10"/>
      <c r="D3990" s="13"/>
      <c r="K3990" s="3"/>
    </row>
    <row r="3991" spans="2:11" s="2" customFormat="1" x14ac:dyDescent="0.2">
      <c r="B3991" s="4"/>
      <c r="C3991" s="10"/>
      <c r="D3991" s="13"/>
      <c r="K3991" s="3"/>
    </row>
    <row r="3992" spans="2:11" s="2" customFormat="1" x14ac:dyDescent="0.2">
      <c r="B3992" s="4"/>
      <c r="C3992" s="10"/>
      <c r="D3992" s="13"/>
      <c r="K3992" s="3"/>
    </row>
    <row r="3993" spans="2:11" s="2" customFormat="1" x14ac:dyDescent="0.2">
      <c r="B3993" s="4"/>
      <c r="C3993" s="10"/>
      <c r="D3993" s="13"/>
      <c r="K3993" s="3"/>
    </row>
    <row r="3994" spans="2:11" s="2" customFormat="1" x14ac:dyDescent="0.2">
      <c r="B3994" s="4"/>
      <c r="C3994" s="10"/>
      <c r="D3994" s="13"/>
      <c r="K3994" s="3"/>
    </row>
    <row r="3995" spans="2:11" s="2" customFormat="1" x14ac:dyDescent="0.2">
      <c r="B3995" s="4"/>
      <c r="C3995" s="10"/>
      <c r="D3995" s="13"/>
      <c r="K3995" s="3"/>
    </row>
    <row r="3996" spans="2:11" s="2" customFormat="1" x14ac:dyDescent="0.2">
      <c r="B3996" s="4"/>
      <c r="C3996" s="10"/>
      <c r="D3996" s="13"/>
      <c r="K3996" s="3"/>
    </row>
    <row r="3997" spans="2:11" s="2" customFormat="1" x14ac:dyDescent="0.2">
      <c r="B3997" s="4"/>
      <c r="C3997" s="10"/>
      <c r="D3997" s="13"/>
      <c r="K3997" s="3"/>
    </row>
    <row r="3998" spans="2:11" s="2" customFormat="1" x14ac:dyDescent="0.2">
      <c r="B3998" s="4"/>
      <c r="C3998" s="10"/>
      <c r="D3998" s="13"/>
      <c r="K3998" s="3"/>
    </row>
    <row r="3999" spans="2:11" s="2" customFormat="1" x14ac:dyDescent="0.2">
      <c r="B3999" s="4"/>
      <c r="C3999" s="10"/>
      <c r="D3999" s="13"/>
      <c r="K3999" s="3"/>
    </row>
    <row r="4000" spans="2:11" s="2" customFormat="1" x14ac:dyDescent="0.2">
      <c r="B4000" s="4"/>
      <c r="C4000" s="10"/>
      <c r="D4000" s="13"/>
      <c r="K4000" s="3"/>
    </row>
    <row r="4001" spans="2:11" s="2" customFormat="1" x14ac:dyDescent="0.2">
      <c r="B4001" s="4"/>
      <c r="C4001" s="10"/>
      <c r="D4001" s="13"/>
      <c r="K4001" s="3"/>
    </row>
    <row r="4002" spans="2:11" s="2" customFormat="1" x14ac:dyDescent="0.2">
      <c r="B4002" s="4"/>
      <c r="C4002" s="10"/>
      <c r="D4002" s="13"/>
      <c r="K4002" s="3"/>
    </row>
    <row r="4003" spans="2:11" s="2" customFormat="1" x14ac:dyDescent="0.2">
      <c r="B4003" s="4"/>
      <c r="C4003" s="10"/>
      <c r="D4003" s="13"/>
      <c r="K4003" s="3"/>
    </row>
    <row r="4004" spans="2:11" s="2" customFormat="1" x14ac:dyDescent="0.2">
      <c r="B4004" s="4"/>
      <c r="C4004" s="10"/>
      <c r="D4004" s="13"/>
      <c r="K4004" s="3"/>
    </row>
    <row r="4005" spans="2:11" s="2" customFormat="1" x14ac:dyDescent="0.2">
      <c r="B4005" s="4"/>
      <c r="C4005" s="10"/>
      <c r="D4005" s="13"/>
      <c r="K4005" s="3"/>
    </row>
    <row r="4006" spans="2:11" s="2" customFormat="1" x14ac:dyDescent="0.2">
      <c r="B4006" s="4"/>
      <c r="C4006" s="10"/>
      <c r="D4006" s="13"/>
      <c r="K4006" s="3"/>
    </row>
    <row r="4007" spans="2:11" s="2" customFormat="1" x14ac:dyDescent="0.2">
      <c r="B4007" s="4"/>
      <c r="C4007" s="10"/>
      <c r="D4007" s="13"/>
      <c r="K4007" s="3"/>
    </row>
    <row r="4008" spans="2:11" s="2" customFormat="1" x14ac:dyDescent="0.2">
      <c r="B4008" s="4"/>
      <c r="C4008" s="10"/>
      <c r="D4008" s="13"/>
      <c r="K4008" s="3"/>
    </row>
    <row r="4009" spans="2:11" s="2" customFormat="1" x14ac:dyDescent="0.2">
      <c r="B4009" s="4"/>
      <c r="C4009" s="10"/>
      <c r="D4009" s="13"/>
      <c r="K4009" s="3"/>
    </row>
    <row r="4010" spans="2:11" s="2" customFormat="1" x14ac:dyDescent="0.2">
      <c r="B4010" s="4"/>
      <c r="C4010" s="10"/>
      <c r="D4010" s="13"/>
      <c r="K4010" s="3"/>
    </row>
    <row r="4011" spans="2:11" s="2" customFormat="1" x14ac:dyDescent="0.2">
      <c r="B4011" s="4"/>
      <c r="C4011" s="10"/>
      <c r="D4011" s="13"/>
      <c r="K4011" s="3"/>
    </row>
    <row r="4012" spans="2:11" s="2" customFormat="1" x14ac:dyDescent="0.2">
      <c r="B4012" s="4"/>
      <c r="C4012" s="10"/>
      <c r="D4012" s="13"/>
      <c r="K4012" s="3"/>
    </row>
    <row r="4013" spans="2:11" s="2" customFormat="1" x14ac:dyDescent="0.2">
      <c r="B4013" s="4"/>
      <c r="C4013" s="10"/>
      <c r="D4013" s="13"/>
      <c r="K4013" s="3"/>
    </row>
    <row r="4014" spans="2:11" s="2" customFormat="1" x14ac:dyDescent="0.2">
      <c r="B4014" s="4"/>
      <c r="C4014" s="10"/>
      <c r="D4014" s="13"/>
      <c r="K4014" s="3"/>
    </row>
    <row r="4015" spans="2:11" s="2" customFormat="1" x14ac:dyDescent="0.2">
      <c r="B4015" s="4"/>
      <c r="C4015" s="10"/>
      <c r="D4015" s="13"/>
      <c r="K4015" s="3"/>
    </row>
    <row r="4016" spans="2:11" s="2" customFormat="1" x14ac:dyDescent="0.2">
      <c r="B4016" s="4"/>
      <c r="C4016" s="10"/>
      <c r="D4016" s="13"/>
      <c r="K4016" s="3"/>
    </row>
    <row r="4017" spans="2:11" s="2" customFormat="1" x14ac:dyDescent="0.2">
      <c r="B4017" s="4"/>
      <c r="C4017" s="10"/>
      <c r="D4017" s="13"/>
      <c r="K4017" s="3"/>
    </row>
    <row r="4018" spans="2:11" s="2" customFormat="1" x14ac:dyDescent="0.2">
      <c r="B4018" s="4"/>
      <c r="C4018" s="10"/>
      <c r="D4018" s="13"/>
      <c r="K4018" s="3"/>
    </row>
    <row r="4019" spans="2:11" s="2" customFormat="1" x14ac:dyDescent="0.2">
      <c r="B4019" s="4"/>
      <c r="C4019" s="10"/>
      <c r="D4019" s="13"/>
      <c r="K4019" s="3"/>
    </row>
    <row r="4020" spans="2:11" s="2" customFormat="1" x14ac:dyDescent="0.2">
      <c r="B4020" s="4"/>
      <c r="C4020" s="10"/>
      <c r="D4020" s="13"/>
      <c r="K4020" s="3"/>
    </row>
    <row r="4021" spans="2:11" s="2" customFormat="1" x14ac:dyDescent="0.2">
      <c r="B4021" s="4"/>
      <c r="C4021" s="10"/>
      <c r="D4021" s="13"/>
      <c r="K4021" s="3"/>
    </row>
    <row r="4022" spans="2:11" s="2" customFormat="1" x14ac:dyDescent="0.2">
      <c r="B4022" s="4"/>
      <c r="C4022" s="10"/>
      <c r="D4022" s="13"/>
      <c r="K4022" s="3"/>
    </row>
    <row r="4023" spans="2:11" s="2" customFormat="1" x14ac:dyDescent="0.2">
      <c r="B4023" s="4"/>
      <c r="C4023" s="10"/>
      <c r="D4023" s="13"/>
      <c r="K4023" s="3"/>
    </row>
    <row r="4024" spans="2:11" s="2" customFormat="1" x14ac:dyDescent="0.2">
      <c r="B4024" s="4"/>
      <c r="C4024" s="10"/>
      <c r="D4024" s="13"/>
      <c r="K4024" s="3"/>
    </row>
    <row r="4025" spans="2:11" s="2" customFormat="1" x14ac:dyDescent="0.2">
      <c r="B4025" s="4"/>
      <c r="C4025" s="10"/>
      <c r="D4025" s="13"/>
      <c r="K4025" s="3"/>
    </row>
    <row r="4026" spans="2:11" s="2" customFormat="1" x14ac:dyDescent="0.2">
      <c r="B4026" s="4"/>
      <c r="C4026" s="10"/>
      <c r="D4026" s="13"/>
      <c r="K4026" s="3"/>
    </row>
    <row r="4027" spans="2:11" s="2" customFormat="1" x14ac:dyDescent="0.2">
      <c r="B4027" s="4"/>
      <c r="C4027" s="10"/>
      <c r="D4027" s="13"/>
      <c r="K4027" s="3"/>
    </row>
    <row r="4028" spans="2:11" s="2" customFormat="1" x14ac:dyDescent="0.2">
      <c r="B4028" s="4"/>
      <c r="C4028" s="10"/>
      <c r="D4028" s="13"/>
      <c r="K4028" s="3"/>
    </row>
    <row r="4029" spans="2:11" s="2" customFormat="1" x14ac:dyDescent="0.2">
      <c r="B4029" s="4"/>
      <c r="C4029" s="10"/>
      <c r="D4029" s="13"/>
      <c r="K4029" s="3"/>
    </row>
    <row r="4030" spans="2:11" s="2" customFormat="1" x14ac:dyDescent="0.2">
      <c r="B4030" s="4"/>
      <c r="C4030" s="10"/>
      <c r="D4030" s="13"/>
      <c r="K4030" s="3"/>
    </row>
    <row r="4031" spans="2:11" s="2" customFormat="1" x14ac:dyDescent="0.2">
      <c r="B4031" s="4"/>
      <c r="C4031" s="10"/>
      <c r="D4031" s="13"/>
      <c r="K4031" s="3"/>
    </row>
    <row r="4032" spans="2:11" s="2" customFormat="1" x14ac:dyDescent="0.2">
      <c r="B4032" s="4"/>
      <c r="C4032" s="10"/>
      <c r="D4032" s="13"/>
      <c r="K4032" s="3"/>
    </row>
    <row r="4033" spans="2:11" s="2" customFormat="1" x14ac:dyDescent="0.2">
      <c r="B4033" s="4"/>
      <c r="C4033" s="10"/>
      <c r="D4033" s="13"/>
      <c r="K4033" s="3"/>
    </row>
    <row r="4034" spans="2:11" s="2" customFormat="1" x14ac:dyDescent="0.2">
      <c r="B4034" s="4"/>
      <c r="C4034" s="10"/>
      <c r="D4034" s="13"/>
      <c r="K4034" s="3"/>
    </row>
    <row r="4035" spans="2:11" s="2" customFormat="1" x14ac:dyDescent="0.2">
      <c r="B4035" s="4"/>
      <c r="C4035" s="10"/>
      <c r="D4035" s="13"/>
      <c r="K4035" s="3"/>
    </row>
    <row r="4036" spans="2:11" s="2" customFormat="1" x14ac:dyDescent="0.2">
      <c r="B4036" s="4"/>
      <c r="C4036" s="10"/>
      <c r="D4036" s="13"/>
      <c r="K4036" s="3"/>
    </row>
    <row r="4037" spans="2:11" s="2" customFormat="1" x14ac:dyDescent="0.2">
      <c r="B4037" s="4"/>
      <c r="C4037" s="10"/>
      <c r="D4037" s="13"/>
      <c r="K4037" s="3"/>
    </row>
    <row r="4038" spans="2:11" s="2" customFormat="1" x14ac:dyDescent="0.2">
      <c r="B4038" s="4"/>
      <c r="C4038" s="10"/>
      <c r="D4038" s="13"/>
      <c r="K4038" s="3"/>
    </row>
    <row r="4039" spans="2:11" s="2" customFormat="1" x14ac:dyDescent="0.2">
      <c r="B4039" s="4"/>
      <c r="C4039" s="10"/>
      <c r="D4039" s="13"/>
      <c r="K4039" s="3"/>
    </row>
    <row r="4040" spans="2:11" s="2" customFormat="1" x14ac:dyDescent="0.2">
      <c r="B4040" s="4"/>
      <c r="C4040" s="10"/>
      <c r="D4040" s="13"/>
      <c r="K4040" s="3"/>
    </row>
    <row r="4041" spans="2:11" s="2" customFormat="1" x14ac:dyDescent="0.2">
      <c r="B4041" s="4"/>
      <c r="C4041" s="10"/>
      <c r="D4041" s="13"/>
      <c r="K4041" s="3"/>
    </row>
    <row r="4042" spans="2:11" s="2" customFormat="1" x14ac:dyDescent="0.2">
      <c r="B4042" s="4"/>
      <c r="C4042" s="10"/>
      <c r="D4042" s="13"/>
      <c r="K4042" s="3"/>
    </row>
    <row r="4043" spans="2:11" s="2" customFormat="1" x14ac:dyDescent="0.2">
      <c r="B4043" s="4"/>
      <c r="C4043" s="10"/>
      <c r="D4043" s="13"/>
      <c r="K4043" s="3"/>
    </row>
    <row r="4044" spans="2:11" s="2" customFormat="1" x14ac:dyDescent="0.2">
      <c r="B4044" s="4"/>
      <c r="C4044" s="10"/>
      <c r="D4044" s="13"/>
      <c r="K4044" s="3"/>
    </row>
    <row r="4045" spans="2:11" s="2" customFormat="1" x14ac:dyDescent="0.2">
      <c r="B4045" s="4"/>
      <c r="C4045" s="10"/>
      <c r="D4045" s="13"/>
      <c r="K4045" s="3"/>
    </row>
    <row r="4046" spans="2:11" s="2" customFormat="1" x14ac:dyDescent="0.2">
      <c r="B4046" s="4"/>
      <c r="C4046" s="10"/>
      <c r="D4046" s="13"/>
      <c r="K4046" s="3"/>
    </row>
    <row r="4047" spans="2:11" s="2" customFormat="1" x14ac:dyDescent="0.2">
      <c r="B4047" s="4"/>
      <c r="C4047" s="10"/>
      <c r="D4047" s="13"/>
      <c r="K4047" s="3"/>
    </row>
    <row r="4048" spans="2:11" s="2" customFormat="1" x14ac:dyDescent="0.2">
      <c r="B4048" s="4"/>
      <c r="C4048" s="10"/>
      <c r="D4048" s="13"/>
      <c r="K4048" s="3"/>
    </row>
    <row r="4049" spans="2:11" s="2" customFormat="1" x14ac:dyDescent="0.2">
      <c r="B4049" s="4"/>
      <c r="C4049" s="10"/>
      <c r="D4049" s="13"/>
      <c r="K4049" s="3"/>
    </row>
    <row r="4050" spans="2:11" s="2" customFormat="1" x14ac:dyDescent="0.2">
      <c r="B4050" s="4"/>
      <c r="C4050" s="10"/>
      <c r="D4050" s="13"/>
      <c r="K4050" s="3"/>
    </row>
    <row r="4051" spans="2:11" s="2" customFormat="1" x14ac:dyDescent="0.2">
      <c r="B4051" s="4"/>
      <c r="C4051" s="10"/>
      <c r="D4051" s="13"/>
      <c r="K4051" s="3"/>
    </row>
    <row r="4052" spans="2:11" s="2" customFormat="1" x14ac:dyDescent="0.2">
      <c r="B4052" s="4"/>
      <c r="C4052" s="10"/>
      <c r="D4052" s="13"/>
      <c r="K4052" s="3"/>
    </row>
    <row r="4053" spans="2:11" s="2" customFormat="1" x14ac:dyDescent="0.2">
      <c r="B4053" s="4"/>
      <c r="C4053" s="10"/>
      <c r="D4053" s="13"/>
      <c r="K4053" s="3"/>
    </row>
    <row r="4054" spans="2:11" s="2" customFormat="1" x14ac:dyDescent="0.2">
      <c r="B4054" s="4"/>
      <c r="C4054" s="10"/>
      <c r="D4054" s="13"/>
      <c r="K4054" s="3"/>
    </row>
    <row r="4055" spans="2:11" s="2" customFormat="1" x14ac:dyDescent="0.2">
      <c r="B4055" s="4"/>
      <c r="C4055" s="10"/>
      <c r="D4055" s="13"/>
      <c r="K4055" s="3"/>
    </row>
    <row r="4056" spans="2:11" s="2" customFormat="1" x14ac:dyDescent="0.2">
      <c r="B4056" s="4"/>
      <c r="C4056" s="10"/>
      <c r="D4056" s="13"/>
      <c r="K4056" s="3"/>
    </row>
    <row r="4057" spans="2:11" s="2" customFormat="1" x14ac:dyDescent="0.2">
      <c r="B4057" s="4"/>
      <c r="C4057" s="10"/>
      <c r="D4057" s="13"/>
      <c r="K4057" s="3"/>
    </row>
    <row r="4058" spans="2:11" s="2" customFormat="1" x14ac:dyDescent="0.2">
      <c r="B4058" s="4"/>
      <c r="C4058" s="10"/>
      <c r="D4058" s="13"/>
      <c r="K4058" s="3"/>
    </row>
    <row r="4059" spans="2:11" s="2" customFormat="1" x14ac:dyDescent="0.2">
      <c r="B4059" s="4"/>
      <c r="C4059" s="10"/>
      <c r="D4059" s="13"/>
      <c r="K4059" s="3"/>
    </row>
    <row r="4060" spans="2:11" s="2" customFormat="1" x14ac:dyDescent="0.2">
      <c r="B4060" s="4"/>
      <c r="C4060" s="10"/>
      <c r="D4060" s="13"/>
      <c r="K4060" s="3"/>
    </row>
    <row r="4061" spans="2:11" s="2" customFormat="1" x14ac:dyDescent="0.2">
      <c r="B4061" s="4"/>
      <c r="C4061" s="10"/>
      <c r="D4061" s="13"/>
      <c r="K4061" s="3"/>
    </row>
    <row r="4062" spans="2:11" s="2" customFormat="1" x14ac:dyDescent="0.2">
      <c r="B4062" s="4"/>
      <c r="C4062" s="10"/>
      <c r="D4062" s="13"/>
      <c r="K4062" s="3"/>
    </row>
    <row r="4063" spans="2:11" s="2" customFormat="1" x14ac:dyDescent="0.2">
      <c r="B4063" s="4"/>
      <c r="C4063" s="10"/>
      <c r="D4063" s="13"/>
      <c r="K4063" s="3"/>
    </row>
    <row r="4064" spans="2:11" s="2" customFormat="1" x14ac:dyDescent="0.2">
      <c r="B4064" s="4"/>
      <c r="C4064" s="10"/>
      <c r="D4064" s="13"/>
      <c r="K4064" s="3"/>
    </row>
    <row r="4065" spans="2:11" s="2" customFormat="1" x14ac:dyDescent="0.2">
      <c r="B4065" s="4"/>
      <c r="C4065" s="10"/>
      <c r="D4065" s="13"/>
      <c r="K4065" s="3"/>
    </row>
    <row r="4066" spans="2:11" s="2" customFormat="1" x14ac:dyDescent="0.2">
      <c r="B4066" s="4"/>
      <c r="C4066" s="10"/>
      <c r="D4066" s="13"/>
      <c r="K4066" s="3"/>
    </row>
    <row r="4067" spans="2:11" s="2" customFormat="1" x14ac:dyDescent="0.2">
      <c r="B4067" s="4"/>
      <c r="C4067" s="10"/>
      <c r="D4067" s="13"/>
      <c r="K4067" s="3"/>
    </row>
    <row r="4068" spans="2:11" s="2" customFormat="1" x14ac:dyDescent="0.2">
      <c r="B4068" s="4"/>
      <c r="C4068" s="10"/>
      <c r="D4068" s="13"/>
      <c r="K4068" s="3"/>
    </row>
    <row r="4069" spans="2:11" s="2" customFormat="1" x14ac:dyDescent="0.2">
      <c r="B4069" s="4"/>
      <c r="C4069" s="10"/>
      <c r="D4069" s="13"/>
      <c r="K4069" s="3"/>
    </row>
    <row r="4070" spans="2:11" s="2" customFormat="1" x14ac:dyDescent="0.2">
      <c r="B4070" s="4"/>
      <c r="C4070" s="10"/>
      <c r="D4070" s="13"/>
      <c r="K4070" s="3"/>
    </row>
    <row r="4071" spans="2:11" s="2" customFormat="1" x14ac:dyDescent="0.2">
      <c r="B4071" s="4"/>
      <c r="C4071" s="10"/>
      <c r="D4071" s="13"/>
      <c r="K4071" s="3"/>
    </row>
    <row r="4072" spans="2:11" s="2" customFormat="1" x14ac:dyDescent="0.2">
      <c r="B4072" s="4"/>
      <c r="C4072" s="10"/>
      <c r="D4072" s="13"/>
      <c r="K4072" s="3"/>
    </row>
    <row r="4073" spans="2:11" s="2" customFormat="1" x14ac:dyDescent="0.2">
      <c r="B4073" s="4"/>
      <c r="C4073" s="10"/>
      <c r="D4073" s="13"/>
      <c r="K4073" s="3"/>
    </row>
    <row r="4074" spans="2:11" s="2" customFormat="1" x14ac:dyDescent="0.2">
      <c r="B4074" s="4"/>
      <c r="C4074" s="10"/>
      <c r="D4074" s="13"/>
      <c r="K4074" s="3"/>
    </row>
    <row r="4075" spans="2:11" s="2" customFormat="1" x14ac:dyDescent="0.2">
      <c r="B4075" s="4"/>
      <c r="C4075" s="10"/>
      <c r="D4075" s="13"/>
      <c r="K4075" s="3"/>
    </row>
    <row r="4076" spans="2:11" s="2" customFormat="1" x14ac:dyDescent="0.2">
      <c r="B4076" s="4"/>
      <c r="C4076" s="10"/>
      <c r="D4076" s="13"/>
      <c r="K4076" s="3"/>
    </row>
    <row r="4077" spans="2:11" s="2" customFormat="1" x14ac:dyDescent="0.2">
      <c r="B4077" s="4"/>
      <c r="C4077" s="10"/>
      <c r="D4077" s="13"/>
      <c r="K4077" s="3"/>
    </row>
    <row r="4078" spans="2:11" s="2" customFormat="1" x14ac:dyDescent="0.2">
      <c r="B4078" s="4"/>
      <c r="C4078" s="10"/>
      <c r="D4078" s="13"/>
      <c r="K4078" s="3"/>
    </row>
    <row r="4079" spans="2:11" s="2" customFormat="1" x14ac:dyDescent="0.2">
      <c r="B4079" s="4"/>
      <c r="C4079" s="10"/>
      <c r="D4079" s="13"/>
      <c r="K4079" s="3"/>
    </row>
    <row r="4080" spans="2:11" s="2" customFormat="1" x14ac:dyDescent="0.2">
      <c r="B4080" s="4"/>
      <c r="C4080" s="10"/>
      <c r="D4080" s="13"/>
      <c r="K4080" s="3"/>
    </row>
    <row r="4081" spans="2:11" s="2" customFormat="1" x14ac:dyDescent="0.2">
      <c r="B4081" s="4"/>
      <c r="C4081" s="10"/>
      <c r="D4081" s="13"/>
      <c r="K4081" s="3"/>
    </row>
    <row r="4082" spans="2:11" s="2" customFormat="1" x14ac:dyDescent="0.2">
      <c r="B4082" s="4"/>
      <c r="C4082" s="10"/>
      <c r="D4082" s="13"/>
      <c r="K4082" s="3"/>
    </row>
    <row r="4083" spans="2:11" s="2" customFormat="1" x14ac:dyDescent="0.2">
      <c r="B4083" s="4"/>
      <c r="C4083" s="10"/>
      <c r="D4083" s="13"/>
      <c r="K4083" s="3"/>
    </row>
    <row r="4084" spans="2:11" s="2" customFormat="1" x14ac:dyDescent="0.2">
      <c r="B4084" s="4"/>
      <c r="C4084" s="10"/>
      <c r="D4084" s="13"/>
      <c r="K4084" s="3"/>
    </row>
    <row r="4085" spans="2:11" s="2" customFormat="1" x14ac:dyDescent="0.2">
      <c r="B4085" s="4"/>
      <c r="C4085" s="10"/>
      <c r="D4085" s="13"/>
      <c r="K4085" s="3"/>
    </row>
    <row r="4086" spans="2:11" s="2" customFormat="1" x14ac:dyDescent="0.2">
      <c r="B4086" s="4"/>
      <c r="C4086" s="10"/>
      <c r="D4086" s="13"/>
      <c r="K4086" s="3"/>
    </row>
    <row r="4087" spans="2:11" s="2" customFormat="1" x14ac:dyDescent="0.2">
      <c r="B4087" s="4"/>
      <c r="C4087" s="10"/>
      <c r="D4087" s="13"/>
      <c r="K4087" s="3"/>
    </row>
    <row r="4088" spans="2:11" s="2" customFormat="1" x14ac:dyDescent="0.2">
      <c r="B4088" s="4"/>
      <c r="C4088" s="10"/>
      <c r="D4088" s="13"/>
      <c r="K4088" s="3"/>
    </row>
    <row r="4089" spans="2:11" s="2" customFormat="1" x14ac:dyDescent="0.2">
      <c r="B4089" s="4"/>
      <c r="C4089" s="10"/>
      <c r="D4089" s="13"/>
      <c r="K4089" s="3"/>
    </row>
    <row r="4090" spans="2:11" s="2" customFormat="1" x14ac:dyDescent="0.2">
      <c r="B4090" s="4"/>
      <c r="C4090" s="10"/>
      <c r="D4090" s="13"/>
      <c r="K4090" s="3"/>
    </row>
    <row r="4091" spans="2:11" s="2" customFormat="1" x14ac:dyDescent="0.2">
      <c r="B4091" s="4"/>
      <c r="C4091" s="10"/>
      <c r="D4091" s="13"/>
      <c r="K4091" s="3"/>
    </row>
    <row r="4092" spans="2:11" s="2" customFormat="1" x14ac:dyDescent="0.2">
      <c r="B4092" s="4"/>
      <c r="C4092" s="10"/>
      <c r="D4092" s="13"/>
      <c r="K4092" s="3"/>
    </row>
    <row r="4093" spans="2:11" s="2" customFormat="1" x14ac:dyDescent="0.2">
      <c r="B4093" s="4"/>
      <c r="C4093" s="10"/>
      <c r="D4093" s="13"/>
      <c r="K4093" s="3"/>
    </row>
    <row r="4094" spans="2:11" s="2" customFormat="1" x14ac:dyDescent="0.2">
      <c r="B4094" s="4"/>
      <c r="C4094" s="10"/>
      <c r="D4094" s="13"/>
      <c r="K4094" s="3"/>
    </row>
    <row r="4095" spans="2:11" s="2" customFormat="1" x14ac:dyDescent="0.2">
      <c r="B4095" s="4"/>
      <c r="C4095" s="10"/>
      <c r="D4095" s="13"/>
      <c r="K4095" s="3"/>
    </row>
    <row r="4096" spans="2:11" s="2" customFormat="1" x14ac:dyDescent="0.2">
      <c r="B4096" s="4"/>
      <c r="C4096" s="10"/>
      <c r="D4096" s="13"/>
      <c r="K4096" s="3"/>
    </row>
    <row r="4097" spans="2:11" s="2" customFormat="1" x14ac:dyDescent="0.2">
      <c r="B4097" s="4"/>
      <c r="C4097" s="10"/>
      <c r="D4097" s="13"/>
      <c r="K4097" s="3"/>
    </row>
    <row r="4098" spans="2:11" s="2" customFormat="1" x14ac:dyDescent="0.2">
      <c r="B4098" s="4"/>
      <c r="C4098" s="10"/>
      <c r="D4098" s="13"/>
      <c r="K4098" s="3"/>
    </row>
    <row r="4099" spans="2:11" s="2" customFormat="1" x14ac:dyDescent="0.2">
      <c r="B4099" s="4"/>
      <c r="C4099" s="10"/>
      <c r="D4099" s="13"/>
      <c r="K4099" s="3"/>
    </row>
    <row r="4100" spans="2:11" s="2" customFormat="1" x14ac:dyDescent="0.2">
      <c r="B4100" s="4"/>
      <c r="C4100" s="10"/>
      <c r="D4100" s="13"/>
      <c r="K4100" s="3"/>
    </row>
    <row r="4101" spans="2:11" s="2" customFormat="1" x14ac:dyDescent="0.2">
      <c r="B4101" s="4"/>
      <c r="C4101" s="10"/>
      <c r="D4101" s="13"/>
      <c r="K4101" s="3"/>
    </row>
    <row r="4102" spans="2:11" s="2" customFormat="1" x14ac:dyDescent="0.2">
      <c r="B4102" s="4"/>
      <c r="C4102" s="10"/>
      <c r="D4102" s="13"/>
      <c r="K4102" s="3"/>
    </row>
    <row r="4103" spans="2:11" s="2" customFormat="1" x14ac:dyDescent="0.2">
      <c r="B4103" s="4"/>
      <c r="C4103" s="10"/>
      <c r="D4103" s="13"/>
      <c r="K4103" s="3"/>
    </row>
    <row r="4104" spans="2:11" s="2" customFormat="1" x14ac:dyDescent="0.2">
      <c r="B4104" s="4"/>
      <c r="C4104" s="10"/>
      <c r="D4104" s="13"/>
      <c r="K4104" s="3"/>
    </row>
    <row r="4105" spans="2:11" s="2" customFormat="1" x14ac:dyDescent="0.2">
      <c r="B4105" s="4"/>
      <c r="C4105" s="10"/>
      <c r="D4105" s="13"/>
      <c r="K4105" s="3"/>
    </row>
    <row r="4106" spans="2:11" s="2" customFormat="1" x14ac:dyDescent="0.2">
      <c r="B4106" s="4"/>
      <c r="C4106" s="10"/>
      <c r="D4106" s="13"/>
      <c r="K4106" s="3"/>
    </row>
    <row r="4107" spans="2:11" s="2" customFormat="1" x14ac:dyDescent="0.2">
      <c r="B4107" s="4"/>
      <c r="C4107" s="10"/>
      <c r="D4107" s="13"/>
      <c r="K4107" s="3"/>
    </row>
    <row r="4108" spans="2:11" s="2" customFormat="1" x14ac:dyDescent="0.2">
      <c r="B4108" s="4"/>
      <c r="C4108" s="10"/>
      <c r="D4108" s="13"/>
      <c r="K4108" s="3"/>
    </row>
    <row r="4109" spans="2:11" s="2" customFormat="1" x14ac:dyDescent="0.2">
      <c r="B4109" s="4"/>
      <c r="C4109" s="10"/>
      <c r="D4109" s="13"/>
      <c r="K4109" s="3"/>
    </row>
    <row r="4110" spans="2:11" s="2" customFormat="1" x14ac:dyDescent="0.2">
      <c r="B4110" s="4"/>
      <c r="C4110" s="10"/>
      <c r="D4110" s="13"/>
      <c r="K4110" s="3"/>
    </row>
    <row r="4111" spans="2:11" s="2" customFormat="1" x14ac:dyDescent="0.2">
      <c r="B4111" s="4"/>
      <c r="C4111" s="10"/>
      <c r="D4111" s="13"/>
      <c r="K4111" s="3"/>
    </row>
    <row r="4112" spans="2:11" s="2" customFormat="1" x14ac:dyDescent="0.2">
      <c r="B4112" s="4"/>
      <c r="C4112" s="10"/>
      <c r="D4112" s="13"/>
      <c r="K4112" s="3"/>
    </row>
    <row r="4113" spans="2:11" s="2" customFormat="1" x14ac:dyDescent="0.2">
      <c r="B4113" s="4"/>
      <c r="C4113" s="10"/>
      <c r="D4113" s="13"/>
      <c r="K4113" s="3"/>
    </row>
    <row r="4114" spans="2:11" s="2" customFormat="1" x14ac:dyDescent="0.2">
      <c r="B4114" s="4"/>
      <c r="C4114" s="10"/>
      <c r="D4114" s="13"/>
      <c r="K4114" s="3"/>
    </row>
    <row r="4115" spans="2:11" s="2" customFormat="1" x14ac:dyDescent="0.2">
      <c r="B4115" s="4"/>
      <c r="C4115" s="10"/>
      <c r="D4115" s="13"/>
      <c r="K4115" s="3"/>
    </row>
    <row r="4116" spans="2:11" s="2" customFormat="1" x14ac:dyDescent="0.2">
      <c r="B4116" s="4"/>
      <c r="C4116" s="10"/>
      <c r="D4116" s="13"/>
      <c r="K4116" s="3"/>
    </row>
    <row r="4117" spans="2:11" s="2" customFormat="1" x14ac:dyDescent="0.2">
      <c r="B4117" s="4"/>
      <c r="C4117" s="10"/>
      <c r="D4117" s="13"/>
      <c r="K4117" s="3"/>
    </row>
    <row r="4118" spans="2:11" s="2" customFormat="1" x14ac:dyDescent="0.2">
      <c r="B4118" s="4"/>
      <c r="C4118" s="10"/>
      <c r="D4118" s="13"/>
      <c r="K4118" s="3"/>
    </row>
    <row r="4119" spans="2:11" s="2" customFormat="1" x14ac:dyDescent="0.2">
      <c r="B4119" s="4"/>
      <c r="C4119" s="10"/>
      <c r="D4119" s="13"/>
      <c r="K4119" s="3"/>
    </row>
    <row r="4120" spans="2:11" s="2" customFormat="1" x14ac:dyDescent="0.2">
      <c r="B4120" s="4"/>
      <c r="C4120" s="10"/>
      <c r="D4120" s="13"/>
      <c r="K4120" s="3"/>
    </row>
    <row r="4121" spans="2:11" s="2" customFormat="1" x14ac:dyDescent="0.2">
      <c r="B4121" s="4"/>
      <c r="C4121" s="10"/>
      <c r="D4121" s="13"/>
      <c r="K4121" s="3"/>
    </row>
    <row r="4122" spans="2:11" s="2" customFormat="1" x14ac:dyDescent="0.2">
      <c r="B4122" s="4"/>
      <c r="C4122" s="10"/>
      <c r="D4122" s="13"/>
      <c r="K4122" s="3"/>
    </row>
    <row r="4123" spans="2:11" s="2" customFormat="1" x14ac:dyDescent="0.2">
      <c r="B4123" s="4"/>
      <c r="C4123" s="10"/>
      <c r="D4123" s="13"/>
      <c r="K4123" s="3"/>
    </row>
    <row r="4124" spans="2:11" s="2" customFormat="1" x14ac:dyDescent="0.2">
      <c r="B4124" s="4"/>
      <c r="C4124" s="10"/>
      <c r="D4124" s="13"/>
      <c r="K4124" s="3"/>
    </row>
    <row r="4125" spans="2:11" s="2" customFormat="1" x14ac:dyDescent="0.2">
      <c r="B4125" s="4"/>
      <c r="C4125" s="10"/>
      <c r="D4125" s="13"/>
      <c r="K4125" s="3"/>
    </row>
    <row r="4126" spans="2:11" s="2" customFormat="1" x14ac:dyDescent="0.2">
      <c r="B4126" s="4"/>
      <c r="C4126" s="10"/>
      <c r="D4126" s="13"/>
      <c r="K4126" s="3"/>
    </row>
    <row r="4127" spans="2:11" s="2" customFormat="1" x14ac:dyDescent="0.2">
      <c r="B4127" s="4"/>
      <c r="C4127" s="10"/>
      <c r="D4127" s="13"/>
      <c r="K4127" s="3"/>
    </row>
    <row r="4128" spans="2:11" s="2" customFormat="1" x14ac:dyDescent="0.2">
      <c r="B4128" s="4"/>
      <c r="C4128" s="10"/>
      <c r="D4128" s="13"/>
      <c r="K4128" s="3"/>
    </row>
    <row r="4129" spans="2:11" s="2" customFormat="1" x14ac:dyDescent="0.2">
      <c r="B4129" s="4"/>
      <c r="C4129" s="10"/>
      <c r="D4129" s="13"/>
      <c r="K4129" s="3"/>
    </row>
    <row r="4130" spans="2:11" s="2" customFormat="1" x14ac:dyDescent="0.2">
      <c r="B4130" s="4"/>
      <c r="C4130" s="10"/>
      <c r="D4130" s="13"/>
      <c r="K4130" s="3"/>
    </row>
    <row r="4131" spans="2:11" s="2" customFormat="1" x14ac:dyDescent="0.2">
      <c r="B4131" s="4"/>
      <c r="C4131" s="10"/>
      <c r="D4131" s="13"/>
      <c r="K4131" s="3"/>
    </row>
    <row r="4132" spans="2:11" s="2" customFormat="1" x14ac:dyDescent="0.2">
      <c r="B4132" s="4"/>
      <c r="C4132" s="10"/>
      <c r="D4132" s="13"/>
      <c r="K4132" s="3"/>
    </row>
    <row r="4133" spans="2:11" s="2" customFormat="1" x14ac:dyDescent="0.2">
      <c r="B4133" s="4"/>
      <c r="C4133" s="10"/>
      <c r="D4133" s="13"/>
      <c r="K4133" s="3"/>
    </row>
    <row r="4134" spans="2:11" s="2" customFormat="1" x14ac:dyDescent="0.2">
      <c r="B4134" s="4"/>
      <c r="C4134" s="10"/>
      <c r="D4134" s="13"/>
      <c r="K4134" s="3"/>
    </row>
    <row r="4135" spans="2:11" s="2" customFormat="1" x14ac:dyDescent="0.2">
      <c r="B4135" s="4"/>
      <c r="C4135" s="10"/>
      <c r="D4135" s="13"/>
      <c r="K4135" s="3"/>
    </row>
    <row r="4136" spans="2:11" s="2" customFormat="1" x14ac:dyDescent="0.2">
      <c r="B4136" s="4"/>
      <c r="C4136" s="10"/>
      <c r="D4136" s="13"/>
      <c r="K4136" s="3"/>
    </row>
    <row r="4137" spans="2:11" s="2" customFormat="1" x14ac:dyDescent="0.2">
      <c r="B4137" s="4"/>
      <c r="C4137" s="10"/>
      <c r="D4137" s="13"/>
      <c r="K4137" s="3"/>
    </row>
    <row r="4138" spans="2:11" s="2" customFormat="1" x14ac:dyDescent="0.2">
      <c r="B4138" s="4"/>
      <c r="C4138" s="10"/>
      <c r="D4138" s="13"/>
      <c r="K4138" s="3"/>
    </row>
    <row r="4139" spans="2:11" s="2" customFormat="1" x14ac:dyDescent="0.2">
      <c r="B4139" s="4"/>
      <c r="C4139" s="10"/>
      <c r="D4139" s="13"/>
      <c r="K4139" s="3"/>
    </row>
    <row r="4140" spans="2:11" s="2" customFormat="1" x14ac:dyDescent="0.2">
      <c r="B4140" s="4"/>
      <c r="C4140" s="10"/>
      <c r="D4140" s="13"/>
      <c r="K4140" s="3"/>
    </row>
    <row r="4141" spans="2:11" s="2" customFormat="1" x14ac:dyDescent="0.2">
      <c r="B4141" s="4"/>
      <c r="C4141" s="10"/>
      <c r="D4141" s="13"/>
      <c r="K4141" s="3"/>
    </row>
    <row r="4142" spans="2:11" s="2" customFormat="1" x14ac:dyDescent="0.2">
      <c r="B4142" s="4"/>
      <c r="C4142" s="10"/>
      <c r="D4142" s="13"/>
      <c r="K4142" s="3"/>
    </row>
    <row r="4143" spans="2:11" s="2" customFormat="1" x14ac:dyDescent="0.2">
      <c r="B4143" s="4"/>
      <c r="C4143" s="10"/>
      <c r="D4143" s="13"/>
      <c r="K4143" s="3"/>
    </row>
    <row r="4144" spans="2:11" s="2" customFormat="1" x14ac:dyDescent="0.2">
      <c r="B4144" s="4"/>
      <c r="C4144" s="10"/>
      <c r="D4144" s="13"/>
      <c r="K4144" s="3"/>
    </row>
    <row r="4145" spans="2:11" s="2" customFormat="1" x14ac:dyDescent="0.2">
      <c r="B4145" s="4"/>
      <c r="C4145" s="10"/>
      <c r="D4145" s="13"/>
      <c r="K4145" s="3"/>
    </row>
    <row r="4146" spans="2:11" s="2" customFormat="1" x14ac:dyDescent="0.2">
      <c r="B4146" s="4"/>
      <c r="C4146" s="10"/>
      <c r="D4146" s="13"/>
      <c r="K4146" s="3"/>
    </row>
    <row r="4147" spans="2:11" s="2" customFormat="1" x14ac:dyDescent="0.2">
      <c r="B4147" s="4"/>
      <c r="C4147" s="10"/>
      <c r="D4147" s="13"/>
      <c r="K4147" s="3"/>
    </row>
    <row r="4148" spans="2:11" s="2" customFormat="1" x14ac:dyDescent="0.2">
      <c r="B4148" s="4"/>
      <c r="C4148" s="10"/>
      <c r="D4148" s="13"/>
      <c r="K4148" s="3"/>
    </row>
    <row r="4149" spans="2:11" s="2" customFormat="1" x14ac:dyDescent="0.2">
      <c r="B4149" s="4"/>
      <c r="C4149" s="10"/>
      <c r="D4149" s="13"/>
      <c r="K4149" s="3"/>
    </row>
    <row r="4150" spans="2:11" s="2" customFormat="1" x14ac:dyDescent="0.2">
      <c r="B4150" s="4"/>
      <c r="C4150" s="10"/>
      <c r="D4150" s="13"/>
      <c r="K4150" s="3"/>
    </row>
    <row r="4151" spans="2:11" s="2" customFormat="1" x14ac:dyDescent="0.2">
      <c r="B4151" s="4"/>
      <c r="C4151" s="10"/>
      <c r="D4151" s="13"/>
      <c r="K4151" s="3"/>
    </row>
    <row r="4152" spans="2:11" s="2" customFormat="1" x14ac:dyDescent="0.2">
      <c r="B4152" s="4"/>
      <c r="C4152" s="10"/>
      <c r="D4152" s="13"/>
      <c r="K4152" s="3"/>
    </row>
    <row r="4153" spans="2:11" s="2" customFormat="1" x14ac:dyDescent="0.2">
      <c r="B4153" s="4"/>
      <c r="C4153" s="10"/>
      <c r="D4153" s="13"/>
      <c r="K4153" s="3"/>
    </row>
    <row r="4154" spans="2:11" s="2" customFormat="1" x14ac:dyDescent="0.2">
      <c r="B4154" s="4"/>
      <c r="C4154" s="10"/>
      <c r="D4154" s="13"/>
      <c r="K4154" s="3"/>
    </row>
    <row r="4155" spans="2:11" s="2" customFormat="1" x14ac:dyDescent="0.2">
      <c r="B4155" s="4"/>
      <c r="C4155" s="10"/>
      <c r="D4155" s="13"/>
      <c r="K4155" s="3"/>
    </row>
    <row r="4156" spans="2:11" s="2" customFormat="1" x14ac:dyDescent="0.2">
      <c r="B4156" s="4"/>
      <c r="C4156" s="10"/>
      <c r="D4156" s="13"/>
      <c r="K4156" s="3"/>
    </row>
    <row r="4157" spans="2:11" s="2" customFormat="1" x14ac:dyDescent="0.2">
      <c r="B4157" s="4"/>
      <c r="C4157" s="10"/>
      <c r="D4157" s="13"/>
      <c r="K4157" s="3"/>
    </row>
    <row r="4158" spans="2:11" s="2" customFormat="1" x14ac:dyDescent="0.2">
      <c r="B4158" s="4"/>
      <c r="C4158" s="10"/>
      <c r="D4158" s="13"/>
      <c r="K4158" s="3"/>
    </row>
    <row r="4159" spans="2:11" s="2" customFormat="1" x14ac:dyDescent="0.2">
      <c r="B4159" s="4"/>
      <c r="C4159" s="10"/>
      <c r="D4159" s="13"/>
      <c r="K4159" s="3"/>
    </row>
    <row r="4160" spans="2:11" s="2" customFormat="1" x14ac:dyDescent="0.2">
      <c r="B4160" s="4"/>
      <c r="C4160" s="10"/>
      <c r="D4160" s="13"/>
      <c r="K4160" s="3"/>
    </row>
    <row r="4161" spans="2:11" s="2" customFormat="1" x14ac:dyDescent="0.2">
      <c r="B4161" s="4"/>
      <c r="C4161" s="10"/>
      <c r="D4161" s="13"/>
      <c r="K4161" s="3"/>
    </row>
    <row r="4162" spans="2:11" s="2" customFormat="1" x14ac:dyDescent="0.2">
      <c r="B4162" s="4"/>
      <c r="C4162" s="10"/>
      <c r="D4162" s="13"/>
      <c r="K4162" s="3"/>
    </row>
    <row r="4163" spans="2:11" s="2" customFormat="1" x14ac:dyDescent="0.2">
      <c r="B4163" s="4"/>
      <c r="C4163" s="10"/>
      <c r="D4163" s="13"/>
      <c r="K4163" s="3"/>
    </row>
    <row r="4164" spans="2:11" s="2" customFormat="1" x14ac:dyDescent="0.2">
      <c r="B4164" s="4"/>
      <c r="C4164" s="10"/>
      <c r="D4164" s="13"/>
      <c r="K4164" s="3"/>
    </row>
    <row r="4165" spans="2:11" s="2" customFormat="1" x14ac:dyDescent="0.2">
      <c r="B4165" s="4"/>
      <c r="C4165" s="10"/>
      <c r="D4165" s="13"/>
      <c r="K4165" s="3"/>
    </row>
    <row r="4166" spans="2:11" s="2" customFormat="1" x14ac:dyDescent="0.2">
      <c r="B4166" s="4"/>
      <c r="C4166" s="10"/>
      <c r="D4166" s="13"/>
      <c r="K4166" s="3"/>
    </row>
    <row r="4167" spans="2:11" s="2" customFormat="1" x14ac:dyDescent="0.2">
      <c r="B4167" s="4"/>
      <c r="C4167" s="10"/>
      <c r="D4167" s="13"/>
      <c r="K4167" s="3"/>
    </row>
    <row r="4168" spans="2:11" s="2" customFormat="1" x14ac:dyDescent="0.2">
      <c r="B4168" s="4"/>
      <c r="C4168" s="10"/>
      <c r="D4168" s="13"/>
      <c r="K4168" s="3"/>
    </row>
    <row r="4169" spans="2:11" s="2" customFormat="1" x14ac:dyDescent="0.2">
      <c r="B4169" s="4"/>
      <c r="C4169" s="10"/>
      <c r="D4169" s="13"/>
      <c r="K4169" s="3"/>
    </row>
    <row r="4170" spans="2:11" s="2" customFormat="1" x14ac:dyDescent="0.2">
      <c r="B4170" s="4"/>
      <c r="C4170" s="10"/>
      <c r="D4170" s="13"/>
      <c r="K4170" s="3"/>
    </row>
    <row r="4171" spans="2:11" s="2" customFormat="1" x14ac:dyDescent="0.2">
      <c r="B4171" s="4"/>
      <c r="C4171" s="10"/>
      <c r="D4171" s="13"/>
      <c r="K4171" s="3"/>
    </row>
    <row r="4172" spans="2:11" s="2" customFormat="1" x14ac:dyDescent="0.2">
      <c r="B4172" s="4"/>
      <c r="C4172" s="10"/>
      <c r="D4172" s="13"/>
      <c r="K4172" s="3"/>
    </row>
    <row r="4173" spans="2:11" s="2" customFormat="1" x14ac:dyDescent="0.2">
      <c r="B4173" s="4"/>
      <c r="C4173" s="10"/>
      <c r="D4173" s="13"/>
      <c r="K4173" s="3"/>
    </row>
    <row r="4174" spans="2:11" s="2" customFormat="1" x14ac:dyDescent="0.2">
      <c r="B4174" s="4"/>
      <c r="C4174" s="10"/>
      <c r="D4174" s="13"/>
      <c r="K4174" s="3"/>
    </row>
    <row r="4175" spans="2:11" s="2" customFormat="1" x14ac:dyDescent="0.2">
      <c r="B4175" s="4"/>
      <c r="C4175" s="10"/>
      <c r="D4175" s="13"/>
      <c r="K4175" s="3"/>
    </row>
    <row r="4176" spans="2:11" s="2" customFormat="1" x14ac:dyDescent="0.2">
      <c r="B4176" s="4"/>
      <c r="C4176" s="10"/>
      <c r="D4176" s="13"/>
      <c r="K4176" s="3"/>
    </row>
    <row r="4177" spans="2:11" s="2" customFormat="1" x14ac:dyDescent="0.2">
      <c r="B4177" s="4"/>
      <c r="C4177" s="10"/>
      <c r="D4177" s="13"/>
      <c r="K4177" s="3"/>
    </row>
    <row r="4178" spans="2:11" s="2" customFormat="1" x14ac:dyDescent="0.2">
      <c r="B4178" s="4"/>
      <c r="C4178" s="10"/>
      <c r="D4178" s="13"/>
      <c r="K4178" s="3"/>
    </row>
    <row r="4179" spans="2:11" s="2" customFormat="1" x14ac:dyDescent="0.2">
      <c r="B4179" s="4"/>
      <c r="C4179" s="10"/>
      <c r="D4179" s="13"/>
      <c r="K4179" s="3"/>
    </row>
    <row r="4180" spans="2:11" s="2" customFormat="1" x14ac:dyDescent="0.2">
      <c r="B4180" s="4"/>
      <c r="C4180" s="10"/>
      <c r="D4180" s="13"/>
      <c r="K4180" s="3"/>
    </row>
    <row r="4181" spans="2:11" s="2" customFormat="1" x14ac:dyDescent="0.2">
      <c r="B4181" s="4"/>
      <c r="C4181" s="10"/>
      <c r="D4181" s="13"/>
      <c r="K4181" s="3"/>
    </row>
    <row r="4182" spans="2:11" s="2" customFormat="1" x14ac:dyDescent="0.2">
      <c r="B4182" s="4"/>
      <c r="C4182" s="10"/>
      <c r="D4182" s="13"/>
      <c r="K4182" s="3"/>
    </row>
    <row r="4183" spans="2:11" s="2" customFormat="1" x14ac:dyDescent="0.2">
      <c r="B4183" s="4"/>
      <c r="C4183" s="10"/>
      <c r="D4183" s="13"/>
      <c r="K4183" s="3"/>
    </row>
    <row r="4184" spans="2:11" s="2" customFormat="1" x14ac:dyDescent="0.2">
      <c r="B4184" s="4"/>
      <c r="C4184" s="10"/>
      <c r="D4184" s="13"/>
      <c r="K4184" s="3"/>
    </row>
    <row r="4185" spans="2:11" s="2" customFormat="1" x14ac:dyDescent="0.2">
      <c r="B4185" s="4"/>
      <c r="C4185" s="10"/>
      <c r="D4185" s="13"/>
      <c r="K4185" s="3"/>
    </row>
    <row r="4186" spans="2:11" s="2" customFormat="1" x14ac:dyDescent="0.2">
      <c r="B4186" s="4"/>
      <c r="C4186" s="10"/>
      <c r="D4186" s="13"/>
      <c r="K4186" s="3"/>
    </row>
    <row r="4187" spans="2:11" s="2" customFormat="1" x14ac:dyDescent="0.2">
      <c r="B4187" s="4"/>
      <c r="C4187" s="10"/>
      <c r="D4187" s="13"/>
      <c r="K4187" s="3"/>
    </row>
    <row r="4188" spans="2:11" s="2" customFormat="1" x14ac:dyDescent="0.2">
      <c r="B4188" s="4"/>
      <c r="C4188" s="10"/>
      <c r="D4188" s="13"/>
      <c r="K4188" s="3"/>
    </row>
    <row r="4189" spans="2:11" s="2" customFormat="1" x14ac:dyDescent="0.2">
      <c r="B4189" s="4"/>
      <c r="C4189" s="10"/>
      <c r="D4189" s="13"/>
      <c r="K4189" s="3"/>
    </row>
    <row r="4190" spans="2:11" s="2" customFormat="1" x14ac:dyDescent="0.2">
      <c r="B4190" s="4"/>
      <c r="C4190" s="10"/>
      <c r="D4190" s="13"/>
      <c r="K4190" s="3"/>
    </row>
    <row r="4191" spans="2:11" s="2" customFormat="1" x14ac:dyDescent="0.2">
      <c r="B4191" s="4"/>
      <c r="C4191" s="10"/>
      <c r="D4191" s="13"/>
      <c r="K4191" s="3"/>
    </row>
    <row r="4192" spans="2:11" s="2" customFormat="1" x14ac:dyDescent="0.2">
      <c r="B4192" s="4"/>
      <c r="C4192" s="10"/>
      <c r="D4192" s="13"/>
      <c r="K4192" s="3"/>
    </row>
    <row r="4193" spans="2:11" s="2" customFormat="1" x14ac:dyDescent="0.2">
      <c r="B4193" s="4"/>
      <c r="C4193" s="10"/>
      <c r="D4193" s="13"/>
      <c r="K4193" s="3"/>
    </row>
    <row r="4194" spans="2:11" s="2" customFormat="1" x14ac:dyDescent="0.2">
      <c r="B4194" s="4"/>
      <c r="C4194" s="10"/>
      <c r="D4194" s="13"/>
      <c r="K4194" s="3"/>
    </row>
    <row r="4195" spans="2:11" s="2" customFormat="1" x14ac:dyDescent="0.2">
      <c r="B4195" s="4"/>
      <c r="C4195" s="10"/>
      <c r="D4195" s="13"/>
      <c r="K4195" s="3"/>
    </row>
    <row r="4196" spans="2:11" s="2" customFormat="1" x14ac:dyDescent="0.2">
      <c r="B4196" s="4"/>
      <c r="C4196" s="10"/>
      <c r="D4196" s="13"/>
      <c r="K4196" s="3"/>
    </row>
    <row r="4197" spans="2:11" s="2" customFormat="1" x14ac:dyDescent="0.2">
      <c r="B4197" s="4"/>
      <c r="C4197" s="10"/>
      <c r="D4197" s="13"/>
      <c r="K4197" s="3"/>
    </row>
    <row r="4198" spans="2:11" s="2" customFormat="1" x14ac:dyDescent="0.2">
      <c r="B4198" s="4"/>
      <c r="C4198" s="10"/>
      <c r="D4198" s="13"/>
      <c r="K4198" s="3"/>
    </row>
    <row r="4199" spans="2:11" s="2" customFormat="1" x14ac:dyDescent="0.2">
      <c r="B4199" s="4"/>
      <c r="C4199" s="10"/>
      <c r="D4199" s="13"/>
      <c r="K4199" s="3"/>
    </row>
    <row r="4200" spans="2:11" s="2" customFormat="1" x14ac:dyDescent="0.2">
      <c r="B4200" s="4"/>
      <c r="C4200" s="10"/>
      <c r="D4200" s="13"/>
      <c r="K4200" s="3"/>
    </row>
    <row r="4201" spans="2:11" s="2" customFormat="1" x14ac:dyDescent="0.2">
      <c r="B4201" s="4"/>
      <c r="C4201" s="10"/>
      <c r="D4201" s="13"/>
      <c r="K4201" s="3"/>
    </row>
    <row r="4202" spans="2:11" s="2" customFormat="1" x14ac:dyDescent="0.2">
      <c r="B4202" s="4"/>
      <c r="C4202" s="10"/>
      <c r="D4202" s="13"/>
      <c r="K4202" s="3"/>
    </row>
    <row r="4203" spans="2:11" s="2" customFormat="1" x14ac:dyDescent="0.2">
      <c r="B4203" s="4"/>
      <c r="C4203" s="10"/>
      <c r="D4203" s="13"/>
      <c r="K4203" s="3"/>
    </row>
    <row r="4204" spans="2:11" s="2" customFormat="1" x14ac:dyDescent="0.2">
      <c r="B4204" s="4"/>
      <c r="C4204" s="10"/>
      <c r="D4204" s="13"/>
      <c r="K4204" s="3"/>
    </row>
    <row r="4205" spans="2:11" s="2" customFormat="1" x14ac:dyDescent="0.2">
      <c r="B4205" s="4"/>
      <c r="C4205" s="10"/>
      <c r="D4205" s="13"/>
      <c r="K4205" s="3"/>
    </row>
    <row r="4206" spans="2:11" s="2" customFormat="1" x14ac:dyDescent="0.2">
      <c r="B4206" s="4"/>
      <c r="C4206" s="10"/>
      <c r="D4206" s="13"/>
      <c r="K4206" s="3"/>
    </row>
    <row r="4207" spans="2:11" s="2" customFormat="1" x14ac:dyDescent="0.2">
      <c r="B4207" s="4"/>
      <c r="C4207" s="10"/>
      <c r="D4207" s="13"/>
      <c r="K4207" s="3"/>
    </row>
    <row r="4208" spans="2:11" s="2" customFormat="1" x14ac:dyDescent="0.2">
      <c r="B4208" s="4"/>
      <c r="C4208" s="10"/>
      <c r="D4208" s="13"/>
      <c r="K4208" s="3"/>
    </row>
    <row r="4209" spans="2:11" s="2" customFormat="1" x14ac:dyDescent="0.2">
      <c r="B4209" s="4"/>
      <c r="C4209" s="10"/>
      <c r="D4209" s="13"/>
      <c r="K4209" s="3"/>
    </row>
    <row r="4210" spans="2:11" s="2" customFormat="1" x14ac:dyDescent="0.2">
      <c r="B4210" s="4"/>
      <c r="C4210" s="10"/>
      <c r="D4210" s="13"/>
      <c r="K4210" s="3"/>
    </row>
    <row r="4211" spans="2:11" s="2" customFormat="1" x14ac:dyDescent="0.2">
      <c r="B4211" s="4"/>
      <c r="C4211" s="10"/>
      <c r="D4211" s="13"/>
      <c r="K4211" s="3"/>
    </row>
    <row r="4212" spans="2:11" s="2" customFormat="1" x14ac:dyDescent="0.2">
      <c r="B4212" s="4"/>
      <c r="C4212" s="10"/>
      <c r="D4212" s="13"/>
      <c r="K4212" s="3"/>
    </row>
    <row r="4213" spans="2:11" s="2" customFormat="1" x14ac:dyDescent="0.2">
      <c r="B4213" s="4"/>
      <c r="C4213" s="10"/>
      <c r="D4213" s="13"/>
      <c r="K4213" s="3"/>
    </row>
    <row r="4214" spans="2:11" s="2" customFormat="1" x14ac:dyDescent="0.2">
      <c r="B4214" s="4"/>
      <c r="C4214" s="10"/>
      <c r="D4214" s="13"/>
      <c r="K4214" s="3"/>
    </row>
    <row r="4215" spans="2:11" s="2" customFormat="1" x14ac:dyDescent="0.2">
      <c r="B4215" s="4"/>
      <c r="C4215" s="10"/>
      <c r="D4215" s="13"/>
      <c r="K4215" s="3"/>
    </row>
    <row r="4216" spans="2:11" s="2" customFormat="1" x14ac:dyDescent="0.2">
      <c r="B4216" s="4"/>
      <c r="C4216" s="10"/>
      <c r="D4216" s="13"/>
      <c r="K4216" s="3"/>
    </row>
    <row r="4217" spans="2:11" s="2" customFormat="1" x14ac:dyDescent="0.2">
      <c r="B4217" s="4"/>
      <c r="C4217" s="10"/>
      <c r="D4217" s="13"/>
      <c r="K4217" s="3"/>
    </row>
    <row r="4218" spans="2:11" s="2" customFormat="1" x14ac:dyDescent="0.2">
      <c r="B4218" s="4"/>
      <c r="C4218" s="10"/>
      <c r="D4218" s="13"/>
      <c r="K4218" s="3"/>
    </row>
    <row r="4219" spans="2:11" s="2" customFormat="1" x14ac:dyDescent="0.2">
      <c r="B4219" s="4"/>
      <c r="C4219" s="10"/>
      <c r="D4219" s="13"/>
      <c r="K4219" s="3"/>
    </row>
    <row r="4220" spans="2:11" s="2" customFormat="1" x14ac:dyDescent="0.2">
      <c r="B4220" s="4"/>
      <c r="C4220" s="10"/>
      <c r="D4220" s="13"/>
      <c r="K4220" s="3"/>
    </row>
    <row r="4221" spans="2:11" s="2" customFormat="1" x14ac:dyDescent="0.2">
      <c r="B4221" s="4"/>
      <c r="C4221" s="10"/>
      <c r="D4221" s="13"/>
      <c r="K4221" s="3"/>
    </row>
    <row r="4222" spans="2:11" s="2" customFormat="1" x14ac:dyDescent="0.2">
      <c r="B4222" s="4"/>
      <c r="C4222" s="10"/>
      <c r="D4222" s="13"/>
      <c r="K4222" s="3"/>
    </row>
    <row r="4223" spans="2:11" s="2" customFormat="1" x14ac:dyDescent="0.2">
      <c r="B4223" s="4"/>
      <c r="C4223" s="10"/>
      <c r="D4223" s="13"/>
      <c r="K4223" s="3"/>
    </row>
    <row r="4224" spans="2:11" s="2" customFormat="1" x14ac:dyDescent="0.2">
      <c r="B4224" s="4"/>
      <c r="C4224" s="10"/>
      <c r="D4224" s="13"/>
      <c r="K4224" s="3"/>
    </row>
    <row r="4225" spans="2:11" s="2" customFormat="1" x14ac:dyDescent="0.2">
      <c r="B4225" s="4"/>
      <c r="C4225" s="10"/>
      <c r="D4225" s="13"/>
      <c r="K4225" s="3"/>
    </row>
    <row r="4226" spans="2:11" s="2" customFormat="1" x14ac:dyDescent="0.2">
      <c r="B4226" s="4"/>
      <c r="C4226" s="10"/>
      <c r="D4226" s="13"/>
      <c r="K4226" s="3"/>
    </row>
    <row r="4227" spans="2:11" s="2" customFormat="1" x14ac:dyDescent="0.2">
      <c r="B4227" s="4"/>
      <c r="C4227" s="10"/>
      <c r="D4227" s="13"/>
      <c r="K4227" s="3"/>
    </row>
    <row r="4228" spans="2:11" s="2" customFormat="1" x14ac:dyDescent="0.2">
      <c r="B4228" s="4"/>
      <c r="C4228" s="10"/>
      <c r="D4228" s="13"/>
      <c r="K4228" s="3"/>
    </row>
    <row r="4229" spans="2:11" s="2" customFormat="1" x14ac:dyDescent="0.2">
      <c r="B4229" s="4"/>
      <c r="C4229" s="10"/>
      <c r="D4229" s="13"/>
      <c r="K4229" s="3"/>
    </row>
    <row r="4230" spans="2:11" s="2" customFormat="1" x14ac:dyDescent="0.2">
      <c r="B4230" s="4"/>
      <c r="C4230" s="10"/>
      <c r="D4230" s="13"/>
      <c r="K4230" s="3"/>
    </row>
    <row r="4231" spans="2:11" s="2" customFormat="1" x14ac:dyDescent="0.2">
      <c r="B4231" s="4"/>
      <c r="C4231" s="10"/>
      <c r="D4231" s="13"/>
      <c r="K4231" s="3"/>
    </row>
    <row r="4232" spans="2:11" s="2" customFormat="1" x14ac:dyDescent="0.2">
      <c r="B4232" s="4"/>
      <c r="C4232" s="10"/>
      <c r="D4232" s="13"/>
      <c r="K4232" s="3"/>
    </row>
    <row r="4233" spans="2:11" s="2" customFormat="1" x14ac:dyDescent="0.2">
      <c r="B4233" s="4"/>
      <c r="C4233" s="10"/>
      <c r="D4233" s="13"/>
      <c r="K4233" s="3"/>
    </row>
    <row r="4234" spans="2:11" s="2" customFormat="1" x14ac:dyDescent="0.2">
      <c r="B4234" s="4"/>
      <c r="C4234" s="10"/>
      <c r="D4234" s="13"/>
      <c r="K4234" s="3"/>
    </row>
    <row r="4235" spans="2:11" s="2" customFormat="1" x14ac:dyDescent="0.2">
      <c r="B4235" s="4"/>
      <c r="C4235" s="10"/>
      <c r="D4235" s="13"/>
      <c r="K4235" s="3"/>
    </row>
    <row r="4236" spans="2:11" s="2" customFormat="1" x14ac:dyDescent="0.2">
      <c r="B4236" s="4"/>
      <c r="C4236" s="10"/>
      <c r="D4236" s="13"/>
      <c r="K4236" s="3"/>
    </row>
    <row r="4237" spans="2:11" s="2" customFormat="1" x14ac:dyDescent="0.2">
      <c r="B4237" s="4"/>
      <c r="C4237" s="10"/>
      <c r="D4237" s="13"/>
      <c r="K4237" s="3"/>
    </row>
    <row r="4238" spans="2:11" s="2" customFormat="1" x14ac:dyDescent="0.2">
      <c r="B4238" s="4"/>
      <c r="C4238" s="10"/>
      <c r="D4238" s="13"/>
      <c r="K4238" s="3"/>
    </row>
    <row r="4239" spans="2:11" s="2" customFormat="1" x14ac:dyDescent="0.2">
      <c r="B4239" s="4"/>
      <c r="C4239" s="10"/>
      <c r="D4239" s="13"/>
      <c r="K4239" s="3"/>
    </row>
    <row r="4240" spans="2:11" s="2" customFormat="1" x14ac:dyDescent="0.2">
      <c r="B4240" s="4"/>
      <c r="C4240" s="10"/>
      <c r="D4240" s="13"/>
      <c r="K4240" s="3"/>
    </row>
    <row r="4241" spans="2:11" s="2" customFormat="1" x14ac:dyDescent="0.2">
      <c r="B4241" s="4"/>
      <c r="C4241" s="10"/>
      <c r="D4241" s="13"/>
      <c r="K4241" s="3"/>
    </row>
    <row r="4242" spans="2:11" s="2" customFormat="1" x14ac:dyDescent="0.2">
      <c r="B4242" s="4"/>
      <c r="C4242" s="10"/>
      <c r="D4242" s="13"/>
      <c r="K4242" s="3"/>
    </row>
    <row r="4243" spans="2:11" s="2" customFormat="1" x14ac:dyDescent="0.2">
      <c r="B4243" s="4"/>
      <c r="C4243" s="10"/>
      <c r="D4243" s="13"/>
      <c r="K4243" s="3"/>
    </row>
    <row r="4244" spans="2:11" s="2" customFormat="1" x14ac:dyDescent="0.2">
      <c r="B4244" s="4"/>
      <c r="C4244" s="10"/>
      <c r="D4244" s="13"/>
      <c r="K4244" s="3"/>
    </row>
    <row r="4245" spans="2:11" s="2" customFormat="1" x14ac:dyDescent="0.2">
      <c r="B4245" s="4"/>
      <c r="C4245" s="10"/>
      <c r="D4245" s="13"/>
      <c r="K4245" s="3"/>
    </row>
    <row r="4246" spans="2:11" s="2" customFormat="1" x14ac:dyDescent="0.2">
      <c r="B4246" s="4"/>
      <c r="C4246" s="10"/>
      <c r="D4246" s="13"/>
      <c r="K4246" s="3"/>
    </row>
    <row r="4247" spans="2:11" s="2" customFormat="1" x14ac:dyDescent="0.2">
      <c r="B4247" s="4"/>
      <c r="C4247" s="10"/>
      <c r="D4247" s="13"/>
      <c r="K4247" s="3"/>
    </row>
    <row r="4248" spans="2:11" s="2" customFormat="1" x14ac:dyDescent="0.2">
      <c r="B4248" s="4"/>
      <c r="C4248" s="10"/>
      <c r="D4248" s="13"/>
      <c r="K4248" s="3"/>
    </row>
    <row r="4249" spans="2:11" s="2" customFormat="1" x14ac:dyDescent="0.2">
      <c r="B4249" s="4"/>
      <c r="C4249" s="10"/>
      <c r="D4249" s="13"/>
      <c r="K4249" s="3"/>
    </row>
    <row r="4250" spans="2:11" s="2" customFormat="1" x14ac:dyDescent="0.2">
      <c r="B4250" s="4"/>
      <c r="C4250" s="10"/>
      <c r="D4250" s="13"/>
      <c r="K4250" s="3"/>
    </row>
    <row r="4251" spans="2:11" s="2" customFormat="1" x14ac:dyDescent="0.2">
      <c r="B4251" s="4"/>
      <c r="C4251" s="10"/>
      <c r="D4251" s="13"/>
      <c r="K4251" s="3"/>
    </row>
    <row r="4252" spans="2:11" s="2" customFormat="1" x14ac:dyDescent="0.2">
      <c r="B4252" s="4"/>
      <c r="C4252" s="10"/>
      <c r="D4252" s="13"/>
      <c r="K4252" s="3"/>
    </row>
    <row r="4253" spans="2:11" s="2" customFormat="1" x14ac:dyDescent="0.2">
      <c r="B4253" s="4"/>
      <c r="C4253" s="10"/>
      <c r="D4253" s="13"/>
      <c r="K4253" s="3"/>
    </row>
    <row r="4254" spans="2:11" s="2" customFormat="1" x14ac:dyDescent="0.2">
      <c r="B4254" s="4"/>
      <c r="C4254" s="10"/>
      <c r="D4254" s="13"/>
      <c r="K4254" s="3"/>
    </row>
    <row r="4255" spans="2:11" s="2" customFormat="1" x14ac:dyDescent="0.2">
      <c r="B4255" s="4"/>
      <c r="C4255" s="10"/>
      <c r="D4255" s="13"/>
      <c r="K4255" s="3"/>
    </row>
    <row r="4256" spans="2:11" s="2" customFormat="1" x14ac:dyDescent="0.2">
      <c r="B4256" s="4"/>
      <c r="C4256" s="10"/>
      <c r="D4256" s="13"/>
      <c r="K4256" s="3"/>
    </row>
    <row r="4257" spans="2:11" s="2" customFormat="1" x14ac:dyDescent="0.2">
      <c r="B4257" s="4"/>
      <c r="C4257" s="10"/>
      <c r="D4257" s="13"/>
      <c r="K4257" s="3"/>
    </row>
    <row r="4258" spans="2:11" s="2" customFormat="1" x14ac:dyDescent="0.2">
      <c r="B4258" s="4"/>
      <c r="C4258" s="10"/>
      <c r="D4258" s="13"/>
      <c r="K4258" s="3"/>
    </row>
    <row r="4259" spans="2:11" s="2" customFormat="1" x14ac:dyDescent="0.2">
      <c r="B4259" s="4"/>
      <c r="C4259" s="10"/>
      <c r="D4259" s="13"/>
      <c r="K4259" s="3"/>
    </row>
    <row r="4260" spans="2:11" s="2" customFormat="1" x14ac:dyDescent="0.2">
      <c r="B4260" s="4"/>
      <c r="C4260" s="10"/>
      <c r="D4260" s="13"/>
      <c r="K4260" s="3"/>
    </row>
    <row r="4261" spans="2:11" s="2" customFormat="1" x14ac:dyDescent="0.2">
      <c r="B4261" s="4"/>
      <c r="C4261" s="10"/>
      <c r="D4261" s="13"/>
      <c r="K4261" s="3"/>
    </row>
    <row r="4262" spans="2:11" s="2" customFormat="1" x14ac:dyDescent="0.2">
      <c r="B4262" s="4"/>
      <c r="C4262" s="10"/>
      <c r="D4262" s="13"/>
      <c r="K4262" s="3"/>
    </row>
    <row r="4263" spans="2:11" s="2" customFormat="1" x14ac:dyDescent="0.2">
      <c r="B4263" s="4"/>
      <c r="C4263" s="10"/>
      <c r="D4263" s="13"/>
      <c r="K4263" s="3"/>
    </row>
    <row r="4264" spans="2:11" s="2" customFormat="1" x14ac:dyDescent="0.2">
      <c r="B4264" s="4"/>
      <c r="C4264" s="10"/>
      <c r="D4264" s="13"/>
      <c r="K4264" s="3"/>
    </row>
    <row r="4265" spans="2:11" s="2" customFormat="1" x14ac:dyDescent="0.2">
      <c r="B4265" s="4"/>
      <c r="C4265" s="10"/>
      <c r="D4265" s="13"/>
      <c r="K4265" s="3"/>
    </row>
    <row r="4266" spans="2:11" s="2" customFormat="1" x14ac:dyDescent="0.2">
      <c r="B4266" s="4"/>
      <c r="C4266" s="10"/>
      <c r="D4266" s="13"/>
      <c r="K4266" s="3"/>
    </row>
    <row r="4267" spans="2:11" s="2" customFormat="1" x14ac:dyDescent="0.2">
      <c r="B4267" s="4"/>
      <c r="C4267" s="10"/>
      <c r="D4267" s="13"/>
      <c r="K4267" s="3"/>
    </row>
    <row r="4268" spans="2:11" s="2" customFormat="1" x14ac:dyDescent="0.2">
      <c r="B4268" s="4"/>
      <c r="C4268" s="10"/>
      <c r="D4268" s="13"/>
      <c r="K4268" s="3"/>
    </row>
    <row r="4269" spans="2:11" s="2" customFormat="1" x14ac:dyDescent="0.2">
      <c r="B4269" s="4"/>
      <c r="C4269" s="10"/>
      <c r="D4269" s="13"/>
      <c r="K4269" s="3"/>
    </row>
    <row r="4270" spans="2:11" s="2" customFormat="1" x14ac:dyDescent="0.2">
      <c r="B4270" s="4"/>
      <c r="C4270" s="10"/>
      <c r="D4270" s="13"/>
      <c r="K4270" s="3"/>
    </row>
    <row r="4271" spans="2:11" s="2" customFormat="1" x14ac:dyDescent="0.2">
      <c r="B4271" s="4"/>
      <c r="C4271" s="10"/>
      <c r="D4271" s="13"/>
      <c r="K4271" s="3"/>
    </row>
    <row r="4272" spans="2:11" s="2" customFormat="1" x14ac:dyDescent="0.2">
      <c r="B4272" s="4"/>
      <c r="C4272" s="10"/>
      <c r="D4272" s="13"/>
      <c r="K4272" s="3"/>
    </row>
    <row r="4273" spans="2:11" s="2" customFormat="1" x14ac:dyDescent="0.2">
      <c r="B4273" s="4"/>
      <c r="C4273" s="10"/>
      <c r="D4273" s="13"/>
      <c r="K4273" s="3"/>
    </row>
    <row r="4274" spans="2:11" s="2" customFormat="1" x14ac:dyDescent="0.2">
      <c r="B4274" s="4"/>
      <c r="C4274" s="10"/>
      <c r="D4274" s="13"/>
      <c r="K4274" s="3"/>
    </row>
    <row r="4275" spans="2:11" s="2" customFormat="1" x14ac:dyDescent="0.2">
      <c r="B4275" s="4"/>
      <c r="C4275" s="10"/>
      <c r="D4275" s="13"/>
      <c r="K4275" s="3"/>
    </row>
    <row r="4276" spans="2:11" s="2" customFormat="1" x14ac:dyDescent="0.2">
      <c r="B4276" s="4"/>
      <c r="C4276" s="10"/>
      <c r="D4276" s="13"/>
      <c r="K4276" s="3"/>
    </row>
    <row r="4277" spans="2:11" s="2" customFormat="1" x14ac:dyDescent="0.2">
      <c r="B4277" s="4"/>
      <c r="C4277" s="10"/>
      <c r="D4277" s="13"/>
      <c r="K4277" s="3"/>
    </row>
    <row r="4278" spans="2:11" s="2" customFormat="1" x14ac:dyDescent="0.2">
      <c r="B4278" s="4"/>
      <c r="C4278" s="10"/>
      <c r="D4278" s="13"/>
      <c r="K4278" s="3"/>
    </row>
    <row r="4279" spans="2:11" s="2" customFormat="1" x14ac:dyDescent="0.2">
      <c r="B4279" s="4"/>
      <c r="C4279" s="10"/>
      <c r="D4279" s="13"/>
      <c r="K4279" s="3"/>
    </row>
    <row r="4280" spans="2:11" s="2" customFormat="1" x14ac:dyDescent="0.2">
      <c r="B4280" s="4"/>
      <c r="C4280" s="10"/>
      <c r="D4280" s="13"/>
      <c r="K4280" s="3"/>
    </row>
    <row r="4281" spans="2:11" s="2" customFormat="1" x14ac:dyDescent="0.2">
      <c r="B4281" s="4"/>
      <c r="C4281" s="10"/>
      <c r="D4281" s="13"/>
      <c r="K4281" s="3"/>
    </row>
    <row r="4282" spans="2:11" s="2" customFormat="1" x14ac:dyDescent="0.2">
      <c r="B4282" s="4"/>
      <c r="C4282" s="10"/>
      <c r="D4282" s="13"/>
      <c r="K4282" s="3"/>
    </row>
    <row r="4283" spans="2:11" s="2" customFormat="1" x14ac:dyDescent="0.2">
      <c r="B4283" s="4"/>
      <c r="C4283" s="10"/>
      <c r="D4283" s="13"/>
      <c r="K4283" s="3"/>
    </row>
    <row r="4284" spans="2:11" s="2" customFormat="1" x14ac:dyDescent="0.2">
      <c r="B4284" s="4"/>
      <c r="C4284" s="10"/>
      <c r="D4284" s="13"/>
      <c r="K4284" s="3"/>
    </row>
    <row r="4285" spans="2:11" s="2" customFormat="1" x14ac:dyDescent="0.2">
      <c r="B4285" s="4"/>
      <c r="C4285" s="10"/>
      <c r="D4285" s="13"/>
      <c r="K4285" s="3"/>
    </row>
    <row r="4286" spans="2:11" s="2" customFormat="1" x14ac:dyDescent="0.2">
      <c r="B4286" s="4"/>
      <c r="C4286" s="10"/>
      <c r="D4286" s="13"/>
      <c r="K4286" s="3"/>
    </row>
    <row r="4287" spans="2:11" s="2" customFormat="1" x14ac:dyDescent="0.2">
      <c r="B4287" s="4"/>
      <c r="C4287" s="10"/>
      <c r="D4287" s="13"/>
      <c r="K4287" s="3"/>
    </row>
    <row r="4288" spans="2:11" s="2" customFormat="1" x14ac:dyDescent="0.2">
      <c r="B4288" s="4"/>
      <c r="C4288" s="10"/>
      <c r="D4288" s="13"/>
      <c r="K4288" s="3"/>
    </row>
    <row r="4289" spans="2:11" s="2" customFormat="1" x14ac:dyDescent="0.2">
      <c r="B4289" s="4"/>
      <c r="C4289" s="10"/>
      <c r="D4289" s="13"/>
      <c r="K4289" s="3"/>
    </row>
    <row r="4290" spans="2:11" s="2" customFormat="1" x14ac:dyDescent="0.2">
      <c r="B4290" s="4"/>
      <c r="C4290" s="10"/>
      <c r="D4290" s="13"/>
      <c r="K4290" s="3"/>
    </row>
    <row r="4291" spans="2:11" s="2" customFormat="1" x14ac:dyDescent="0.2">
      <c r="B4291" s="4"/>
      <c r="C4291" s="10"/>
      <c r="D4291" s="13"/>
      <c r="K4291" s="3"/>
    </row>
    <row r="4292" spans="2:11" s="2" customFormat="1" x14ac:dyDescent="0.2">
      <c r="B4292" s="4"/>
      <c r="C4292" s="10"/>
      <c r="D4292" s="13"/>
      <c r="K4292" s="3"/>
    </row>
    <row r="4293" spans="2:11" s="2" customFormat="1" x14ac:dyDescent="0.2">
      <c r="B4293" s="4"/>
      <c r="C4293" s="10"/>
      <c r="D4293" s="13"/>
      <c r="K4293" s="3"/>
    </row>
    <row r="4294" spans="2:11" s="2" customFormat="1" x14ac:dyDescent="0.2">
      <c r="B4294" s="4"/>
      <c r="C4294" s="10"/>
      <c r="D4294" s="13"/>
      <c r="K4294" s="3"/>
    </row>
    <row r="4295" spans="2:11" s="2" customFormat="1" x14ac:dyDescent="0.2">
      <c r="B4295" s="4"/>
      <c r="C4295" s="10"/>
      <c r="D4295" s="13"/>
      <c r="K4295" s="3"/>
    </row>
    <row r="4296" spans="2:11" s="2" customFormat="1" x14ac:dyDescent="0.2">
      <c r="B4296" s="4"/>
      <c r="C4296" s="10"/>
      <c r="D4296" s="13"/>
      <c r="K4296" s="3"/>
    </row>
    <row r="4297" spans="2:11" s="2" customFormat="1" x14ac:dyDescent="0.2">
      <c r="B4297" s="4"/>
      <c r="C4297" s="10"/>
      <c r="D4297" s="13"/>
      <c r="K4297" s="3"/>
    </row>
    <row r="4298" spans="2:11" s="2" customFormat="1" x14ac:dyDescent="0.2">
      <c r="B4298" s="4"/>
      <c r="C4298" s="10"/>
      <c r="D4298" s="13"/>
      <c r="K4298" s="3"/>
    </row>
    <row r="4299" spans="2:11" s="2" customFormat="1" x14ac:dyDescent="0.2">
      <c r="B4299" s="4"/>
      <c r="C4299" s="10"/>
      <c r="D4299" s="13"/>
      <c r="K4299" s="3"/>
    </row>
    <row r="4300" spans="2:11" s="2" customFormat="1" x14ac:dyDescent="0.2">
      <c r="B4300" s="4"/>
      <c r="C4300" s="10"/>
      <c r="D4300" s="13"/>
      <c r="K4300" s="3"/>
    </row>
    <row r="4301" spans="2:11" s="2" customFormat="1" x14ac:dyDescent="0.2">
      <c r="B4301" s="4"/>
      <c r="C4301" s="10"/>
      <c r="D4301" s="13"/>
      <c r="K4301" s="3"/>
    </row>
    <row r="4302" spans="2:11" s="2" customFormat="1" x14ac:dyDescent="0.2">
      <c r="B4302" s="4"/>
      <c r="C4302" s="10"/>
      <c r="D4302" s="13"/>
      <c r="K4302" s="3"/>
    </row>
    <row r="4303" spans="2:11" s="2" customFormat="1" x14ac:dyDescent="0.2">
      <c r="B4303" s="4"/>
      <c r="C4303" s="10"/>
      <c r="D4303" s="13"/>
      <c r="K4303" s="3"/>
    </row>
    <row r="4304" spans="2:11" s="2" customFormat="1" x14ac:dyDescent="0.2">
      <c r="B4304" s="4"/>
      <c r="C4304" s="10"/>
      <c r="D4304" s="13"/>
      <c r="K4304" s="3"/>
    </row>
    <row r="4305" spans="2:11" s="2" customFormat="1" x14ac:dyDescent="0.2">
      <c r="B4305" s="4"/>
      <c r="C4305" s="10"/>
      <c r="D4305" s="13"/>
      <c r="K4305" s="3"/>
    </row>
    <row r="4306" spans="2:11" s="2" customFormat="1" x14ac:dyDescent="0.2">
      <c r="B4306" s="4"/>
      <c r="C4306" s="10"/>
      <c r="D4306" s="13"/>
      <c r="K4306" s="3"/>
    </row>
    <row r="4307" spans="2:11" s="2" customFormat="1" x14ac:dyDescent="0.2">
      <c r="B4307" s="4"/>
      <c r="C4307" s="10"/>
      <c r="D4307" s="13"/>
      <c r="K4307" s="3"/>
    </row>
    <row r="4308" spans="2:11" s="2" customFormat="1" x14ac:dyDescent="0.2">
      <c r="B4308" s="4"/>
      <c r="C4308" s="10"/>
      <c r="D4308" s="13"/>
      <c r="K4308" s="3"/>
    </row>
    <row r="4309" spans="2:11" s="2" customFormat="1" x14ac:dyDescent="0.2">
      <c r="B4309" s="4"/>
      <c r="C4309" s="10"/>
      <c r="D4309" s="13"/>
      <c r="K4309" s="3"/>
    </row>
    <row r="4310" spans="2:11" s="2" customFormat="1" x14ac:dyDescent="0.2">
      <c r="B4310" s="4"/>
      <c r="C4310" s="10"/>
      <c r="D4310" s="13"/>
      <c r="K4310" s="3"/>
    </row>
    <row r="4311" spans="2:11" s="2" customFormat="1" x14ac:dyDescent="0.2">
      <c r="B4311" s="4"/>
      <c r="C4311" s="10"/>
      <c r="D4311" s="13"/>
      <c r="K4311" s="3"/>
    </row>
    <row r="4312" spans="2:11" s="2" customFormat="1" x14ac:dyDescent="0.2">
      <c r="B4312" s="4"/>
      <c r="C4312" s="10"/>
      <c r="D4312" s="13"/>
      <c r="K4312" s="3"/>
    </row>
    <row r="4313" spans="2:11" s="2" customFormat="1" x14ac:dyDescent="0.2">
      <c r="B4313" s="4"/>
      <c r="C4313" s="10"/>
      <c r="D4313" s="13"/>
      <c r="K4313" s="3"/>
    </row>
    <row r="4314" spans="2:11" s="2" customFormat="1" x14ac:dyDescent="0.2">
      <c r="B4314" s="4"/>
      <c r="C4314" s="10"/>
      <c r="D4314" s="13"/>
      <c r="K4314" s="3"/>
    </row>
    <row r="4315" spans="2:11" s="2" customFormat="1" x14ac:dyDescent="0.2">
      <c r="B4315" s="4"/>
      <c r="C4315" s="10"/>
      <c r="D4315" s="13"/>
      <c r="K4315" s="3"/>
    </row>
    <row r="4316" spans="2:11" s="2" customFormat="1" x14ac:dyDescent="0.2">
      <c r="B4316" s="4"/>
      <c r="C4316" s="10"/>
      <c r="D4316" s="13"/>
      <c r="K4316" s="3"/>
    </row>
    <row r="4317" spans="2:11" s="2" customFormat="1" x14ac:dyDescent="0.2">
      <c r="B4317" s="4"/>
      <c r="C4317" s="10"/>
      <c r="D4317" s="13"/>
      <c r="K4317" s="3"/>
    </row>
    <row r="4318" spans="2:11" s="2" customFormat="1" x14ac:dyDescent="0.2">
      <c r="B4318" s="4"/>
      <c r="C4318" s="10"/>
      <c r="D4318" s="13"/>
      <c r="K4318" s="3"/>
    </row>
    <row r="4319" spans="2:11" s="2" customFormat="1" x14ac:dyDescent="0.2">
      <c r="B4319" s="4"/>
      <c r="C4319" s="10"/>
      <c r="D4319" s="13"/>
      <c r="K4319" s="3"/>
    </row>
    <row r="4320" spans="2:11" s="2" customFormat="1" x14ac:dyDescent="0.2">
      <c r="B4320" s="4"/>
      <c r="C4320" s="10"/>
      <c r="D4320" s="13"/>
      <c r="K4320" s="3"/>
    </row>
    <row r="4321" spans="2:11" s="2" customFormat="1" x14ac:dyDescent="0.2">
      <c r="B4321" s="4"/>
      <c r="C4321" s="10"/>
      <c r="D4321" s="13"/>
      <c r="K4321" s="3"/>
    </row>
    <row r="4322" spans="2:11" s="2" customFormat="1" x14ac:dyDescent="0.2">
      <c r="B4322" s="4"/>
      <c r="C4322" s="10"/>
      <c r="D4322" s="13"/>
      <c r="K4322" s="3"/>
    </row>
    <row r="4323" spans="2:11" s="2" customFormat="1" x14ac:dyDescent="0.2">
      <c r="B4323" s="4"/>
      <c r="C4323" s="10"/>
      <c r="D4323" s="13"/>
      <c r="K4323" s="3"/>
    </row>
    <row r="4324" spans="2:11" s="2" customFormat="1" x14ac:dyDescent="0.2">
      <c r="B4324" s="4"/>
      <c r="C4324" s="10"/>
      <c r="D4324" s="13"/>
      <c r="K4324" s="3"/>
    </row>
    <row r="4325" spans="2:11" s="2" customFormat="1" x14ac:dyDescent="0.2">
      <c r="B4325" s="4"/>
      <c r="C4325" s="10"/>
      <c r="D4325" s="13"/>
      <c r="K4325" s="3"/>
    </row>
    <row r="4326" spans="2:11" s="2" customFormat="1" x14ac:dyDescent="0.2">
      <c r="B4326" s="4"/>
      <c r="C4326" s="10"/>
      <c r="D4326" s="13"/>
      <c r="K4326" s="3"/>
    </row>
    <row r="4327" spans="2:11" s="2" customFormat="1" x14ac:dyDescent="0.2">
      <c r="B4327" s="4"/>
      <c r="C4327" s="10"/>
      <c r="D4327" s="13"/>
      <c r="K4327" s="3"/>
    </row>
    <row r="4328" spans="2:11" s="2" customFormat="1" x14ac:dyDescent="0.2">
      <c r="B4328" s="4"/>
      <c r="C4328" s="10"/>
      <c r="D4328" s="13"/>
      <c r="K4328" s="3"/>
    </row>
    <row r="4329" spans="2:11" s="2" customFormat="1" x14ac:dyDescent="0.2">
      <c r="B4329" s="4"/>
      <c r="C4329" s="10"/>
      <c r="D4329" s="13"/>
      <c r="K4329" s="3"/>
    </row>
    <row r="4330" spans="2:11" s="2" customFormat="1" x14ac:dyDescent="0.2">
      <c r="B4330" s="4"/>
      <c r="C4330" s="10"/>
      <c r="D4330" s="13"/>
      <c r="K4330" s="3"/>
    </row>
    <row r="4331" spans="2:11" s="2" customFormat="1" x14ac:dyDescent="0.2">
      <c r="B4331" s="4"/>
      <c r="C4331" s="10"/>
      <c r="D4331" s="13"/>
      <c r="K4331" s="3"/>
    </row>
    <row r="4332" spans="2:11" s="2" customFormat="1" x14ac:dyDescent="0.2">
      <c r="B4332" s="4"/>
      <c r="C4332" s="10"/>
      <c r="D4332" s="13"/>
      <c r="K4332" s="3"/>
    </row>
    <row r="4333" spans="2:11" s="2" customFormat="1" x14ac:dyDescent="0.2">
      <c r="B4333" s="4"/>
      <c r="C4333" s="10"/>
      <c r="D4333" s="13"/>
      <c r="K4333" s="3"/>
    </row>
    <row r="4334" spans="2:11" s="2" customFormat="1" x14ac:dyDescent="0.2">
      <c r="B4334" s="4"/>
      <c r="C4334" s="10"/>
      <c r="D4334" s="13"/>
      <c r="K4334" s="3"/>
    </row>
    <row r="4335" spans="2:11" s="2" customFormat="1" x14ac:dyDescent="0.2">
      <c r="B4335" s="4"/>
      <c r="C4335" s="10"/>
      <c r="D4335" s="13"/>
      <c r="K4335" s="3"/>
    </row>
    <row r="4336" spans="2:11" s="2" customFormat="1" x14ac:dyDescent="0.2">
      <c r="B4336" s="4"/>
      <c r="C4336" s="10"/>
      <c r="D4336" s="13"/>
      <c r="K4336" s="3"/>
    </row>
    <row r="4337" spans="2:11" s="2" customFormat="1" x14ac:dyDescent="0.2">
      <c r="B4337" s="4"/>
      <c r="C4337" s="10"/>
      <c r="D4337" s="13"/>
      <c r="K4337" s="3"/>
    </row>
    <row r="4338" spans="2:11" s="2" customFormat="1" x14ac:dyDescent="0.2">
      <c r="B4338" s="4"/>
      <c r="C4338" s="10"/>
      <c r="D4338" s="13"/>
      <c r="K4338" s="3"/>
    </row>
    <row r="4339" spans="2:11" s="2" customFormat="1" x14ac:dyDescent="0.2">
      <c r="B4339" s="4"/>
      <c r="C4339" s="10"/>
      <c r="D4339" s="13"/>
      <c r="K4339" s="3"/>
    </row>
    <row r="4340" spans="2:11" s="2" customFormat="1" x14ac:dyDescent="0.2">
      <c r="B4340" s="4"/>
      <c r="C4340" s="10"/>
      <c r="D4340" s="13"/>
      <c r="K4340" s="3"/>
    </row>
    <row r="4341" spans="2:11" s="2" customFormat="1" x14ac:dyDescent="0.2">
      <c r="B4341" s="4"/>
      <c r="C4341" s="10"/>
      <c r="D4341" s="13"/>
      <c r="K4341" s="3"/>
    </row>
    <row r="4342" spans="2:11" s="2" customFormat="1" x14ac:dyDescent="0.2">
      <c r="B4342" s="4"/>
      <c r="C4342" s="10"/>
      <c r="D4342" s="13"/>
      <c r="K4342" s="3"/>
    </row>
    <row r="4343" spans="2:11" s="2" customFormat="1" x14ac:dyDescent="0.2">
      <c r="B4343" s="4"/>
      <c r="C4343" s="10"/>
      <c r="D4343" s="13"/>
      <c r="K4343" s="3"/>
    </row>
    <row r="4344" spans="2:11" s="2" customFormat="1" x14ac:dyDescent="0.2">
      <c r="B4344" s="4"/>
      <c r="C4344" s="10"/>
      <c r="D4344" s="13"/>
      <c r="K4344" s="3"/>
    </row>
    <row r="4345" spans="2:11" s="2" customFormat="1" x14ac:dyDescent="0.2">
      <c r="B4345" s="4"/>
      <c r="C4345" s="10"/>
      <c r="D4345" s="13"/>
      <c r="K4345" s="3"/>
    </row>
    <row r="4346" spans="2:11" s="2" customFormat="1" x14ac:dyDescent="0.2">
      <c r="B4346" s="4"/>
      <c r="C4346" s="10"/>
      <c r="D4346" s="13"/>
      <c r="K4346" s="3"/>
    </row>
    <row r="4347" spans="2:11" s="2" customFormat="1" x14ac:dyDescent="0.2">
      <c r="B4347" s="4"/>
      <c r="C4347" s="10"/>
      <c r="D4347" s="13"/>
      <c r="K4347" s="3"/>
    </row>
    <row r="4348" spans="2:11" s="2" customFormat="1" x14ac:dyDescent="0.2">
      <c r="B4348" s="4"/>
      <c r="C4348" s="10"/>
      <c r="D4348" s="13"/>
      <c r="K4348" s="3"/>
    </row>
    <row r="4349" spans="2:11" s="2" customFormat="1" x14ac:dyDescent="0.2">
      <c r="B4349" s="4"/>
      <c r="C4349" s="10"/>
      <c r="D4349" s="13"/>
      <c r="K4349" s="3"/>
    </row>
    <row r="4350" spans="2:11" s="2" customFormat="1" x14ac:dyDescent="0.2">
      <c r="B4350" s="4"/>
      <c r="C4350" s="10"/>
      <c r="D4350" s="13"/>
      <c r="K4350" s="3"/>
    </row>
    <row r="4351" spans="2:11" s="2" customFormat="1" x14ac:dyDescent="0.2">
      <c r="B4351" s="4"/>
      <c r="C4351" s="10"/>
      <c r="D4351" s="13"/>
      <c r="K4351" s="3"/>
    </row>
    <row r="4352" spans="2:11" s="2" customFormat="1" x14ac:dyDescent="0.2">
      <c r="B4352" s="4"/>
      <c r="C4352" s="10"/>
      <c r="D4352" s="13"/>
      <c r="K4352" s="3"/>
    </row>
    <row r="4353" spans="2:11" s="2" customFormat="1" x14ac:dyDescent="0.2">
      <c r="B4353" s="4"/>
      <c r="C4353" s="10"/>
      <c r="D4353" s="13"/>
      <c r="K4353" s="3"/>
    </row>
    <row r="4354" spans="2:11" s="2" customFormat="1" x14ac:dyDescent="0.2">
      <c r="B4354" s="4"/>
      <c r="C4354" s="10"/>
      <c r="D4354" s="13"/>
      <c r="K4354" s="3"/>
    </row>
    <row r="4355" spans="2:11" s="2" customFormat="1" x14ac:dyDescent="0.2">
      <c r="B4355" s="4"/>
      <c r="C4355" s="10"/>
      <c r="D4355" s="13"/>
      <c r="K4355" s="3"/>
    </row>
    <row r="4356" spans="2:11" s="2" customFormat="1" x14ac:dyDescent="0.2">
      <c r="B4356" s="4"/>
      <c r="C4356" s="10"/>
      <c r="D4356" s="13"/>
      <c r="K4356" s="3"/>
    </row>
    <row r="4357" spans="2:11" s="2" customFormat="1" x14ac:dyDescent="0.2">
      <c r="B4357" s="4"/>
      <c r="C4357" s="10"/>
      <c r="D4357" s="13"/>
      <c r="K4357" s="3"/>
    </row>
    <row r="4358" spans="2:11" s="2" customFormat="1" x14ac:dyDescent="0.2">
      <c r="B4358" s="4"/>
      <c r="C4358" s="10"/>
      <c r="D4358" s="13"/>
      <c r="K4358" s="3"/>
    </row>
    <row r="4359" spans="2:11" s="2" customFormat="1" x14ac:dyDescent="0.2">
      <c r="B4359" s="4"/>
      <c r="C4359" s="10"/>
      <c r="D4359" s="13"/>
      <c r="K4359" s="3"/>
    </row>
    <row r="4360" spans="2:11" s="2" customFormat="1" x14ac:dyDescent="0.2">
      <c r="B4360" s="4"/>
      <c r="C4360" s="10"/>
      <c r="D4360" s="13"/>
      <c r="K4360" s="3"/>
    </row>
    <row r="4361" spans="2:11" s="2" customFormat="1" x14ac:dyDescent="0.2">
      <c r="B4361" s="4"/>
      <c r="C4361" s="10"/>
      <c r="D4361" s="13"/>
      <c r="K4361" s="3"/>
    </row>
    <row r="4362" spans="2:11" s="2" customFormat="1" x14ac:dyDescent="0.2">
      <c r="B4362" s="4"/>
      <c r="C4362" s="10"/>
      <c r="D4362" s="13"/>
      <c r="K4362" s="3"/>
    </row>
    <row r="4363" spans="2:11" s="2" customFormat="1" x14ac:dyDescent="0.2">
      <c r="B4363" s="4"/>
      <c r="C4363" s="10"/>
      <c r="D4363" s="13"/>
      <c r="K4363" s="3"/>
    </row>
    <row r="4364" spans="2:11" s="2" customFormat="1" x14ac:dyDescent="0.2">
      <c r="B4364" s="4"/>
      <c r="C4364" s="10"/>
      <c r="D4364" s="13"/>
      <c r="K4364" s="3"/>
    </row>
    <row r="4365" spans="2:11" s="2" customFormat="1" x14ac:dyDescent="0.2">
      <c r="B4365" s="4"/>
      <c r="C4365" s="10"/>
      <c r="D4365" s="13"/>
      <c r="K4365" s="3"/>
    </row>
    <row r="4366" spans="2:11" s="2" customFormat="1" x14ac:dyDescent="0.2">
      <c r="B4366" s="4"/>
      <c r="C4366" s="10"/>
      <c r="D4366" s="13"/>
      <c r="K4366" s="3"/>
    </row>
    <row r="4367" spans="2:11" s="2" customFormat="1" x14ac:dyDescent="0.2">
      <c r="B4367" s="4"/>
      <c r="C4367" s="10"/>
      <c r="D4367" s="13"/>
      <c r="K4367" s="3"/>
    </row>
    <row r="4368" spans="2:11" s="2" customFormat="1" x14ac:dyDescent="0.2">
      <c r="B4368" s="4"/>
      <c r="C4368" s="10"/>
      <c r="D4368" s="13"/>
      <c r="K4368" s="3"/>
    </row>
    <row r="4369" spans="2:11" s="2" customFormat="1" x14ac:dyDescent="0.2">
      <c r="B4369" s="4"/>
      <c r="C4369" s="10"/>
      <c r="D4369" s="13"/>
      <c r="K4369" s="3"/>
    </row>
    <row r="4370" spans="2:11" s="2" customFormat="1" x14ac:dyDescent="0.2">
      <c r="B4370" s="4"/>
      <c r="C4370" s="10"/>
      <c r="D4370" s="13"/>
      <c r="K4370" s="3"/>
    </row>
    <row r="4371" spans="2:11" s="2" customFormat="1" x14ac:dyDescent="0.2">
      <c r="B4371" s="4"/>
      <c r="C4371" s="10"/>
      <c r="D4371" s="13"/>
      <c r="K4371" s="3"/>
    </row>
    <row r="4372" spans="2:11" s="2" customFormat="1" x14ac:dyDescent="0.2">
      <c r="B4372" s="4"/>
      <c r="C4372" s="10"/>
      <c r="D4372" s="13"/>
      <c r="K4372" s="3"/>
    </row>
    <row r="4373" spans="2:11" s="2" customFormat="1" x14ac:dyDescent="0.2">
      <c r="B4373" s="4"/>
      <c r="C4373" s="10"/>
      <c r="D4373" s="13"/>
      <c r="K4373" s="3"/>
    </row>
    <row r="4374" spans="2:11" s="2" customFormat="1" x14ac:dyDescent="0.2">
      <c r="B4374" s="4"/>
      <c r="C4374" s="10"/>
      <c r="D4374" s="13"/>
      <c r="K4374" s="3"/>
    </row>
    <row r="4375" spans="2:11" s="2" customFormat="1" x14ac:dyDescent="0.2">
      <c r="B4375" s="4"/>
      <c r="C4375" s="10"/>
      <c r="D4375" s="13"/>
      <c r="K4375" s="3"/>
    </row>
    <row r="4376" spans="2:11" s="2" customFormat="1" x14ac:dyDescent="0.2">
      <c r="B4376" s="4"/>
      <c r="C4376" s="10"/>
      <c r="D4376" s="13"/>
      <c r="K4376" s="3"/>
    </row>
    <row r="4377" spans="2:11" s="2" customFormat="1" x14ac:dyDescent="0.2">
      <c r="B4377" s="4"/>
      <c r="C4377" s="10"/>
      <c r="D4377" s="13"/>
      <c r="K4377" s="3"/>
    </row>
    <row r="4378" spans="2:11" s="2" customFormat="1" x14ac:dyDescent="0.2">
      <c r="B4378" s="4"/>
      <c r="C4378" s="10"/>
      <c r="D4378" s="13"/>
      <c r="K4378" s="3"/>
    </row>
    <row r="4379" spans="2:11" s="2" customFormat="1" x14ac:dyDescent="0.2">
      <c r="B4379" s="4"/>
      <c r="C4379" s="10"/>
      <c r="D4379" s="13"/>
      <c r="K4379" s="3"/>
    </row>
    <row r="4380" spans="2:11" s="2" customFormat="1" x14ac:dyDescent="0.2">
      <c r="B4380" s="4"/>
      <c r="C4380" s="10"/>
      <c r="D4380" s="13"/>
      <c r="K4380" s="3"/>
    </row>
    <row r="4381" spans="2:11" s="2" customFormat="1" x14ac:dyDescent="0.2">
      <c r="B4381" s="4"/>
      <c r="C4381" s="10"/>
      <c r="D4381" s="13"/>
      <c r="K4381" s="3"/>
    </row>
    <row r="4382" spans="2:11" s="2" customFormat="1" x14ac:dyDescent="0.2">
      <c r="B4382" s="4"/>
      <c r="C4382" s="10"/>
      <c r="D4382" s="13"/>
      <c r="K4382" s="3"/>
    </row>
    <row r="4383" spans="2:11" s="2" customFormat="1" x14ac:dyDescent="0.2">
      <c r="B4383" s="4"/>
      <c r="C4383" s="10"/>
      <c r="D4383" s="13"/>
      <c r="K4383" s="3"/>
    </row>
    <row r="4384" spans="2:11" s="2" customFormat="1" x14ac:dyDescent="0.2">
      <c r="B4384" s="4"/>
      <c r="C4384" s="10"/>
      <c r="D4384" s="13"/>
      <c r="K4384" s="3"/>
    </row>
    <row r="4385" spans="2:11" s="2" customFormat="1" x14ac:dyDescent="0.2">
      <c r="B4385" s="4"/>
      <c r="C4385" s="10"/>
      <c r="D4385" s="13"/>
      <c r="K4385" s="3"/>
    </row>
    <row r="4386" spans="2:11" s="2" customFormat="1" x14ac:dyDescent="0.2">
      <c r="B4386" s="4"/>
      <c r="C4386" s="10"/>
      <c r="D4386" s="13"/>
      <c r="K4386" s="3"/>
    </row>
    <row r="4387" spans="2:11" s="2" customFormat="1" x14ac:dyDescent="0.2">
      <c r="B4387" s="4"/>
      <c r="C4387" s="10"/>
      <c r="D4387" s="13"/>
      <c r="K4387" s="3"/>
    </row>
    <row r="4388" spans="2:11" s="2" customFormat="1" x14ac:dyDescent="0.2">
      <c r="B4388" s="4"/>
      <c r="C4388" s="10"/>
      <c r="D4388" s="13"/>
      <c r="K4388" s="3"/>
    </row>
    <row r="4389" spans="2:11" s="2" customFormat="1" x14ac:dyDescent="0.2">
      <c r="B4389" s="4"/>
      <c r="C4389" s="10"/>
      <c r="D4389" s="13"/>
      <c r="K4389" s="3"/>
    </row>
    <row r="4390" spans="2:11" s="2" customFormat="1" x14ac:dyDescent="0.2">
      <c r="B4390" s="4"/>
      <c r="C4390" s="10"/>
      <c r="D4390" s="13"/>
      <c r="K4390" s="3"/>
    </row>
    <row r="4391" spans="2:11" s="2" customFormat="1" x14ac:dyDescent="0.2">
      <c r="B4391" s="4"/>
      <c r="C4391" s="10"/>
      <c r="D4391" s="13"/>
      <c r="K4391" s="3"/>
    </row>
    <row r="4392" spans="2:11" s="2" customFormat="1" x14ac:dyDescent="0.2">
      <c r="B4392" s="4"/>
      <c r="C4392" s="10"/>
      <c r="D4392" s="13"/>
      <c r="K4392" s="3"/>
    </row>
    <row r="4393" spans="2:11" s="2" customFormat="1" x14ac:dyDescent="0.2">
      <c r="B4393" s="4"/>
      <c r="C4393" s="10"/>
      <c r="D4393" s="13"/>
      <c r="K4393" s="3"/>
    </row>
    <row r="4394" spans="2:11" s="2" customFormat="1" x14ac:dyDescent="0.2">
      <c r="B4394" s="4"/>
      <c r="C4394" s="10"/>
      <c r="D4394" s="13"/>
      <c r="K4394" s="3"/>
    </row>
    <row r="4395" spans="2:11" s="2" customFormat="1" x14ac:dyDescent="0.2">
      <c r="B4395" s="4"/>
      <c r="C4395" s="10"/>
      <c r="D4395" s="13"/>
      <c r="K4395" s="3"/>
    </row>
    <row r="4396" spans="2:11" s="2" customFormat="1" x14ac:dyDescent="0.2">
      <c r="B4396" s="4"/>
      <c r="C4396" s="10"/>
      <c r="D4396" s="13"/>
      <c r="K4396" s="3"/>
    </row>
    <row r="4397" spans="2:11" s="2" customFormat="1" x14ac:dyDescent="0.2">
      <c r="B4397" s="4"/>
      <c r="C4397" s="10"/>
      <c r="D4397" s="13"/>
      <c r="K4397" s="3"/>
    </row>
    <row r="4398" spans="2:11" s="2" customFormat="1" x14ac:dyDescent="0.2">
      <c r="B4398" s="4"/>
      <c r="C4398" s="10"/>
      <c r="D4398" s="13"/>
      <c r="K4398" s="3"/>
    </row>
    <row r="4399" spans="2:11" s="2" customFormat="1" x14ac:dyDescent="0.2">
      <c r="B4399" s="4"/>
      <c r="C4399" s="10"/>
      <c r="D4399" s="13"/>
      <c r="K4399" s="3"/>
    </row>
    <row r="4400" spans="2:11" s="2" customFormat="1" x14ac:dyDescent="0.2">
      <c r="B4400" s="4"/>
      <c r="C4400" s="10"/>
      <c r="D4400" s="13"/>
      <c r="K4400" s="3"/>
    </row>
    <row r="4401" spans="2:11" s="2" customFormat="1" x14ac:dyDescent="0.2">
      <c r="B4401" s="4"/>
      <c r="C4401" s="10"/>
      <c r="D4401" s="13"/>
      <c r="K4401" s="3"/>
    </row>
    <row r="4402" spans="2:11" s="2" customFormat="1" x14ac:dyDescent="0.2">
      <c r="B4402" s="4"/>
      <c r="C4402" s="10"/>
      <c r="D4402" s="13"/>
      <c r="K4402" s="3"/>
    </row>
    <row r="4403" spans="2:11" s="2" customFormat="1" x14ac:dyDescent="0.2">
      <c r="B4403" s="4"/>
      <c r="C4403" s="10"/>
      <c r="D4403" s="13"/>
      <c r="K4403" s="3"/>
    </row>
    <row r="4404" spans="2:11" s="2" customFormat="1" x14ac:dyDescent="0.2">
      <c r="B4404" s="4"/>
      <c r="C4404" s="10"/>
      <c r="D4404" s="13"/>
      <c r="K4404" s="3"/>
    </row>
    <row r="4405" spans="2:11" s="2" customFormat="1" x14ac:dyDescent="0.2">
      <c r="B4405" s="4"/>
      <c r="C4405" s="10"/>
      <c r="D4405" s="13"/>
      <c r="K4405" s="3"/>
    </row>
    <row r="4406" spans="2:11" s="2" customFormat="1" x14ac:dyDescent="0.2">
      <c r="B4406" s="4"/>
      <c r="C4406" s="10"/>
      <c r="D4406" s="13"/>
      <c r="K4406" s="3"/>
    </row>
    <row r="4407" spans="2:11" s="2" customFormat="1" x14ac:dyDescent="0.2">
      <c r="B4407" s="4"/>
      <c r="C4407" s="10"/>
      <c r="D4407" s="13"/>
      <c r="K4407" s="3"/>
    </row>
    <row r="4408" spans="2:11" s="2" customFormat="1" x14ac:dyDescent="0.2">
      <c r="B4408" s="4"/>
      <c r="C4408" s="10"/>
      <c r="D4408" s="13"/>
      <c r="K4408" s="3"/>
    </row>
    <row r="4409" spans="2:11" s="2" customFormat="1" x14ac:dyDescent="0.2">
      <c r="B4409" s="4"/>
      <c r="C4409" s="10"/>
      <c r="D4409" s="13"/>
      <c r="K4409" s="3"/>
    </row>
    <row r="4410" spans="2:11" s="2" customFormat="1" x14ac:dyDescent="0.2">
      <c r="B4410" s="4"/>
      <c r="C4410" s="10"/>
      <c r="D4410" s="13"/>
      <c r="K4410" s="3"/>
    </row>
    <row r="4411" spans="2:11" s="2" customFormat="1" x14ac:dyDescent="0.2">
      <c r="B4411" s="4"/>
      <c r="C4411" s="10"/>
      <c r="D4411" s="13"/>
      <c r="K4411" s="3"/>
    </row>
    <row r="4412" spans="2:11" s="2" customFormat="1" x14ac:dyDescent="0.2">
      <c r="B4412" s="4"/>
      <c r="C4412" s="10"/>
      <c r="D4412" s="13"/>
      <c r="K4412" s="3"/>
    </row>
    <row r="4413" spans="2:11" s="2" customFormat="1" x14ac:dyDescent="0.2">
      <c r="B4413" s="4"/>
      <c r="C4413" s="10"/>
      <c r="D4413" s="13"/>
      <c r="K4413" s="3"/>
    </row>
    <row r="4414" spans="2:11" s="2" customFormat="1" x14ac:dyDescent="0.2">
      <c r="B4414" s="4"/>
      <c r="C4414" s="10"/>
      <c r="D4414" s="13"/>
      <c r="K4414" s="3"/>
    </row>
    <row r="4415" spans="2:11" s="2" customFormat="1" x14ac:dyDescent="0.2">
      <c r="B4415" s="4"/>
      <c r="C4415" s="10"/>
      <c r="D4415" s="13"/>
      <c r="K4415" s="3"/>
    </row>
    <row r="4416" spans="2:11" s="2" customFormat="1" x14ac:dyDescent="0.2">
      <c r="B4416" s="4"/>
      <c r="C4416" s="10"/>
      <c r="D4416" s="13"/>
      <c r="K4416" s="3"/>
    </row>
    <row r="4417" spans="2:11" s="2" customFormat="1" x14ac:dyDescent="0.2">
      <c r="B4417" s="4"/>
      <c r="C4417" s="10"/>
      <c r="D4417" s="13"/>
      <c r="K4417" s="3"/>
    </row>
    <row r="4418" spans="2:11" s="2" customFormat="1" x14ac:dyDescent="0.2">
      <c r="B4418" s="4"/>
      <c r="C4418" s="10"/>
      <c r="D4418" s="13"/>
      <c r="K4418" s="3"/>
    </row>
    <row r="4419" spans="2:11" s="2" customFormat="1" x14ac:dyDescent="0.2">
      <c r="B4419" s="4"/>
      <c r="C4419" s="10"/>
      <c r="D4419" s="13"/>
      <c r="K4419" s="3"/>
    </row>
    <row r="4420" spans="2:11" s="2" customFormat="1" x14ac:dyDescent="0.2">
      <c r="B4420" s="4"/>
      <c r="C4420" s="10"/>
      <c r="D4420" s="13"/>
      <c r="K4420" s="3"/>
    </row>
    <row r="4421" spans="2:11" s="2" customFormat="1" x14ac:dyDescent="0.2">
      <c r="B4421" s="4"/>
      <c r="C4421" s="10"/>
      <c r="D4421" s="13"/>
      <c r="K4421" s="3"/>
    </row>
    <row r="4422" spans="2:11" s="2" customFormat="1" x14ac:dyDescent="0.2">
      <c r="B4422" s="4"/>
      <c r="C4422" s="10"/>
      <c r="D4422" s="13"/>
      <c r="K4422" s="3"/>
    </row>
    <row r="4423" spans="2:11" s="2" customFormat="1" x14ac:dyDescent="0.2">
      <c r="B4423" s="4"/>
      <c r="C4423" s="10"/>
      <c r="D4423" s="13"/>
      <c r="K4423" s="3"/>
    </row>
    <row r="4424" spans="2:11" s="2" customFormat="1" x14ac:dyDescent="0.2">
      <c r="B4424" s="4"/>
      <c r="C4424" s="10"/>
      <c r="D4424" s="13"/>
      <c r="K4424" s="3"/>
    </row>
    <row r="4425" spans="2:11" s="2" customFormat="1" x14ac:dyDescent="0.2">
      <c r="B4425" s="4"/>
      <c r="C4425" s="10"/>
      <c r="D4425" s="13"/>
      <c r="K4425" s="3"/>
    </row>
    <row r="4426" spans="2:11" s="2" customFormat="1" x14ac:dyDescent="0.2">
      <c r="B4426" s="4"/>
      <c r="C4426" s="10"/>
      <c r="D4426" s="13"/>
      <c r="K4426" s="3"/>
    </row>
    <row r="4427" spans="2:11" s="2" customFormat="1" x14ac:dyDescent="0.2">
      <c r="B4427" s="4"/>
      <c r="C4427" s="10"/>
      <c r="D4427" s="13"/>
      <c r="K4427" s="3"/>
    </row>
    <row r="4428" spans="2:11" s="2" customFormat="1" x14ac:dyDescent="0.2">
      <c r="B4428" s="4"/>
      <c r="C4428" s="10"/>
      <c r="D4428" s="13"/>
      <c r="K4428" s="3"/>
    </row>
    <row r="4429" spans="2:11" s="2" customFormat="1" x14ac:dyDescent="0.2">
      <c r="B4429" s="4"/>
      <c r="C4429" s="10"/>
      <c r="D4429" s="13"/>
      <c r="K4429" s="3"/>
    </row>
    <row r="4430" spans="2:11" s="2" customFormat="1" x14ac:dyDescent="0.2">
      <c r="B4430" s="4"/>
      <c r="C4430" s="10"/>
      <c r="D4430" s="13"/>
      <c r="K4430" s="3"/>
    </row>
    <row r="4431" spans="2:11" s="2" customFormat="1" x14ac:dyDescent="0.2">
      <c r="B4431" s="4"/>
      <c r="C4431" s="10"/>
      <c r="D4431" s="13"/>
      <c r="K4431" s="3"/>
    </row>
    <row r="4432" spans="2:11" s="2" customFormat="1" x14ac:dyDescent="0.2">
      <c r="B4432" s="4"/>
      <c r="C4432" s="10"/>
      <c r="D4432" s="13"/>
      <c r="K4432" s="3"/>
    </row>
    <row r="4433" spans="2:11" s="2" customFormat="1" x14ac:dyDescent="0.2">
      <c r="B4433" s="4"/>
      <c r="C4433" s="10"/>
      <c r="D4433" s="13"/>
      <c r="K4433" s="3"/>
    </row>
    <row r="4434" spans="2:11" s="2" customFormat="1" x14ac:dyDescent="0.2">
      <c r="B4434" s="4"/>
      <c r="C4434" s="10"/>
      <c r="D4434" s="13"/>
      <c r="K4434" s="3"/>
    </row>
    <row r="4435" spans="2:11" s="2" customFormat="1" x14ac:dyDescent="0.2">
      <c r="B4435" s="4"/>
      <c r="C4435" s="10"/>
      <c r="D4435" s="13"/>
      <c r="K4435" s="3"/>
    </row>
    <row r="4436" spans="2:11" s="2" customFormat="1" x14ac:dyDescent="0.2">
      <c r="B4436" s="4"/>
      <c r="C4436" s="10"/>
      <c r="D4436" s="13"/>
      <c r="K4436" s="3"/>
    </row>
    <row r="4437" spans="2:11" s="2" customFormat="1" x14ac:dyDescent="0.2">
      <c r="B4437" s="4"/>
      <c r="C4437" s="10"/>
      <c r="D4437" s="13"/>
      <c r="K4437" s="3"/>
    </row>
    <row r="4438" spans="2:11" s="2" customFormat="1" x14ac:dyDescent="0.2">
      <c r="B4438" s="4"/>
      <c r="C4438" s="10"/>
      <c r="D4438" s="13"/>
      <c r="K4438" s="3"/>
    </row>
    <row r="4439" spans="2:11" s="2" customFormat="1" x14ac:dyDescent="0.2">
      <c r="B4439" s="4"/>
      <c r="C4439" s="10"/>
      <c r="D4439" s="13"/>
      <c r="K4439" s="3"/>
    </row>
    <row r="4440" spans="2:11" s="2" customFormat="1" x14ac:dyDescent="0.2">
      <c r="B4440" s="4"/>
      <c r="C4440" s="10"/>
      <c r="D4440" s="13"/>
      <c r="K4440" s="3"/>
    </row>
    <row r="4441" spans="2:11" s="2" customFormat="1" x14ac:dyDescent="0.2">
      <c r="B4441" s="4"/>
      <c r="C4441" s="10"/>
      <c r="D4441" s="13"/>
      <c r="K4441" s="3"/>
    </row>
    <row r="4442" spans="2:11" s="2" customFormat="1" x14ac:dyDescent="0.2">
      <c r="B4442" s="4"/>
      <c r="C4442" s="10"/>
      <c r="D4442" s="13"/>
      <c r="K4442" s="3"/>
    </row>
    <row r="4443" spans="2:11" s="2" customFormat="1" x14ac:dyDescent="0.2">
      <c r="B4443" s="4"/>
      <c r="C4443" s="10"/>
      <c r="D4443" s="13"/>
      <c r="K4443" s="3"/>
    </row>
    <row r="4444" spans="2:11" s="2" customFormat="1" x14ac:dyDescent="0.2">
      <c r="B4444" s="4"/>
      <c r="C4444" s="10"/>
      <c r="D4444" s="13"/>
      <c r="K4444" s="3"/>
    </row>
    <row r="4445" spans="2:11" s="2" customFormat="1" x14ac:dyDescent="0.2">
      <c r="B4445" s="4"/>
      <c r="C4445" s="10"/>
      <c r="D4445" s="13"/>
      <c r="K4445" s="3"/>
    </row>
    <row r="4446" spans="2:11" s="2" customFormat="1" x14ac:dyDescent="0.2">
      <c r="B4446" s="4"/>
      <c r="C4446" s="10"/>
      <c r="D4446" s="13"/>
      <c r="K4446" s="3"/>
    </row>
    <row r="4447" spans="2:11" s="2" customFormat="1" x14ac:dyDescent="0.2">
      <c r="B4447" s="4"/>
      <c r="C4447" s="10"/>
      <c r="D4447" s="13"/>
      <c r="K4447" s="3"/>
    </row>
    <row r="4448" spans="2:11" s="2" customFormat="1" x14ac:dyDescent="0.2">
      <c r="B4448" s="4"/>
      <c r="C4448" s="10"/>
      <c r="D4448" s="13"/>
      <c r="K4448" s="3"/>
    </row>
    <row r="4449" spans="2:11" s="2" customFormat="1" x14ac:dyDescent="0.2">
      <c r="B4449" s="4"/>
      <c r="C4449" s="10"/>
      <c r="D4449" s="13"/>
      <c r="K4449" s="3"/>
    </row>
    <row r="4450" spans="2:11" s="2" customFormat="1" x14ac:dyDescent="0.2">
      <c r="B4450" s="4"/>
      <c r="C4450" s="10"/>
      <c r="D4450" s="13"/>
      <c r="K4450" s="3"/>
    </row>
    <row r="4451" spans="2:11" s="2" customFormat="1" x14ac:dyDescent="0.2">
      <c r="B4451" s="4"/>
      <c r="C4451" s="10"/>
      <c r="D4451" s="13"/>
      <c r="K4451" s="3"/>
    </row>
    <row r="4452" spans="2:11" s="2" customFormat="1" x14ac:dyDescent="0.2">
      <c r="B4452" s="4"/>
      <c r="C4452" s="10"/>
      <c r="D4452" s="13"/>
      <c r="K4452" s="3"/>
    </row>
    <row r="4453" spans="2:11" s="2" customFormat="1" x14ac:dyDescent="0.2">
      <c r="B4453" s="4"/>
      <c r="C4453" s="10"/>
      <c r="D4453" s="13"/>
      <c r="K4453" s="3"/>
    </row>
    <row r="4454" spans="2:11" s="2" customFormat="1" x14ac:dyDescent="0.2">
      <c r="B4454" s="4"/>
      <c r="C4454" s="10"/>
      <c r="D4454" s="13"/>
      <c r="K4454" s="3"/>
    </row>
    <row r="4455" spans="2:11" s="2" customFormat="1" x14ac:dyDescent="0.2">
      <c r="B4455" s="4"/>
      <c r="C4455" s="10"/>
      <c r="D4455" s="13"/>
      <c r="K4455" s="3"/>
    </row>
    <row r="4456" spans="2:11" s="2" customFormat="1" x14ac:dyDescent="0.2">
      <c r="B4456" s="4"/>
      <c r="C4456" s="10"/>
      <c r="D4456" s="13"/>
      <c r="K4456" s="3"/>
    </row>
    <row r="4457" spans="2:11" s="2" customFormat="1" x14ac:dyDescent="0.2">
      <c r="B4457" s="4"/>
      <c r="C4457" s="10"/>
      <c r="D4457" s="13"/>
      <c r="K4457" s="3"/>
    </row>
    <row r="4458" spans="2:11" s="2" customFormat="1" x14ac:dyDescent="0.2">
      <c r="B4458" s="4"/>
      <c r="C4458" s="10"/>
      <c r="D4458" s="13"/>
      <c r="K4458" s="3"/>
    </row>
    <row r="4459" spans="2:11" s="2" customFormat="1" x14ac:dyDescent="0.2">
      <c r="B4459" s="4"/>
      <c r="C4459" s="10"/>
      <c r="D4459" s="13"/>
      <c r="K4459" s="3"/>
    </row>
    <row r="4460" spans="2:11" s="2" customFormat="1" x14ac:dyDescent="0.2">
      <c r="B4460" s="4"/>
      <c r="C4460" s="10"/>
      <c r="D4460" s="13"/>
      <c r="K4460" s="3"/>
    </row>
    <row r="4461" spans="2:11" s="2" customFormat="1" x14ac:dyDescent="0.2">
      <c r="B4461" s="4"/>
      <c r="C4461" s="10"/>
      <c r="D4461" s="13"/>
      <c r="K4461" s="3"/>
    </row>
    <row r="4462" spans="2:11" s="2" customFormat="1" x14ac:dyDescent="0.2">
      <c r="B4462" s="4"/>
      <c r="C4462" s="10"/>
      <c r="D4462" s="13"/>
      <c r="K4462" s="3"/>
    </row>
    <row r="4463" spans="2:11" s="2" customFormat="1" x14ac:dyDescent="0.2">
      <c r="B4463" s="4"/>
      <c r="C4463" s="10"/>
      <c r="D4463" s="13"/>
      <c r="K4463" s="3"/>
    </row>
    <row r="4464" spans="2:11" s="2" customFormat="1" x14ac:dyDescent="0.2">
      <c r="B4464" s="4"/>
      <c r="C4464" s="10"/>
      <c r="D4464" s="13"/>
      <c r="K4464" s="3"/>
    </row>
    <row r="4465" spans="2:11" s="2" customFormat="1" x14ac:dyDescent="0.2">
      <c r="B4465" s="4"/>
      <c r="C4465" s="10"/>
      <c r="D4465" s="13"/>
      <c r="K4465" s="3"/>
    </row>
    <row r="4466" spans="2:11" s="2" customFormat="1" x14ac:dyDescent="0.2">
      <c r="B4466" s="4"/>
      <c r="C4466" s="10"/>
      <c r="D4466" s="13"/>
      <c r="K4466" s="3"/>
    </row>
    <row r="4467" spans="2:11" s="2" customFormat="1" x14ac:dyDescent="0.2">
      <c r="B4467" s="4"/>
      <c r="C4467" s="10"/>
      <c r="D4467" s="13"/>
      <c r="K4467" s="3"/>
    </row>
    <row r="4468" spans="2:11" s="2" customFormat="1" x14ac:dyDescent="0.2">
      <c r="B4468" s="4"/>
      <c r="C4468" s="10"/>
      <c r="D4468" s="13"/>
      <c r="K4468" s="3"/>
    </row>
    <row r="4469" spans="2:11" s="2" customFormat="1" x14ac:dyDescent="0.2">
      <c r="B4469" s="4"/>
      <c r="C4469" s="10"/>
      <c r="D4469" s="13"/>
      <c r="K4469" s="3"/>
    </row>
    <row r="4470" spans="2:11" s="2" customFormat="1" x14ac:dyDescent="0.2">
      <c r="B4470" s="4"/>
      <c r="C4470" s="10"/>
      <c r="D4470" s="13"/>
      <c r="K4470" s="3"/>
    </row>
    <row r="4471" spans="2:11" s="2" customFormat="1" x14ac:dyDescent="0.2">
      <c r="B4471" s="4"/>
      <c r="C4471" s="10"/>
      <c r="D4471" s="13"/>
      <c r="K4471" s="3"/>
    </row>
    <row r="4472" spans="2:11" s="2" customFormat="1" x14ac:dyDescent="0.2">
      <c r="B4472" s="4"/>
      <c r="C4472" s="10"/>
      <c r="D4472" s="13"/>
      <c r="K4472" s="3"/>
    </row>
    <row r="4473" spans="2:11" s="2" customFormat="1" x14ac:dyDescent="0.2">
      <c r="B4473" s="4"/>
      <c r="C4473" s="10"/>
      <c r="D4473" s="13"/>
      <c r="K4473" s="3"/>
    </row>
    <row r="4474" spans="2:11" s="2" customFormat="1" x14ac:dyDescent="0.2">
      <c r="B4474" s="4"/>
      <c r="C4474" s="10"/>
      <c r="D4474" s="13"/>
      <c r="K4474" s="3"/>
    </row>
    <row r="4475" spans="2:11" s="2" customFormat="1" x14ac:dyDescent="0.2">
      <c r="B4475" s="4"/>
      <c r="C4475" s="10"/>
      <c r="D4475" s="13"/>
      <c r="K4475" s="3"/>
    </row>
    <row r="4476" spans="2:11" s="2" customFormat="1" x14ac:dyDescent="0.2">
      <c r="B4476" s="4"/>
      <c r="C4476" s="10"/>
      <c r="D4476" s="13"/>
      <c r="K4476" s="3"/>
    </row>
    <row r="4477" spans="2:11" s="2" customFormat="1" x14ac:dyDescent="0.2">
      <c r="B4477" s="4"/>
      <c r="C4477" s="10"/>
      <c r="D4477" s="13"/>
      <c r="K4477" s="3"/>
    </row>
    <row r="4478" spans="2:11" s="2" customFormat="1" x14ac:dyDescent="0.2">
      <c r="B4478" s="4"/>
      <c r="C4478" s="10"/>
      <c r="D4478" s="13"/>
      <c r="K4478" s="3"/>
    </row>
    <row r="4479" spans="2:11" s="2" customFormat="1" x14ac:dyDescent="0.2">
      <c r="B4479" s="4"/>
      <c r="C4479" s="10"/>
      <c r="D4479" s="13"/>
      <c r="K4479" s="3"/>
    </row>
    <row r="4480" spans="2:11" s="2" customFormat="1" x14ac:dyDescent="0.2">
      <c r="B4480" s="4"/>
      <c r="C4480" s="10"/>
      <c r="D4480" s="13"/>
      <c r="K4480" s="3"/>
    </row>
    <row r="4481" spans="2:11" s="2" customFormat="1" x14ac:dyDescent="0.2">
      <c r="B4481" s="4"/>
      <c r="C4481" s="10"/>
      <c r="D4481" s="13"/>
      <c r="K4481" s="3"/>
    </row>
    <row r="4482" spans="2:11" s="2" customFormat="1" x14ac:dyDescent="0.2">
      <c r="B4482" s="4"/>
      <c r="C4482" s="10"/>
      <c r="D4482" s="13"/>
      <c r="K4482" s="3"/>
    </row>
    <row r="4483" spans="2:11" s="2" customFormat="1" x14ac:dyDescent="0.2">
      <c r="B4483" s="4"/>
      <c r="C4483" s="10"/>
      <c r="D4483" s="13"/>
      <c r="K4483" s="3"/>
    </row>
    <row r="4484" spans="2:11" s="2" customFormat="1" x14ac:dyDescent="0.2">
      <c r="B4484" s="4"/>
      <c r="C4484" s="10"/>
      <c r="D4484" s="13"/>
      <c r="K4484" s="3"/>
    </row>
    <row r="4485" spans="2:11" s="2" customFormat="1" x14ac:dyDescent="0.2">
      <c r="B4485" s="4"/>
      <c r="C4485" s="10"/>
      <c r="D4485" s="13"/>
      <c r="K4485" s="3"/>
    </row>
    <row r="4486" spans="2:11" s="2" customFormat="1" x14ac:dyDescent="0.2">
      <c r="B4486" s="4"/>
      <c r="C4486" s="10"/>
      <c r="D4486" s="13"/>
      <c r="K4486" s="3"/>
    </row>
    <row r="4487" spans="2:11" s="2" customFormat="1" x14ac:dyDescent="0.2">
      <c r="B4487" s="4"/>
      <c r="C4487" s="10"/>
      <c r="D4487" s="13"/>
      <c r="K4487" s="3"/>
    </row>
    <row r="4488" spans="2:11" s="2" customFormat="1" x14ac:dyDescent="0.2">
      <c r="B4488" s="4"/>
      <c r="C4488" s="10"/>
      <c r="D4488" s="13"/>
      <c r="K4488" s="3"/>
    </row>
    <row r="4489" spans="2:11" s="2" customFormat="1" x14ac:dyDescent="0.2">
      <c r="B4489" s="4"/>
      <c r="C4489" s="10"/>
      <c r="D4489" s="13"/>
      <c r="K4489" s="3"/>
    </row>
    <row r="4490" spans="2:11" s="2" customFormat="1" x14ac:dyDescent="0.2">
      <c r="B4490" s="4"/>
      <c r="C4490" s="10"/>
      <c r="D4490" s="13"/>
      <c r="K4490" s="3"/>
    </row>
    <row r="4491" spans="2:11" s="2" customFormat="1" x14ac:dyDescent="0.2">
      <c r="B4491" s="4"/>
      <c r="C4491" s="10"/>
      <c r="D4491" s="13"/>
      <c r="K4491" s="3"/>
    </row>
    <row r="4492" spans="2:11" s="2" customFormat="1" x14ac:dyDescent="0.2">
      <c r="B4492" s="4"/>
      <c r="C4492" s="10"/>
      <c r="D4492" s="13"/>
      <c r="K4492" s="3"/>
    </row>
    <row r="4493" spans="2:11" s="2" customFormat="1" x14ac:dyDescent="0.2">
      <c r="B4493" s="4"/>
      <c r="C4493" s="10"/>
      <c r="D4493" s="13"/>
      <c r="K4493" s="3"/>
    </row>
    <row r="4494" spans="2:11" s="2" customFormat="1" x14ac:dyDescent="0.2">
      <c r="B4494" s="4"/>
      <c r="C4494" s="10"/>
      <c r="D4494" s="13"/>
      <c r="K4494" s="3"/>
    </row>
    <row r="4495" spans="2:11" s="2" customFormat="1" x14ac:dyDescent="0.2">
      <c r="B4495" s="4"/>
      <c r="C4495" s="10"/>
      <c r="D4495" s="13"/>
      <c r="K4495" s="3"/>
    </row>
    <row r="4496" spans="2:11" s="2" customFormat="1" x14ac:dyDescent="0.2">
      <c r="B4496" s="4"/>
      <c r="C4496" s="10"/>
      <c r="D4496" s="13"/>
      <c r="K4496" s="3"/>
    </row>
    <row r="4497" spans="2:11" s="2" customFormat="1" x14ac:dyDescent="0.2">
      <c r="B4497" s="4"/>
      <c r="C4497" s="10"/>
      <c r="D4497" s="13"/>
      <c r="K4497" s="3"/>
    </row>
    <row r="4498" spans="2:11" s="2" customFormat="1" x14ac:dyDescent="0.2">
      <c r="B4498" s="4"/>
      <c r="C4498" s="10"/>
      <c r="D4498" s="13"/>
      <c r="K4498" s="3"/>
    </row>
    <row r="4499" spans="2:11" s="2" customFormat="1" x14ac:dyDescent="0.2">
      <c r="B4499" s="4"/>
      <c r="C4499" s="10"/>
      <c r="D4499" s="13"/>
      <c r="K4499" s="3"/>
    </row>
    <row r="4500" spans="2:11" s="2" customFormat="1" x14ac:dyDescent="0.2">
      <c r="B4500" s="4"/>
      <c r="C4500" s="10"/>
      <c r="D4500" s="13"/>
      <c r="K4500" s="3"/>
    </row>
    <row r="4501" spans="2:11" s="2" customFormat="1" x14ac:dyDescent="0.2">
      <c r="B4501" s="4"/>
      <c r="C4501" s="10"/>
      <c r="D4501" s="13"/>
      <c r="K4501" s="3"/>
    </row>
    <row r="4502" spans="2:11" s="2" customFormat="1" x14ac:dyDescent="0.2">
      <c r="B4502" s="4"/>
      <c r="C4502" s="10"/>
      <c r="D4502" s="13"/>
      <c r="K4502" s="3"/>
    </row>
    <row r="4503" spans="2:11" s="2" customFormat="1" x14ac:dyDescent="0.2">
      <c r="B4503" s="4"/>
      <c r="C4503" s="10"/>
      <c r="D4503" s="13"/>
      <c r="K4503" s="3"/>
    </row>
    <row r="4504" spans="2:11" s="2" customFormat="1" x14ac:dyDescent="0.2">
      <c r="B4504" s="4"/>
      <c r="C4504" s="10"/>
      <c r="D4504" s="13"/>
      <c r="K4504" s="3"/>
    </row>
    <row r="4505" spans="2:11" s="2" customFormat="1" x14ac:dyDescent="0.2">
      <c r="B4505" s="4"/>
      <c r="C4505" s="10"/>
      <c r="D4505" s="13"/>
      <c r="K4505" s="3"/>
    </row>
    <row r="4506" spans="2:11" s="2" customFormat="1" x14ac:dyDescent="0.2">
      <c r="B4506" s="4"/>
      <c r="C4506" s="10"/>
      <c r="D4506" s="13"/>
      <c r="K4506" s="3"/>
    </row>
    <row r="4507" spans="2:11" s="2" customFormat="1" x14ac:dyDescent="0.2">
      <c r="B4507" s="4"/>
      <c r="C4507" s="10"/>
      <c r="D4507" s="13"/>
      <c r="K4507" s="3"/>
    </row>
    <row r="4508" spans="2:11" s="2" customFormat="1" x14ac:dyDescent="0.2">
      <c r="B4508" s="4"/>
      <c r="C4508" s="10"/>
      <c r="D4508" s="13"/>
      <c r="K4508" s="3"/>
    </row>
    <row r="4509" spans="2:11" s="2" customFormat="1" x14ac:dyDescent="0.2">
      <c r="B4509" s="4"/>
      <c r="C4509" s="10"/>
      <c r="D4509" s="13"/>
      <c r="K4509" s="3"/>
    </row>
    <row r="4510" spans="2:11" s="2" customFormat="1" x14ac:dyDescent="0.2">
      <c r="B4510" s="4"/>
      <c r="C4510" s="10"/>
      <c r="D4510" s="13"/>
      <c r="K4510" s="3"/>
    </row>
    <row r="4511" spans="2:11" s="2" customFormat="1" x14ac:dyDescent="0.2">
      <c r="B4511" s="4"/>
      <c r="C4511" s="10"/>
      <c r="D4511" s="13"/>
      <c r="K4511" s="3"/>
    </row>
    <row r="4512" spans="2:11" s="2" customFormat="1" x14ac:dyDescent="0.2">
      <c r="B4512" s="4"/>
      <c r="C4512" s="10"/>
      <c r="D4512" s="13"/>
      <c r="K4512" s="3"/>
    </row>
    <row r="4513" spans="2:11" s="2" customFormat="1" x14ac:dyDescent="0.2">
      <c r="B4513" s="4"/>
      <c r="C4513" s="10"/>
      <c r="D4513" s="13"/>
      <c r="K4513" s="3"/>
    </row>
    <row r="4514" spans="2:11" s="2" customFormat="1" x14ac:dyDescent="0.2">
      <c r="B4514" s="4"/>
      <c r="C4514" s="10"/>
      <c r="D4514" s="13"/>
      <c r="K4514" s="3"/>
    </row>
    <row r="4515" spans="2:11" s="2" customFormat="1" x14ac:dyDescent="0.2">
      <c r="B4515" s="4"/>
      <c r="C4515" s="10"/>
      <c r="D4515" s="13"/>
      <c r="K4515" s="3"/>
    </row>
    <row r="4516" spans="2:11" s="2" customFormat="1" x14ac:dyDescent="0.2">
      <c r="B4516" s="4"/>
      <c r="C4516" s="10"/>
      <c r="D4516" s="13"/>
      <c r="K4516" s="3"/>
    </row>
    <row r="4517" spans="2:11" s="2" customFormat="1" x14ac:dyDescent="0.2">
      <c r="B4517" s="4"/>
      <c r="C4517" s="10"/>
      <c r="D4517" s="13"/>
      <c r="K4517" s="3"/>
    </row>
    <row r="4518" spans="2:11" s="2" customFormat="1" x14ac:dyDescent="0.2">
      <c r="B4518" s="4"/>
      <c r="C4518" s="10"/>
      <c r="D4518" s="13"/>
      <c r="K4518" s="3"/>
    </row>
    <row r="4519" spans="2:11" s="2" customFormat="1" x14ac:dyDescent="0.2">
      <c r="B4519" s="4"/>
      <c r="C4519" s="10"/>
      <c r="D4519" s="13"/>
      <c r="K4519" s="3"/>
    </row>
    <row r="4520" spans="2:11" s="2" customFormat="1" x14ac:dyDescent="0.2">
      <c r="B4520" s="4"/>
      <c r="C4520" s="10"/>
      <c r="D4520" s="13"/>
      <c r="K4520" s="3"/>
    </row>
    <row r="4521" spans="2:11" s="2" customFormat="1" x14ac:dyDescent="0.2">
      <c r="B4521" s="4"/>
      <c r="C4521" s="10"/>
      <c r="D4521" s="13"/>
      <c r="K4521" s="3"/>
    </row>
    <row r="4522" spans="2:11" s="2" customFormat="1" x14ac:dyDescent="0.2">
      <c r="B4522" s="4"/>
      <c r="C4522" s="10"/>
      <c r="D4522" s="13"/>
      <c r="K4522" s="3"/>
    </row>
    <row r="4523" spans="2:11" s="2" customFormat="1" x14ac:dyDescent="0.2">
      <c r="B4523" s="4"/>
      <c r="C4523" s="10"/>
      <c r="D4523" s="13"/>
      <c r="K4523" s="3"/>
    </row>
    <row r="4524" spans="2:11" s="2" customFormat="1" x14ac:dyDescent="0.2">
      <c r="B4524" s="4"/>
      <c r="C4524" s="10"/>
      <c r="D4524" s="13"/>
      <c r="K4524" s="3"/>
    </row>
    <row r="4525" spans="2:11" s="2" customFormat="1" x14ac:dyDescent="0.2">
      <c r="B4525" s="4"/>
      <c r="C4525" s="10"/>
      <c r="D4525" s="13"/>
      <c r="K4525" s="3"/>
    </row>
    <row r="4526" spans="2:11" s="2" customFormat="1" x14ac:dyDescent="0.2">
      <c r="B4526" s="4"/>
      <c r="C4526" s="10"/>
      <c r="D4526" s="13"/>
      <c r="K4526" s="3"/>
    </row>
    <row r="4527" spans="2:11" s="2" customFormat="1" x14ac:dyDescent="0.2">
      <c r="B4527" s="4"/>
      <c r="C4527" s="10"/>
      <c r="D4527" s="13"/>
      <c r="K4527" s="3"/>
    </row>
    <row r="4528" spans="2:11" s="2" customFormat="1" x14ac:dyDescent="0.2">
      <c r="B4528" s="4"/>
      <c r="C4528" s="10"/>
      <c r="D4528" s="13"/>
      <c r="K4528" s="3"/>
    </row>
    <row r="4529" spans="2:11" s="2" customFormat="1" x14ac:dyDescent="0.2">
      <c r="B4529" s="4"/>
      <c r="C4529" s="10"/>
      <c r="D4529" s="13"/>
      <c r="K4529" s="3"/>
    </row>
    <row r="4530" spans="2:11" s="2" customFormat="1" x14ac:dyDescent="0.2">
      <c r="B4530" s="4"/>
      <c r="C4530" s="10"/>
      <c r="D4530" s="13"/>
      <c r="K4530" s="3"/>
    </row>
    <row r="4531" spans="2:11" s="2" customFormat="1" x14ac:dyDescent="0.2">
      <c r="B4531" s="4"/>
      <c r="C4531" s="10"/>
      <c r="D4531" s="13"/>
      <c r="K4531" s="3"/>
    </row>
    <row r="4532" spans="2:11" s="2" customFormat="1" x14ac:dyDescent="0.2">
      <c r="B4532" s="4"/>
      <c r="C4532" s="10"/>
      <c r="D4532" s="13"/>
      <c r="K4532" s="3"/>
    </row>
    <row r="4533" spans="2:11" s="2" customFormat="1" x14ac:dyDescent="0.2">
      <c r="B4533" s="4"/>
      <c r="C4533" s="10"/>
      <c r="D4533" s="13"/>
      <c r="K4533" s="3"/>
    </row>
    <row r="4534" spans="2:11" s="2" customFormat="1" x14ac:dyDescent="0.2">
      <c r="B4534" s="4"/>
      <c r="C4534" s="10"/>
      <c r="D4534" s="13"/>
      <c r="K4534" s="3"/>
    </row>
    <row r="4535" spans="2:11" s="2" customFormat="1" x14ac:dyDescent="0.2">
      <c r="B4535" s="4"/>
      <c r="C4535" s="10"/>
      <c r="D4535" s="13"/>
      <c r="K4535" s="3"/>
    </row>
    <row r="4536" spans="2:11" s="2" customFormat="1" x14ac:dyDescent="0.2">
      <c r="B4536" s="4"/>
      <c r="C4536" s="10"/>
      <c r="D4536" s="13"/>
      <c r="K4536" s="3"/>
    </row>
    <row r="4537" spans="2:11" s="2" customFormat="1" x14ac:dyDescent="0.2">
      <c r="B4537" s="4"/>
      <c r="C4537" s="10"/>
      <c r="D4537" s="13"/>
      <c r="K4537" s="3"/>
    </row>
    <row r="4538" spans="2:11" s="2" customFormat="1" x14ac:dyDescent="0.2">
      <c r="B4538" s="4"/>
      <c r="C4538" s="10"/>
      <c r="D4538" s="13"/>
      <c r="K4538" s="3"/>
    </row>
    <row r="4539" spans="2:11" s="2" customFormat="1" x14ac:dyDescent="0.2">
      <c r="B4539" s="4"/>
      <c r="C4539" s="10"/>
      <c r="D4539" s="13"/>
      <c r="K4539" s="3"/>
    </row>
    <row r="4540" spans="2:11" s="2" customFormat="1" x14ac:dyDescent="0.2">
      <c r="B4540" s="4"/>
      <c r="C4540" s="10"/>
      <c r="D4540" s="13"/>
      <c r="K4540" s="3"/>
    </row>
    <row r="4541" spans="2:11" s="2" customFormat="1" x14ac:dyDescent="0.2">
      <c r="B4541" s="4"/>
      <c r="C4541" s="10"/>
      <c r="D4541" s="13"/>
      <c r="K4541" s="3"/>
    </row>
    <row r="4542" spans="2:11" s="2" customFormat="1" x14ac:dyDescent="0.2">
      <c r="B4542" s="4"/>
      <c r="C4542" s="10"/>
      <c r="D4542" s="13"/>
      <c r="K4542" s="3"/>
    </row>
    <row r="4543" spans="2:11" s="2" customFormat="1" x14ac:dyDescent="0.2">
      <c r="B4543" s="4"/>
      <c r="C4543" s="10"/>
      <c r="D4543" s="13"/>
      <c r="K4543" s="3"/>
    </row>
    <row r="4544" spans="2:11" s="2" customFormat="1" x14ac:dyDescent="0.2">
      <c r="B4544" s="4"/>
      <c r="C4544" s="10"/>
      <c r="D4544" s="13"/>
      <c r="K4544" s="3"/>
    </row>
    <row r="4545" spans="2:11" s="2" customFormat="1" x14ac:dyDescent="0.2">
      <c r="B4545" s="4"/>
      <c r="C4545" s="10"/>
      <c r="D4545" s="13"/>
      <c r="K4545" s="3"/>
    </row>
    <row r="4546" spans="2:11" s="2" customFormat="1" x14ac:dyDescent="0.2">
      <c r="B4546" s="4"/>
      <c r="C4546" s="10"/>
      <c r="D4546" s="13"/>
      <c r="K4546" s="3"/>
    </row>
    <row r="4547" spans="2:11" s="2" customFormat="1" x14ac:dyDescent="0.2">
      <c r="B4547" s="4"/>
      <c r="C4547" s="10"/>
      <c r="D4547" s="13"/>
      <c r="K4547" s="3"/>
    </row>
    <row r="4548" spans="2:11" s="2" customFormat="1" x14ac:dyDescent="0.2">
      <c r="B4548" s="4"/>
      <c r="C4548" s="10"/>
      <c r="D4548" s="13"/>
      <c r="K4548" s="3"/>
    </row>
    <row r="4549" spans="2:11" s="2" customFormat="1" x14ac:dyDescent="0.2">
      <c r="B4549" s="4"/>
      <c r="C4549" s="10"/>
      <c r="D4549" s="13"/>
      <c r="K4549" s="3"/>
    </row>
    <row r="4550" spans="2:11" s="2" customFormat="1" x14ac:dyDescent="0.2">
      <c r="B4550" s="4"/>
      <c r="C4550" s="10"/>
      <c r="D4550" s="13"/>
      <c r="K4550" s="3"/>
    </row>
    <row r="4551" spans="2:11" s="2" customFormat="1" x14ac:dyDescent="0.2">
      <c r="B4551" s="4"/>
      <c r="C4551" s="10"/>
      <c r="D4551" s="13"/>
      <c r="K4551" s="3"/>
    </row>
    <row r="4552" spans="2:11" s="2" customFormat="1" x14ac:dyDescent="0.2">
      <c r="B4552" s="4"/>
      <c r="C4552" s="10"/>
      <c r="D4552" s="13"/>
      <c r="K4552" s="3"/>
    </row>
    <row r="4553" spans="2:11" s="2" customFormat="1" x14ac:dyDescent="0.2">
      <c r="B4553" s="4"/>
      <c r="C4553" s="10"/>
      <c r="D4553" s="13"/>
      <c r="K4553" s="3"/>
    </row>
    <row r="4554" spans="2:11" s="2" customFormat="1" x14ac:dyDescent="0.2">
      <c r="B4554" s="4"/>
      <c r="C4554" s="10"/>
      <c r="D4554" s="13"/>
      <c r="K4554" s="3"/>
    </row>
    <row r="4555" spans="2:11" s="2" customFormat="1" x14ac:dyDescent="0.2">
      <c r="B4555" s="4"/>
      <c r="C4555" s="10"/>
      <c r="D4555" s="13"/>
      <c r="K4555" s="3"/>
    </row>
    <row r="4556" spans="2:11" s="2" customFormat="1" x14ac:dyDescent="0.2">
      <c r="B4556" s="4"/>
      <c r="C4556" s="10"/>
      <c r="D4556" s="13"/>
      <c r="K4556" s="3"/>
    </row>
    <row r="4557" spans="2:11" s="2" customFormat="1" x14ac:dyDescent="0.2">
      <c r="B4557" s="4"/>
      <c r="C4557" s="10"/>
      <c r="D4557" s="13"/>
      <c r="K4557" s="3"/>
    </row>
    <row r="4558" spans="2:11" s="2" customFormat="1" x14ac:dyDescent="0.2">
      <c r="B4558" s="4"/>
      <c r="C4558" s="10"/>
      <c r="D4558" s="13"/>
      <c r="K4558" s="3"/>
    </row>
    <row r="4559" spans="2:11" s="2" customFormat="1" x14ac:dyDescent="0.2">
      <c r="B4559" s="4"/>
      <c r="C4559" s="10"/>
      <c r="D4559" s="13"/>
      <c r="K4559" s="3"/>
    </row>
    <row r="4560" spans="2:11" s="2" customFormat="1" x14ac:dyDescent="0.2">
      <c r="B4560" s="4"/>
      <c r="C4560" s="10"/>
      <c r="D4560" s="13"/>
      <c r="K4560" s="3"/>
    </row>
    <row r="4561" spans="2:11" s="2" customFormat="1" x14ac:dyDescent="0.2">
      <c r="B4561" s="4"/>
      <c r="C4561" s="10"/>
      <c r="D4561" s="13"/>
      <c r="K4561" s="3"/>
    </row>
    <row r="4562" spans="2:11" s="2" customFormat="1" x14ac:dyDescent="0.2">
      <c r="B4562" s="4"/>
      <c r="C4562" s="10"/>
      <c r="D4562" s="13"/>
      <c r="K4562" s="3"/>
    </row>
    <row r="4563" spans="2:11" s="2" customFormat="1" x14ac:dyDescent="0.2">
      <c r="B4563" s="4"/>
      <c r="C4563" s="10"/>
      <c r="D4563" s="13"/>
      <c r="K4563" s="3"/>
    </row>
    <row r="4564" spans="2:11" s="2" customFormat="1" x14ac:dyDescent="0.2">
      <c r="B4564" s="4"/>
      <c r="C4564" s="10"/>
      <c r="D4564" s="13"/>
      <c r="K4564" s="3"/>
    </row>
    <row r="4565" spans="2:11" s="2" customFormat="1" x14ac:dyDescent="0.2">
      <c r="B4565" s="4"/>
      <c r="C4565" s="10"/>
      <c r="D4565" s="13"/>
      <c r="K4565" s="3"/>
    </row>
    <row r="4566" spans="2:11" s="2" customFormat="1" x14ac:dyDescent="0.2">
      <c r="B4566" s="4"/>
      <c r="C4566" s="10"/>
      <c r="D4566" s="13"/>
      <c r="K4566" s="3"/>
    </row>
    <row r="4567" spans="2:11" s="2" customFormat="1" x14ac:dyDescent="0.2">
      <c r="B4567" s="4"/>
      <c r="C4567" s="10"/>
      <c r="D4567" s="13"/>
      <c r="K4567" s="3"/>
    </row>
    <row r="4568" spans="2:11" s="2" customFormat="1" x14ac:dyDescent="0.2">
      <c r="B4568" s="4"/>
      <c r="C4568" s="10"/>
      <c r="D4568" s="13"/>
      <c r="K4568" s="3"/>
    </row>
    <row r="4569" spans="2:11" s="2" customFormat="1" x14ac:dyDescent="0.2">
      <c r="B4569" s="4"/>
      <c r="C4569" s="10"/>
      <c r="D4569" s="13"/>
      <c r="K4569" s="3"/>
    </row>
    <row r="4570" spans="2:11" s="2" customFormat="1" x14ac:dyDescent="0.2">
      <c r="B4570" s="4"/>
      <c r="C4570" s="10"/>
      <c r="D4570" s="13"/>
      <c r="K4570" s="3"/>
    </row>
    <row r="4571" spans="2:11" s="2" customFormat="1" x14ac:dyDescent="0.2">
      <c r="B4571" s="4"/>
      <c r="C4571" s="10"/>
      <c r="D4571" s="13"/>
      <c r="K4571" s="3"/>
    </row>
    <row r="4572" spans="2:11" s="2" customFormat="1" x14ac:dyDescent="0.2">
      <c r="B4572" s="4"/>
      <c r="C4572" s="10"/>
      <c r="D4572" s="13"/>
      <c r="K4572" s="3"/>
    </row>
    <row r="4573" spans="2:11" s="2" customFormat="1" x14ac:dyDescent="0.2">
      <c r="B4573" s="4"/>
      <c r="C4573" s="10"/>
      <c r="D4573" s="13"/>
      <c r="K4573" s="3"/>
    </row>
    <row r="4574" spans="2:11" s="2" customFormat="1" x14ac:dyDescent="0.2">
      <c r="B4574" s="4"/>
      <c r="C4574" s="10"/>
      <c r="D4574" s="13"/>
      <c r="K4574" s="3"/>
    </row>
    <row r="4575" spans="2:11" s="2" customFormat="1" x14ac:dyDescent="0.2">
      <c r="B4575" s="4"/>
      <c r="C4575" s="10"/>
      <c r="D4575" s="13"/>
      <c r="K4575" s="3"/>
    </row>
    <row r="4576" spans="2:11" s="2" customFormat="1" x14ac:dyDescent="0.2">
      <c r="B4576" s="4"/>
      <c r="C4576" s="10"/>
      <c r="D4576" s="13"/>
      <c r="K4576" s="3"/>
    </row>
    <row r="4577" spans="2:11" s="2" customFormat="1" x14ac:dyDescent="0.2">
      <c r="B4577" s="4"/>
      <c r="C4577" s="10"/>
      <c r="D4577" s="13"/>
      <c r="K4577" s="3"/>
    </row>
    <row r="4578" spans="2:11" s="2" customFormat="1" x14ac:dyDescent="0.2">
      <c r="B4578" s="4"/>
      <c r="C4578" s="10"/>
      <c r="D4578" s="13"/>
      <c r="K4578" s="3"/>
    </row>
    <row r="4579" spans="2:11" s="2" customFormat="1" x14ac:dyDescent="0.2">
      <c r="B4579" s="4"/>
      <c r="C4579" s="10"/>
      <c r="D4579" s="13"/>
      <c r="K4579" s="3"/>
    </row>
    <row r="4580" spans="2:11" s="2" customFormat="1" x14ac:dyDescent="0.2">
      <c r="B4580" s="4"/>
      <c r="C4580" s="10"/>
      <c r="D4580" s="13"/>
      <c r="K4580" s="3"/>
    </row>
    <row r="4581" spans="2:11" s="2" customFormat="1" x14ac:dyDescent="0.2">
      <c r="B4581" s="4"/>
      <c r="C4581" s="10"/>
      <c r="D4581" s="13"/>
      <c r="K4581" s="3"/>
    </row>
    <row r="4582" spans="2:11" s="2" customFormat="1" x14ac:dyDescent="0.2">
      <c r="B4582" s="4"/>
      <c r="C4582" s="10"/>
      <c r="D4582" s="13"/>
      <c r="K4582" s="3"/>
    </row>
    <row r="4583" spans="2:11" s="2" customFormat="1" x14ac:dyDescent="0.2">
      <c r="B4583" s="4"/>
      <c r="C4583" s="10"/>
      <c r="D4583" s="13"/>
      <c r="K4583" s="3"/>
    </row>
    <row r="4584" spans="2:11" s="2" customFormat="1" x14ac:dyDescent="0.2">
      <c r="B4584" s="4"/>
      <c r="C4584" s="10"/>
      <c r="D4584" s="13"/>
      <c r="K4584" s="3"/>
    </row>
    <row r="4585" spans="2:11" s="2" customFormat="1" x14ac:dyDescent="0.2">
      <c r="B4585" s="4"/>
      <c r="C4585" s="10"/>
      <c r="D4585" s="13"/>
      <c r="K4585" s="3"/>
    </row>
    <row r="4586" spans="2:11" s="2" customFormat="1" x14ac:dyDescent="0.2">
      <c r="B4586" s="4"/>
      <c r="C4586" s="10"/>
      <c r="D4586" s="13"/>
      <c r="K4586" s="3"/>
    </row>
    <row r="4587" spans="2:11" s="2" customFormat="1" x14ac:dyDescent="0.2">
      <c r="B4587" s="4"/>
      <c r="C4587" s="10"/>
      <c r="D4587" s="13"/>
      <c r="K4587" s="3"/>
    </row>
    <row r="4588" spans="2:11" s="2" customFormat="1" x14ac:dyDescent="0.2">
      <c r="B4588" s="4"/>
      <c r="C4588" s="10"/>
      <c r="D4588" s="13"/>
      <c r="K4588" s="3"/>
    </row>
    <row r="4589" spans="2:11" s="2" customFormat="1" x14ac:dyDescent="0.2">
      <c r="B4589" s="4"/>
      <c r="C4589" s="10"/>
      <c r="D4589" s="13"/>
      <c r="K4589" s="3"/>
    </row>
    <row r="4590" spans="2:11" s="2" customFormat="1" x14ac:dyDescent="0.2">
      <c r="B4590" s="4"/>
      <c r="C4590" s="10"/>
      <c r="D4590" s="13"/>
      <c r="K4590" s="3"/>
    </row>
    <row r="4591" spans="2:11" s="2" customFormat="1" x14ac:dyDescent="0.2">
      <c r="B4591" s="4"/>
      <c r="C4591" s="10"/>
      <c r="D4591" s="13"/>
      <c r="K4591" s="3"/>
    </row>
    <row r="4592" spans="2:11" s="2" customFormat="1" x14ac:dyDescent="0.2">
      <c r="B4592" s="4"/>
      <c r="C4592" s="10"/>
      <c r="D4592" s="13"/>
      <c r="K4592" s="3"/>
    </row>
    <row r="4593" spans="2:11" s="2" customFormat="1" x14ac:dyDescent="0.2">
      <c r="B4593" s="4"/>
      <c r="C4593" s="10"/>
      <c r="D4593" s="13"/>
      <c r="K4593" s="3"/>
    </row>
    <row r="4594" spans="2:11" s="2" customFormat="1" x14ac:dyDescent="0.2">
      <c r="B4594" s="4"/>
      <c r="C4594" s="10"/>
      <c r="D4594" s="13"/>
      <c r="K4594" s="3"/>
    </row>
    <row r="4595" spans="2:11" s="2" customFormat="1" x14ac:dyDescent="0.2">
      <c r="B4595" s="4"/>
      <c r="C4595" s="10"/>
      <c r="D4595" s="13"/>
      <c r="K4595" s="3"/>
    </row>
    <row r="4596" spans="2:11" s="2" customFormat="1" x14ac:dyDescent="0.2">
      <c r="B4596" s="4"/>
      <c r="C4596" s="10"/>
      <c r="D4596" s="13"/>
      <c r="K4596" s="3"/>
    </row>
    <row r="4597" spans="2:11" s="2" customFormat="1" x14ac:dyDescent="0.2">
      <c r="B4597" s="4"/>
      <c r="C4597" s="10"/>
      <c r="D4597" s="13"/>
      <c r="K4597" s="3"/>
    </row>
    <row r="4598" spans="2:11" s="2" customFormat="1" x14ac:dyDescent="0.2">
      <c r="B4598" s="4"/>
      <c r="C4598" s="10"/>
      <c r="D4598" s="13"/>
      <c r="K4598" s="3"/>
    </row>
    <row r="4599" spans="2:11" s="2" customFormat="1" x14ac:dyDescent="0.2">
      <c r="B4599" s="4"/>
      <c r="C4599" s="10"/>
      <c r="D4599" s="13"/>
      <c r="K4599" s="3"/>
    </row>
    <row r="4600" spans="2:11" s="2" customFormat="1" x14ac:dyDescent="0.2">
      <c r="B4600" s="4"/>
      <c r="C4600" s="10"/>
      <c r="D4600" s="13"/>
      <c r="K4600" s="3"/>
    </row>
    <row r="4601" spans="2:11" s="2" customFormat="1" x14ac:dyDescent="0.2">
      <c r="B4601" s="4"/>
      <c r="C4601" s="10"/>
      <c r="D4601" s="13"/>
      <c r="K4601" s="3"/>
    </row>
    <row r="4602" spans="2:11" s="2" customFormat="1" x14ac:dyDescent="0.2">
      <c r="B4602" s="4"/>
      <c r="C4602" s="10"/>
      <c r="D4602" s="13"/>
      <c r="K4602" s="3"/>
    </row>
    <row r="4603" spans="2:11" s="2" customFormat="1" x14ac:dyDescent="0.2">
      <c r="B4603" s="4"/>
      <c r="C4603" s="10"/>
      <c r="D4603" s="13"/>
      <c r="K4603" s="3"/>
    </row>
    <row r="4604" spans="2:11" s="2" customFormat="1" x14ac:dyDescent="0.2">
      <c r="B4604" s="4"/>
      <c r="C4604" s="10"/>
      <c r="D4604" s="13"/>
      <c r="K4604" s="3"/>
    </row>
    <row r="4605" spans="2:11" s="2" customFormat="1" x14ac:dyDescent="0.2">
      <c r="B4605" s="4"/>
      <c r="C4605" s="10"/>
      <c r="D4605" s="13"/>
      <c r="K4605" s="3"/>
    </row>
    <row r="4606" spans="2:11" s="2" customFormat="1" x14ac:dyDescent="0.2">
      <c r="B4606" s="4"/>
      <c r="C4606" s="10"/>
      <c r="D4606" s="13"/>
      <c r="K4606" s="3"/>
    </row>
    <row r="4607" spans="2:11" s="2" customFormat="1" x14ac:dyDescent="0.2">
      <c r="B4607" s="4"/>
      <c r="C4607" s="10"/>
      <c r="D4607" s="13"/>
      <c r="K4607" s="3"/>
    </row>
    <row r="4608" spans="2:11" s="2" customFormat="1" x14ac:dyDescent="0.2">
      <c r="B4608" s="4"/>
      <c r="C4608" s="10"/>
      <c r="D4608" s="13"/>
      <c r="K4608" s="3"/>
    </row>
    <row r="4609" spans="2:11" s="2" customFormat="1" x14ac:dyDescent="0.2">
      <c r="B4609" s="4"/>
      <c r="C4609" s="10"/>
      <c r="D4609" s="13"/>
      <c r="K4609" s="3"/>
    </row>
    <row r="4610" spans="2:11" s="2" customFormat="1" x14ac:dyDescent="0.2">
      <c r="B4610" s="4"/>
      <c r="C4610" s="10"/>
      <c r="D4610" s="13"/>
      <c r="K4610" s="3"/>
    </row>
    <row r="4611" spans="2:11" s="2" customFormat="1" x14ac:dyDescent="0.2">
      <c r="B4611" s="4"/>
      <c r="C4611" s="10"/>
      <c r="D4611" s="13"/>
      <c r="K4611" s="3"/>
    </row>
    <row r="4612" spans="2:11" s="2" customFormat="1" x14ac:dyDescent="0.2">
      <c r="B4612" s="4"/>
      <c r="C4612" s="10"/>
      <c r="D4612" s="13"/>
      <c r="K4612" s="3"/>
    </row>
    <row r="4613" spans="2:11" s="2" customFormat="1" x14ac:dyDescent="0.2">
      <c r="B4613" s="4"/>
      <c r="C4613" s="10"/>
      <c r="D4613" s="13"/>
      <c r="K4613" s="3"/>
    </row>
    <row r="4614" spans="2:11" s="2" customFormat="1" x14ac:dyDescent="0.2">
      <c r="B4614" s="4"/>
      <c r="C4614" s="10"/>
      <c r="D4614" s="13"/>
      <c r="K4614" s="3"/>
    </row>
    <row r="4615" spans="2:11" s="2" customFormat="1" x14ac:dyDescent="0.2">
      <c r="B4615" s="4"/>
      <c r="C4615" s="10"/>
      <c r="D4615" s="13"/>
      <c r="K4615" s="3"/>
    </row>
    <row r="4616" spans="2:11" s="2" customFormat="1" x14ac:dyDescent="0.2">
      <c r="B4616" s="4"/>
      <c r="C4616" s="10"/>
      <c r="D4616" s="13"/>
      <c r="K4616" s="3"/>
    </row>
    <row r="4617" spans="2:11" s="2" customFormat="1" x14ac:dyDescent="0.2">
      <c r="B4617" s="4"/>
      <c r="C4617" s="10"/>
      <c r="D4617" s="13"/>
      <c r="K4617" s="3"/>
    </row>
    <row r="4618" spans="2:11" s="2" customFormat="1" x14ac:dyDescent="0.2">
      <c r="B4618" s="4"/>
      <c r="C4618" s="10"/>
      <c r="D4618" s="13"/>
      <c r="K4618" s="3"/>
    </row>
    <row r="4619" spans="2:11" s="2" customFormat="1" x14ac:dyDescent="0.2">
      <c r="B4619" s="4"/>
      <c r="C4619" s="10"/>
      <c r="D4619" s="13"/>
      <c r="K4619" s="3"/>
    </row>
    <row r="4620" spans="2:11" s="2" customFormat="1" x14ac:dyDescent="0.2">
      <c r="B4620" s="4"/>
      <c r="C4620" s="10"/>
      <c r="D4620" s="13"/>
      <c r="K4620" s="3"/>
    </row>
    <row r="4621" spans="2:11" s="2" customFormat="1" x14ac:dyDescent="0.2">
      <c r="B4621" s="4"/>
      <c r="C4621" s="10"/>
      <c r="D4621" s="13"/>
      <c r="K4621" s="3"/>
    </row>
    <row r="4622" spans="2:11" s="2" customFormat="1" x14ac:dyDescent="0.2">
      <c r="B4622" s="4"/>
      <c r="C4622" s="10"/>
      <c r="D4622" s="13"/>
      <c r="K4622" s="3"/>
    </row>
    <row r="4623" spans="2:11" s="2" customFormat="1" x14ac:dyDescent="0.2">
      <c r="B4623" s="4"/>
      <c r="C4623" s="10"/>
      <c r="D4623" s="13"/>
      <c r="K4623" s="3"/>
    </row>
    <row r="4624" spans="2:11" s="2" customFormat="1" x14ac:dyDescent="0.2">
      <c r="B4624" s="4"/>
      <c r="C4624" s="10"/>
      <c r="D4624" s="13"/>
      <c r="K4624" s="3"/>
    </row>
    <row r="4625" spans="2:11" s="2" customFormat="1" x14ac:dyDescent="0.2">
      <c r="B4625" s="4"/>
      <c r="C4625" s="10"/>
      <c r="D4625" s="13"/>
      <c r="K4625" s="3"/>
    </row>
    <row r="4626" spans="2:11" s="2" customFormat="1" x14ac:dyDescent="0.2">
      <c r="B4626" s="4"/>
      <c r="C4626" s="10"/>
      <c r="D4626" s="13"/>
      <c r="K4626" s="3"/>
    </row>
    <row r="4627" spans="2:11" s="2" customFormat="1" x14ac:dyDescent="0.2">
      <c r="B4627" s="4"/>
      <c r="C4627" s="10"/>
      <c r="D4627" s="13"/>
      <c r="K4627" s="3"/>
    </row>
    <row r="4628" spans="2:11" s="2" customFormat="1" x14ac:dyDescent="0.2">
      <c r="B4628" s="4"/>
      <c r="C4628" s="10"/>
      <c r="D4628" s="13"/>
      <c r="K4628" s="3"/>
    </row>
    <row r="4629" spans="2:11" s="2" customFormat="1" x14ac:dyDescent="0.2">
      <c r="B4629" s="4"/>
      <c r="C4629" s="10"/>
      <c r="D4629" s="13"/>
      <c r="K4629" s="3"/>
    </row>
    <row r="4630" spans="2:11" s="2" customFormat="1" x14ac:dyDescent="0.2">
      <c r="B4630" s="4"/>
      <c r="C4630" s="10"/>
      <c r="D4630" s="13"/>
      <c r="K4630" s="3"/>
    </row>
    <row r="4631" spans="2:11" s="2" customFormat="1" x14ac:dyDescent="0.2">
      <c r="B4631" s="4"/>
      <c r="C4631" s="10"/>
      <c r="D4631" s="13"/>
      <c r="K4631" s="3"/>
    </row>
    <row r="4632" spans="2:11" s="2" customFormat="1" x14ac:dyDescent="0.2">
      <c r="B4632" s="4"/>
      <c r="C4632" s="10"/>
      <c r="D4632" s="13"/>
      <c r="K4632" s="3"/>
    </row>
    <row r="4633" spans="2:11" s="2" customFormat="1" x14ac:dyDescent="0.2">
      <c r="B4633" s="4"/>
      <c r="C4633" s="10"/>
      <c r="D4633" s="13"/>
      <c r="K4633" s="3"/>
    </row>
    <row r="4634" spans="2:11" s="2" customFormat="1" x14ac:dyDescent="0.2">
      <c r="B4634" s="4"/>
      <c r="C4634" s="10"/>
      <c r="D4634" s="13"/>
      <c r="K4634" s="3"/>
    </row>
    <row r="4635" spans="2:11" s="2" customFormat="1" x14ac:dyDescent="0.2">
      <c r="B4635" s="4"/>
      <c r="C4635" s="10"/>
      <c r="D4635" s="13"/>
      <c r="K4635" s="3"/>
    </row>
    <row r="4636" spans="2:11" s="2" customFormat="1" x14ac:dyDescent="0.2">
      <c r="B4636" s="4"/>
      <c r="C4636" s="10"/>
      <c r="D4636" s="13"/>
      <c r="K4636" s="3"/>
    </row>
    <row r="4637" spans="2:11" s="2" customFormat="1" x14ac:dyDescent="0.2">
      <c r="B4637" s="4"/>
      <c r="C4637" s="10"/>
      <c r="D4637" s="13"/>
      <c r="K4637" s="3"/>
    </row>
    <row r="4638" spans="2:11" s="2" customFormat="1" x14ac:dyDescent="0.2">
      <c r="B4638" s="4"/>
      <c r="C4638" s="10"/>
      <c r="D4638" s="13"/>
      <c r="K4638" s="3"/>
    </row>
    <row r="4639" spans="2:11" s="2" customFormat="1" x14ac:dyDescent="0.2">
      <c r="B4639" s="4"/>
      <c r="C4639" s="10"/>
      <c r="D4639" s="13"/>
      <c r="K4639" s="3"/>
    </row>
    <row r="4640" spans="2:11" s="2" customFormat="1" x14ac:dyDescent="0.2">
      <c r="B4640" s="4"/>
      <c r="C4640" s="10"/>
      <c r="D4640" s="13"/>
      <c r="K4640" s="3"/>
    </row>
    <row r="4641" spans="2:11" s="2" customFormat="1" x14ac:dyDescent="0.2">
      <c r="B4641" s="4"/>
      <c r="C4641" s="10"/>
      <c r="D4641" s="13"/>
      <c r="K4641" s="3"/>
    </row>
    <row r="4642" spans="2:11" s="2" customFormat="1" x14ac:dyDescent="0.2">
      <c r="B4642" s="4"/>
      <c r="C4642" s="10"/>
      <c r="D4642" s="13"/>
      <c r="K4642" s="3"/>
    </row>
    <row r="4643" spans="2:11" s="2" customFormat="1" x14ac:dyDescent="0.2">
      <c r="B4643" s="4"/>
      <c r="C4643" s="10"/>
      <c r="D4643" s="13"/>
      <c r="K4643" s="3"/>
    </row>
    <row r="4644" spans="2:11" s="2" customFormat="1" x14ac:dyDescent="0.2">
      <c r="B4644" s="4"/>
      <c r="C4644" s="10"/>
      <c r="D4644" s="13"/>
      <c r="K4644" s="3"/>
    </row>
    <row r="4645" spans="2:11" s="2" customFormat="1" x14ac:dyDescent="0.2">
      <c r="B4645" s="4"/>
      <c r="C4645" s="10"/>
      <c r="D4645" s="13"/>
      <c r="K4645" s="3"/>
    </row>
    <row r="4646" spans="2:11" s="2" customFormat="1" x14ac:dyDescent="0.2">
      <c r="B4646" s="4"/>
      <c r="C4646" s="10"/>
      <c r="D4646" s="13"/>
      <c r="K4646" s="3"/>
    </row>
    <row r="4647" spans="2:11" s="2" customFormat="1" x14ac:dyDescent="0.2">
      <c r="B4647" s="4"/>
      <c r="C4647" s="10"/>
      <c r="D4647" s="13"/>
      <c r="K4647" s="3"/>
    </row>
    <row r="4648" spans="2:11" s="2" customFormat="1" x14ac:dyDescent="0.2">
      <c r="B4648" s="4"/>
      <c r="C4648" s="10"/>
      <c r="D4648" s="13"/>
      <c r="K4648" s="3"/>
    </row>
    <row r="4649" spans="2:11" s="2" customFormat="1" x14ac:dyDescent="0.2">
      <c r="B4649" s="4"/>
      <c r="C4649" s="10"/>
      <c r="D4649" s="13"/>
      <c r="K4649" s="3"/>
    </row>
    <row r="4650" spans="2:11" s="2" customFormat="1" x14ac:dyDescent="0.2">
      <c r="B4650" s="4"/>
      <c r="C4650" s="10"/>
      <c r="D4650" s="13"/>
      <c r="K4650" s="3"/>
    </row>
    <row r="4651" spans="2:11" s="2" customFormat="1" x14ac:dyDescent="0.2">
      <c r="B4651" s="4"/>
      <c r="C4651" s="10"/>
      <c r="D4651" s="13"/>
      <c r="K4651" s="3"/>
    </row>
    <row r="4652" spans="2:11" s="2" customFormat="1" x14ac:dyDescent="0.2">
      <c r="B4652" s="4"/>
      <c r="C4652" s="10"/>
      <c r="D4652" s="13"/>
      <c r="K4652" s="3"/>
    </row>
    <row r="4653" spans="2:11" s="2" customFormat="1" x14ac:dyDescent="0.2">
      <c r="B4653" s="4"/>
      <c r="C4653" s="10"/>
      <c r="D4653" s="13"/>
      <c r="K4653" s="3"/>
    </row>
    <row r="4654" spans="2:11" s="2" customFormat="1" x14ac:dyDescent="0.2">
      <c r="B4654" s="4"/>
      <c r="C4654" s="10"/>
      <c r="D4654" s="13"/>
      <c r="K4654" s="3"/>
    </row>
    <row r="4655" spans="2:11" s="2" customFormat="1" x14ac:dyDescent="0.2">
      <c r="B4655" s="4"/>
      <c r="C4655" s="10"/>
      <c r="D4655" s="13"/>
      <c r="K4655" s="3"/>
    </row>
    <row r="4656" spans="2:11" s="2" customFormat="1" x14ac:dyDescent="0.2">
      <c r="B4656" s="4"/>
      <c r="C4656" s="10"/>
      <c r="D4656" s="13"/>
      <c r="K4656" s="3"/>
    </row>
    <row r="4657" spans="2:11" s="2" customFormat="1" x14ac:dyDescent="0.2">
      <c r="B4657" s="4"/>
      <c r="C4657" s="10"/>
      <c r="D4657" s="13"/>
      <c r="K4657" s="3"/>
    </row>
    <row r="4658" spans="2:11" s="2" customFormat="1" x14ac:dyDescent="0.2">
      <c r="B4658" s="4"/>
      <c r="C4658" s="10"/>
      <c r="D4658" s="13"/>
      <c r="K4658" s="3"/>
    </row>
    <row r="4659" spans="2:11" s="2" customFormat="1" x14ac:dyDescent="0.2">
      <c r="B4659" s="4"/>
      <c r="C4659" s="10"/>
      <c r="D4659" s="13"/>
      <c r="K4659" s="3"/>
    </row>
    <row r="4660" spans="2:11" s="2" customFormat="1" x14ac:dyDescent="0.2">
      <c r="B4660" s="4"/>
      <c r="C4660" s="10"/>
      <c r="D4660" s="13"/>
      <c r="K4660" s="3"/>
    </row>
    <row r="4661" spans="2:11" s="2" customFormat="1" x14ac:dyDescent="0.2">
      <c r="B4661" s="4"/>
      <c r="C4661" s="10"/>
      <c r="D4661" s="13"/>
      <c r="K4661" s="3"/>
    </row>
    <row r="4662" spans="2:11" s="2" customFormat="1" x14ac:dyDescent="0.2">
      <c r="B4662" s="4"/>
      <c r="C4662" s="10"/>
      <c r="D4662" s="13"/>
      <c r="K4662" s="3"/>
    </row>
    <row r="4663" spans="2:11" s="2" customFormat="1" x14ac:dyDescent="0.2">
      <c r="B4663" s="4"/>
      <c r="C4663" s="10"/>
      <c r="D4663" s="13"/>
      <c r="K4663" s="3"/>
    </row>
    <row r="4664" spans="2:11" s="2" customFormat="1" x14ac:dyDescent="0.2">
      <c r="B4664" s="4"/>
      <c r="C4664" s="10"/>
      <c r="D4664" s="13"/>
      <c r="K4664" s="3"/>
    </row>
    <row r="4665" spans="2:11" s="2" customFormat="1" x14ac:dyDescent="0.2">
      <c r="B4665" s="4"/>
      <c r="C4665" s="10"/>
      <c r="D4665" s="13"/>
      <c r="K4665" s="3"/>
    </row>
    <row r="4666" spans="2:11" s="2" customFormat="1" x14ac:dyDescent="0.2">
      <c r="B4666" s="4"/>
      <c r="C4666" s="10"/>
      <c r="D4666" s="13"/>
      <c r="K4666" s="3"/>
    </row>
    <row r="4667" spans="2:11" s="2" customFormat="1" x14ac:dyDescent="0.2">
      <c r="B4667" s="4"/>
      <c r="C4667" s="10"/>
      <c r="D4667" s="13"/>
      <c r="K4667" s="3"/>
    </row>
    <row r="4668" spans="2:11" s="2" customFormat="1" x14ac:dyDescent="0.2">
      <c r="B4668" s="4"/>
      <c r="C4668" s="10"/>
      <c r="D4668" s="13"/>
      <c r="K4668" s="3"/>
    </row>
    <row r="4669" spans="2:11" s="2" customFormat="1" x14ac:dyDescent="0.2">
      <c r="B4669" s="4"/>
      <c r="C4669" s="10"/>
      <c r="D4669" s="13"/>
      <c r="K4669" s="3"/>
    </row>
    <row r="4670" spans="2:11" s="2" customFormat="1" x14ac:dyDescent="0.2">
      <c r="B4670" s="4"/>
      <c r="C4670" s="10"/>
      <c r="D4670" s="13"/>
      <c r="K4670" s="3"/>
    </row>
    <row r="4671" spans="2:11" s="2" customFormat="1" x14ac:dyDescent="0.2">
      <c r="B4671" s="4"/>
      <c r="C4671" s="10"/>
      <c r="D4671" s="13"/>
      <c r="K4671" s="3"/>
    </row>
    <row r="4672" spans="2:11" s="2" customFormat="1" x14ac:dyDescent="0.2">
      <c r="B4672" s="4"/>
      <c r="C4672" s="10"/>
      <c r="D4672" s="13"/>
      <c r="K4672" s="3"/>
    </row>
    <row r="4673" spans="2:11" s="2" customFormat="1" x14ac:dyDescent="0.2">
      <c r="B4673" s="4"/>
      <c r="C4673" s="10"/>
      <c r="D4673" s="13"/>
      <c r="K4673" s="3"/>
    </row>
    <row r="4674" spans="2:11" s="2" customFormat="1" x14ac:dyDescent="0.2">
      <c r="B4674" s="4"/>
      <c r="C4674" s="10"/>
      <c r="D4674" s="13"/>
      <c r="K4674" s="3"/>
    </row>
    <row r="4675" spans="2:11" s="2" customFormat="1" x14ac:dyDescent="0.2">
      <c r="B4675" s="4"/>
      <c r="C4675" s="10"/>
      <c r="D4675" s="13"/>
      <c r="K4675" s="3"/>
    </row>
    <row r="4676" spans="2:11" s="2" customFormat="1" x14ac:dyDescent="0.2">
      <c r="B4676" s="4"/>
      <c r="C4676" s="10"/>
      <c r="D4676" s="13"/>
      <c r="K4676" s="3"/>
    </row>
    <row r="4677" spans="2:11" s="2" customFormat="1" x14ac:dyDescent="0.2">
      <c r="B4677" s="4"/>
      <c r="C4677" s="10"/>
      <c r="D4677" s="13"/>
      <c r="K4677" s="3"/>
    </row>
    <row r="4678" spans="2:11" s="2" customFormat="1" x14ac:dyDescent="0.2">
      <c r="B4678" s="4"/>
      <c r="C4678" s="10"/>
      <c r="D4678" s="13"/>
      <c r="K4678" s="3"/>
    </row>
    <row r="4679" spans="2:11" s="2" customFormat="1" x14ac:dyDescent="0.2">
      <c r="B4679" s="4"/>
      <c r="C4679" s="10"/>
      <c r="D4679" s="13"/>
      <c r="K4679" s="3"/>
    </row>
    <row r="4680" spans="2:11" s="2" customFormat="1" x14ac:dyDescent="0.2">
      <c r="B4680" s="4"/>
      <c r="C4680" s="10"/>
      <c r="D4680" s="13"/>
      <c r="K4680" s="3"/>
    </row>
    <row r="4681" spans="2:11" s="2" customFormat="1" x14ac:dyDescent="0.2">
      <c r="B4681" s="4"/>
      <c r="C4681" s="10"/>
      <c r="D4681" s="13"/>
      <c r="K4681" s="3"/>
    </row>
    <row r="4682" spans="2:11" s="2" customFormat="1" x14ac:dyDescent="0.2">
      <c r="B4682" s="4"/>
      <c r="C4682" s="10"/>
      <c r="D4682" s="13"/>
      <c r="K4682" s="3"/>
    </row>
    <row r="4683" spans="2:11" s="2" customFormat="1" x14ac:dyDescent="0.2">
      <c r="B4683" s="4"/>
      <c r="C4683" s="10"/>
      <c r="D4683" s="13"/>
      <c r="K4683" s="3"/>
    </row>
    <row r="4684" spans="2:11" s="2" customFormat="1" x14ac:dyDescent="0.2">
      <c r="B4684" s="4"/>
      <c r="C4684" s="10"/>
      <c r="D4684" s="13"/>
      <c r="K4684" s="3"/>
    </row>
    <row r="4685" spans="2:11" s="2" customFormat="1" x14ac:dyDescent="0.2">
      <c r="B4685" s="4"/>
      <c r="C4685" s="10"/>
      <c r="D4685" s="13"/>
      <c r="K4685" s="3"/>
    </row>
    <row r="4686" spans="2:11" s="2" customFormat="1" x14ac:dyDescent="0.2">
      <c r="B4686" s="4"/>
      <c r="C4686" s="10"/>
      <c r="D4686" s="13"/>
      <c r="K4686" s="3"/>
    </row>
    <row r="4687" spans="2:11" s="2" customFormat="1" x14ac:dyDescent="0.2">
      <c r="B4687" s="4"/>
      <c r="C4687" s="10"/>
      <c r="D4687" s="13"/>
      <c r="K4687" s="3"/>
    </row>
    <row r="4688" spans="2:11" s="2" customFormat="1" x14ac:dyDescent="0.2">
      <c r="B4688" s="4"/>
      <c r="C4688" s="10"/>
      <c r="D4688" s="13"/>
      <c r="K4688" s="3"/>
    </row>
    <row r="4689" spans="2:11" s="2" customFormat="1" x14ac:dyDescent="0.2">
      <c r="B4689" s="4"/>
      <c r="C4689" s="10"/>
      <c r="D4689" s="13"/>
      <c r="K4689" s="3"/>
    </row>
    <row r="4690" spans="2:11" s="2" customFormat="1" x14ac:dyDescent="0.2">
      <c r="B4690" s="4"/>
      <c r="C4690" s="10"/>
      <c r="D4690" s="13"/>
      <c r="K4690" s="3"/>
    </row>
    <row r="4691" spans="2:11" s="2" customFormat="1" x14ac:dyDescent="0.2">
      <c r="B4691" s="4"/>
      <c r="C4691" s="10"/>
      <c r="D4691" s="13"/>
      <c r="K4691" s="3"/>
    </row>
    <row r="4692" spans="2:11" s="2" customFormat="1" x14ac:dyDescent="0.2">
      <c r="B4692" s="4"/>
      <c r="C4692" s="10"/>
      <c r="D4692" s="13"/>
      <c r="K4692" s="3"/>
    </row>
    <row r="4693" spans="2:11" s="2" customFormat="1" x14ac:dyDescent="0.2">
      <c r="B4693" s="4"/>
      <c r="C4693" s="10"/>
      <c r="D4693" s="13"/>
      <c r="K4693" s="3"/>
    </row>
    <row r="4694" spans="2:11" s="2" customFormat="1" x14ac:dyDescent="0.2">
      <c r="B4694" s="4"/>
      <c r="C4694" s="10"/>
      <c r="D4694" s="13"/>
      <c r="K4694" s="3"/>
    </row>
    <row r="4695" spans="2:11" s="2" customFormat="1" x14ac:dyDescent="0.2">
      <c r="B4695" s="4"/>
      <c r="C4695" s="10"/>
      <c r="D4695" s="13"/>
      <c r="K4695" s="3"/>
    </row>
    <row r="4696" spans="2:11" s="2" customFormat="1" x14ac:dyDescent="0.2">
      <c r="B4696" s="4"/>
      <c r="C4696" s="10"/>
      <c r="D4696" s="13"/>
      <c r="K4696" s="3"/>
    </row>
    <row r="4697" spans="2:11" s="2" customFormat="1" x14ac:dyDescent="0.2">
      <c r="B4697" s="4"/>
      <c r="C4697" s="10"/>
      <c r="D4697" s="13"/>
      <c r="K4697" s="3"/>
    </row>
    <row r="4698" spans="2:11" s="2" customFormat="1" x14ac:dyDescent="0.2">
      <c r="B4698" s="4"/>
      <c r="C4698" s="10"/>
      <c r="D4698" s="13"/>
      <c r="K4698" s="3"/>
    </row>
    <row r="4699" spans="2:11" s="2" customFormat="1" x14ac:dyDescent="0.2">
      <c r="B4699" s="4"/>
      <c r="C4699" s="10"/>
      <c r="D4699" s="13"/>
      <c r="K4699" s="3"/>
    </row>
    <row r="4700" spans="2:11" s="2" customFormat="1" x14ac:dyDescent="0.2">
      <c r="B4700" s="4"/>
      <c r="C4700" s="10"/>
      <c r="D4700" s="13"/>
      <c r="K4700" s="3"/>
    </row>
    <row r="4701" spans="2:11" s="2" customFormat="1" x14ac:dyDescent="0.2">
      <c r="B4701" s="4"/>
      <c r="C4701" s="10"/>
      <c r="D4701" s="13"/>
      <c r="K4701" s="3"/>
    </row>
    <row r="4702" spans="2:11" s="2" customFormat="1" x14ac:dyDescent="0.2">
      <c r="B4702" s="4"/>
      <c r="C4702" s="10"/>
      <c r="D4702" s="13"/>
      <c r="K4702" s="3"/>
    </row>
    <row r="4703" spans="2:11" s="2" customFormat="1" x14ac:dyDescent="0.2">
      <c r="B4703" s="4"/>
      <c r="C4703" s="10"/>
      <c r="D4703" s="13"/>
      <c r="K4703" s="3"/>
    </row>
    <row r="4704" spans="2:11" s="2" customFormat="1" x14ac:dyDescent="0.2">
      <c r="B4704" s="4"/>
      <c r="C4704" s="10"/>
      <c r="D4704" s="13"/>
      <c r="K4704" s="3"/>
    </row>
    <row r="4705" spans="2:11" s="2" customFormat="1" x14ac:dyDescent="0.2">
      <c r="B4705" s="4"/>
      <c r="C4705" s="10"/>
      <c r="D4705" s="13"/>
      <c r="K4705" s="3"/>
    </row>
    <row r="4706" spans="2:11" s="2" customFormat="1" x14ac:dyDescent="0.2">
      <c r="B4706" s="4"/>
      <c r="C4706" s="10"/>
      <c r="D4706" s="13"/>
      <c r="K4706" s="3"/>
    </row>
    <row r="4707" spans="2:11" s="2" customFormat="1" x14ac:dyDescent="0.2">
      <c r="B4707" s="4"/>
      <c r="C4707" s="10"/>
      <c r="D4707" s="13"/>
      <c r="K4707" s="3"/>
    </row>
    <row r="4708" spans="2:11" s="2" customFormat="1" x14ac:dyDescent="0.2">
      <c r="B4708" s="4"/>
      <c r="C4708" s="10"/>
      <c r="D4708" s="13"/>
      <c r="K4708" s="3"/>
    </row>
    <row r="4709" spans="2:11" s="2" customFormat="1" x14ac:dyDescent="0.2">
      <c r="B4709" s="4"/>
      <c r="C4709" s="10"/>
      <c r="D4709" s="13"/>
      <c r="K4709" s="3"/>
    </row>
    <row r="4710" spans="2:11" s="2" customFormat="1" x14ac:dyDescent="0.2">
      <c r="B4710" s="4"/>
      <c r="C4710" s="10"/>
      <c r="D4710" s="13"/>
      <c r="K4710" s="3"/>
    </row>
    <row r="4711" spans="2:11" s="2" customFormat="1" x14ac:dyDescent="0.2">
      <c r="B4711" s="4"/>
      <c r="C4711" s="10"/>
      <c r="D4711" s="13"/>
      <c r="K4711" s="3"/>
    </row>
    <row r="4712" spans="2:11" s="2" customFormat="1" x14ac:dyDescent="0.2">
      <c r="B4712" s="4"/>
      <c r="C4712" s="10"/>
      <c r="D4712" s="13"/>
      <c r="K4712" s="3"/>
    </row>
    <row r="4713" spans="2:11" s="2" customFormat="1" x14ac:dyDescent="0.2">
      <c r="B4713" s="4"/>
      <c r="C4713" s="10"/>
      <c r="D4713" s="13"/>
      <c r="K4713" s="3"/>
    </row>
    <row r="4714" spans="2:11" s="2" customFormat="1" x14ac:dyDescent="0.2">
      <c r="B4714" s="4"/>
      <c r="C4714" s="10"/>
      <c r="D4714" s="13"/>
      <c r="K4714" s="3"/>
    </row>
    <row r="4715" spans="2:11" s="2" customFormat="1" x14ac:dyDescent="0.2">
      <c r="B4715" s="4"/>
      <c r="C4715" s="10"/>
      <c r="D4715" s="13"/>
      <c r="K4715" s="3"/>
    </row>
    <row r="4716" spans="2:11" s="2" customFormat="1" x14ac:dyDescent="0.2">
      <c r="B4716" s="4"/>
      <c r="C4716" s="10"/>
      <c r="D4716" s="13"/>
      <c r="K4716" s="3"/>
    </row>
    <row r="4717" spans="2:11" s="2" customFormat="1" x14ac:dyDescent="0.2">
      <c r="B4717" s="4"/>
      <c r="C4717" s="10"/>
      <c r="D4717" s="13"/>
      <c r="K4717" s="3"/>
    </row>
    <row r="4718" spans="2:11" s="2" customFormat="1" x14ac:dyDescent="0.2">
      <c r="B4718" s="4"/>
      <c r="C4718" s="10"/>
      <c r="D4718" s="13"/>
      <c r="K4718" s="3"/>
    </row>
    <row r="4719" spans="2:11" s="2" customFormat="1" x14ac:dyDescent="0.2">
      <c r="B4719" s="4"/>
      <c r="C4719" s="10"/>
      <c r="D4719" s="13"/>
      <c r="K4719" s="3"/>
    </row>
    <row r="4720" spans="2:11" s="2" customFormat="1" x14ac:dyDescent="0.2">
      <c r="B4720" s="4"/>
      <c r="C4720" s="10"/>
      <c r="D4720" s="13"/>
      <c r="K4720" s="3"/>
    </row>
    <row r="4721" spans="2:11" s="2" customFormat="1" x14ac:dyDescent="0.2">
      <c r="B4721" s="4"/>
      <c r="C4721" s="10"/>
      <c r="D4721" s="13"/>
      <c r="K4721" s="3"/>
    </row>
    <row r="4722" spans="2:11" s="2" customFormat="1" x14ac:dyDescent="0.2">
      <c r="B4722" s="4"/>
      <c r="C4722" s="10"/>
      <c r="D4722" s="13"/>
      <c r="K4722" s="3"/>
    </row>
    <row r="4723" spans="2:11" s="2" customFormat="1" x14ac:dyDescent="0.2">
      <c r="B4723" s="4"/>
      <c r="C4723" s="10"/>
      <c r="D4723" s="13"/>
      <c r="K4723" s="3"/>
    </row>
    <row r="4724" spans="2:11" s="2" customFormat="1" x14ac:dyDescent="0.2">
      <c r="B4724" s="4"/>
      <c r="C4724" s="10"/>
      <c r="D4724" s="13"/>
      <c r="K4724" s="3"/>
    </row>
    <row r="4725" spans="2:11" s="2" customFormat="1" x14ac:dyDescent="0.2">
      <c r="B4725" s="4"/>
      <c r="C4725" s="10"/>
      <c r="D4725" s="13"/>
      <c r="K4725" s="3"/>
    </row>
    <row r="4726" spans="2:11" s="2" customFormat="1" x14ac:dyDescent="0.2">
      <c r="B4726" s="4"/>
      <c r="C4726" s="10"/>
      <c r="D4726" s="13"/>
      <c r="K4726" s="3"/>
    </row>
    <row r="4727" spans="2:11" s="2" customFormat="1" x14ac:dyDescent="0.2">
      <c r="B4727" s="4"/>
      <c r="C4727" s="10"/>
      <c r="D4727" s="13"/>
      <c r="K4727" s="3"/>
    </row>
    <row r="4728" spans="2:11" s="2" customFormat="1" x14ac:dyDescent="0.2">
      <c r="B4728" s="4"/>
      <c r="C4728" s="10"/>
      <c r="D4728" s="13"/>
      <c r="K4728" s="3"/>
    </row>
    <row r="4729" spans="2:11" s="2" customFormat="1" x14ac:dyDescent="0.2">
      <c r="B4729" s="4"/>
      <c r="C4729" s="10"/>
      <c r="D4729" s="13"/>
      <c r="K4729" s="3"/>
    </row>
    <row r="4730" spans="2:11" s="2" customFormat="1" x14ac:dyDescent="0.2">
      <c r="B4730" s="4"/>
      <c r="C4730" s="10"/>
      <c r="D4730" s="13"/>
      <c r="K4730" s="3"/>
    </row>
    <row r="4731" spans="2:11" s="2" customFormat="1" x14ac:dyDescent="0.2">
      <c r="B4731" s="4"/>
      <c r="C4731" s="10"/>
      <c r="D4731" s="13"/>
      <c r="K4731" s="3"/>
    </row>
    <row r="4732" spans="2:11" s="2" customFormat="1" x14ac:dyDescent="0.2">
      <c r="B4732" s="4"/>
      <c r="C4732" s="10"/>
      <c r="D4732" s="13"/>
      <c r="K4732" s="3"/>
    </row>
    <row r="4733" spans="2:11" s="2" customFormat="1" x14ac:dyDescent="0.2">
      <c r="B4733" s="4"/>
      <c r="C4733" s="10"/>
      <c r="D4733" s="13"/>
      <c r="K4733" s="3"/>
    </row>
    <row r="4734" spans="2:11" s="2" customFormat="1" x14ac:dyDescent="0.2">
      <c r="B4734" s="4"/>
      <c r="C4734" s="10"/>
      <c r="D4734" s="13"/>
      <c r="K4734" s="3"/>
    </row>
    <row r="4735" spans="2:11" s="2" customFormat="1" x14ac:dyDescent="0.2">
      <c r="B4735" s="4"/>
      <c r="C4735" s="10"/>
      <c r="D4735" s="13"/>
      <c r="K4735" s="3"/>
    </row>
    <row r="4736" spans="2:11" s="2" customFormat="1" x14ac:dyDescent="0.2">
      <c r="B4736" s="4"/>
      <c r="C4736" s="10"/>
      <c r="D4736" s="13"/>
      <c r="K4736" s="3"/>
    </row>
    <row r="4737" spans="2:11" s="2" customFormat="1" x14ac:dyDescent="0.2">
      <c r="B4737" s="4"/>
      <c r="C4737" s="10"/>
      <c r="D4737" s="13"/>
      <c r="K4737" s="3"/>
    </row>
    <row r="4738" spans="2:11" s="2" customFormat="1" x14ac:dyDescent="0.2">
      <c r="B4738" s="4"/>
      <c r="C4738" s="10"/>
      <c r="D4738" s="13"/>
      <c r="K4738" s="3"/>
    </row>
    <row r="4739" spans="2:11" s="2" customFormat="1" x14ac:dyDescent="0.2">
      <c r="B4739" s="4"/>
      <c r="C4739" s="10"/>
      <c r="D4739" s="13"/>
      <c r="K4739" s="3"/>
    </row>
    <row r="4740" spans="2:11" s="2" customFormat="1" x14ac:dyDescent="0.2">
      <c r="B4740" s="4"/>
      <c r="C4740" s="10"/>
      <c r="D4740" s="13"/>
      <c r="K4740" s="3"/>
    </row>
    <row r="4741" spans="2:11" s="2" customFormat="1" x14ac:dyDescent="0.2">
      <c r="B4741" s="4"/>
      <c r="C4741" s="10"/>
      <c r="D4741" s="13"/>
      <c r="K4741" s="3"/>
    </row>
    <row r="4742" spans="2:11" s="2" customFormat="1" x14ac:dyDescent="0.2">
      <c r="B4742" s="4"/>
      <c r="C4742" s="10"/>
      <c r="D4742" s="13"/>
      <c r="K4742" s="3"/>
    </row>
    <row r="4743" spans="2:11" s="2" customFormat="1" x14ac:dyDescent="0.2">
      <c r="B4743" s="4"/>
      <c r="C4743" s="10"/>
      <c r="D4743" s="13"/>
      <c r="K4743" s="3"/>
    </row>
    <row r="4744" spans="2:11" s="2" customFormat="1" x14ac:dyDescent="0.2">
      <c r="B4744" s="4"/>
      <c r="C4744" s="10"/>
      <c r="D4744" s="13"/>
      <c r="K4744" s="3"/>
    </row>
    <row r="4745" spans="2:11" s="2" customFormat="1" x14ac:dyDescent="0.2">
      <c r="B4745" s="4"/>
      <c r="C4745" s="10"/>
      <c r="D4745" s="13"/>
      <c r="K4745" s="3"/>
    </row>
    <row r="4746" spans="2:11" s="2" customFormat="1" x14ac:dyDescent="0.2">
      <c r="B4746" s="4"/>
      <c r="C4746" s="10"/>
      <c r="D4746" s="13"/>
      <c r="K4746" s="3"/>
    </row>
    <row r="4747" spans="2:11" s="2" customFormat="1" x14ac:dyDescent="0.2">
      <c r="B4747" s="4"/>
      <c r="C4747" s="10"/>
      <c r="D4747" s="13"/>
      <c r="K4747" s="3"/>
    </row>
    <row r="4748" spans="2:11" s="2" customFormat="1" x14ac:dyDescent="0.2">
      <c r="B4748" s="4"/>
      <c r="C4748" s="10"/>
      <c r="D4748" s="13"/>
      <c r="K4748" s="3"/>
    </row>
    <row r="4749" spans="2:11" s="2" customFormat="1" x14ac:dyDescent="0.2">
      <c r="B4749" s="4"/>
      <c r="C4749" s="10"/>
      <c r="D4749" s="13"/>
      <c r="K4749" s="3"/>
    </row>
    <row r="4750" spans="2:11" s="2" customFormat="1" x14ac:dyDescent="0.2">
      <c r="B4750" s="4"/>
      <c r="C4750" s="10"/>
      <c r="D4750" s="13"/>
      <c r="K4750" s="3"/>
    </row>
    <row r="4751" spans="2:11" s="2" customFormat="1" x14ac:dyDescent="0.2">
      <c r="B4751" s="4"/>
      <c r="C4751" s="10"/>
      <c r="D4751" s="13"/>
      <c r="K4751" s="3"/>
    </row>
    <row r="4752" spans="2:11" s="2" customFormat="1" x14ac:dyDescent="0.2">
      <c r="B4752" s="4"/>
      <c r="C4752" s="10"/>
      <c r="D4752" s="13"/>
      <c r="K4752" s="3"/>
    </row>
    <row r="4753" spans="2:11" s="2" customFormat="1" x14ac:dyDescent="0.2">
      <c r="B4753" s="4"/>
      <c r="C4753" s="10"/>
      <c r="D4753" s="13"/>
      <c r="K4753" s="3"/>
    </row>
    <row r="4754" spans="2:11" s="2" customFormat="1" x14ac:dyDescent="0.2">
      <c r="B4754" s="4"/>
      <c r="C4754" s="10"/>
      <c r="D4754" s="13"/>
      <c r="K4754" s="3"/>
    </row>
    <row r="4755" spans="2:11" s="2" customFormat="1" x14ac:dyDescent="0.2">
      <c r="B4755" s="4"/>
      <c r="C4755" s="10"/>
      <c r="D4755" s="13"/>
      <c r="K4755" s="3"/>
    </row>
    <row r="4756" spans="2:11" s="2" customFormat="1" x14ac:dyDescent="0.2">
      <c r="B4756" s="4"/>
      <c r="C4756" s="10"/>
      <c r="D4756" s="13"/>
      <c r="K4756" s="3"/>
    </row>
    <row r="4757" spans="2:11" s="2" customFormat="1" x14ac:dyDescent="0.2">
      <c r="B4757" s="4"/>
      <c r="C4757" s="10"/>
      <c r="D4757" s="13"/>
      <c r="K4757" s="3"/>
    </row>
    <row r="4758" spans="2:11" s="2" customFormat="1" x14ac:dyDescent="0.2">
      <c r="B4758" s="4"/>
      <c r="C4758" s="10"/>
      <c r="D4758" s="13"/>
      <c r="K4758" s="3"/>
    </row>
    <row r="4759" spans="2:11" s="2" customFormat="1" x14ac:dyDescent="0.2">
      <c r="B4759" s="4"/>
      <c r="C4759" s="10"/>
      <c r="D4759" s="13"/>
      <c r="K4759" s="3"/>
    </row>
    <row r="4760" spans="2:11" s="2" customFormat="1" x14ac:dyDescent="0.2">
      <c r="B4760" s="4"/>
      <c r="C4760" s="10"/>
      <c r="D4760" s="13"/>
      <c r="K4760" s="3"/>
    </row>
    <row r="4761" spans="2:11" s="2" customFormat="1" x14ac:dyDescent="0.2">
      <c r="B4761" s="4"/>
      <c r="C4761" s="10"/>
      <c r="D4761" s="13"/>
      <c r="K4761" s="3"/>
    </row>
    <row r="4762" spans="2:11" s="2" customFormat="1" x14ac:dyDescent="0.2">
      <c r="B4762" s="4"/>
      <c r="C4762" s="10"/>
      <c r="D4762" s="13"/>
      <c r="K4762" s="3"/>
    </row>
    <row r="4763" spans="2:11" s="2" customFormat="1" x14ac:dyDescent="0.2">
      <c r="B4763" s="4"/>
      <c r="C4763" s="10"/>
      <c r="D4763" s="13"/>
      <c r="K4763" s="3"/>
    </row>
    <row r="4764" spans="2:11" s="2" customFormat="1" x14ac:dyDescent="0.2">
      <c r="B4764" s="4"/>
      <c r="C4764" s="10"/>
      <c r="D4764" s="13"/>
      <c r="K4764" s="3"/>
    </row>
    <row r="4765" spans="2:11" s="2" customFormat="1" x14ac:dyDescent="0.2">
      <c r="B4765" s="4"/>
      <c r="C4765" s="10"/>
      <c r="D4765" s="13"/>
      <c r="K4765" s="3"/>
    </row>
    <row r="4766" spans="2:11" s="2" customFormat="1" x14ac:dyDescent="0.2">
      <c r="B4766" s="4"/>
      <c r="C4766" s="10"/>
      <c r="D4766" s="13"/>
      <c r="K4766" s="3"/>
    </row>
    <row r="4767" spans="2:11" s="2" customFormat="1" x14ac:dyDescent="0.2">
      <c r="B4767" s="4"/>
      <c r="C4767" s="10"/>
      <c r="D4767" s="13"/>
      <c r="K4767" s="3"/>
    </row>
    <row r="4768" spans="2:11" s="2" customFormat="1" x14ac:dyDescent="0.2">
      <c r="B4768" s="4"/>
      <c r="C4768" s="10"/>
      <c r="D4768" s="13"/>
      <c r="K4768" s="3"/>
    </row>
    <row r="4769" spans="2:11" s="2" customFormat="1" x14ac:dyDescent="0.2">
      <c r="B4769" s="4"/>
      <c r="C4769" s="10"/>
      <c r="D4769" s="13"/>
      <c r="K4769" s="3"/>
    </row>
    <row r="4770" spans="2:11" s="2" customFormat="1" x14ac:dyDescent="0.2">
      <c r="B4770" s="4"/>
      <c r="C4770" s="10"/>
      <c r="D4770" s="13"/>
      <c r="K4770" s="3"/>
    </row>
    <row r="4771" spans="2:11" s="2" customFormat="1" x14ac:dyDescent="0.2">
      <c r="B4771" s="4"/>
      <c r="C4771" s="10"/>
      <c r="D4771" s="13"/>
      <c r="K4771" s="3"/>
    </row>
    <row r="4772" spans="2:11" s="2" customFormat="1" x14ac:dyDescent="0.2">
      <c r="B4772" s="4"/>
      <c r="C4772" s="10"/>
      <c r="D4772" s="13"/>
      <c r="K4772" s="3"/>
    </row>
    <row r="4773" spans="2:11" s="2" customFormat="1" x14ac:dyDescent="0.2">
      <c r="B4773" s="4"/>
      <c r="C4773" s="10"/>
      <c r="D4773" s="13"/>
      <c r="K4773" s="3"/>
    </row>
    <row r="4774" spans="2:11" s="2" customFormat="1" x14ac:dyDescent="0.2">
      <c r="B4774" s="4"/>
      <c r="C4774" s="10"/>
      <c r="D4774" s="13"/>
      <c r="K4774" s="3"/>
    </row>
    <row r="4775" spans="2:11" s="2" customFormat="1" x14ac:dyDescent="0.2">
      <c r="B4775" s="4"/>
      <c r="C4775" s="10"/>
      <c r="D4775" s="13"/>
      <c r="K4775" s="3"/>
    </row>
    <row r="4776" spans="2:11" s="2" customFormat="1" x14ac:dyDescent="0.2">
      <c r="B4776" s="4"/>
      <c r="C4776" s="10"/>
      <c r="D4776" s="13"/>
      <c r="K4776" s="3"/>
    </row>
    <row r="4777" spans="2:11" s="2" customFormat="1" x14ac:dyDescent="0.2">
      <c r="B4777" s="4"/>
      <c r="C4777" s="10"/>
      <c r="D4777" s="13"/>
      <c r="K4777" s="3"/>
    </row>
    <row r="4778" spans="2:11" s="2" customFormat="1" x14ac:dyDescent="0.2">
      <c r="B4778" s="4"/>
      <c r="C4778" s="10"/>
      <c r="D4778" s="13"/>
      <c r="K4778" s="3"/>
    </row>
    <row r="4779" spans="2:11" s="2" customFormat="1" x14ac:dyDescent="0.2">
      <c r="B4779" s="4"/>
      <c r="C4779" s="10"/>
      <c r="D4779" s="13"/>
      <c r="K4779" s="3"/>
    </row>
    <row r="4780" spans="2:11" s="2" customFormat="1" x14ac:dyDescent="0.2">
      <c r="B4780" s="4"/>
      <c r="C4780" s="10"/>
      <c r="D4780" s="13"/>
      <c r="K4780" s="3"/>
    </row>
    <row r="4781" spans="2:11" s="2" customFormat="1" x14ac:dyDescent="0.2">
      <c r="B4781" s="4"/>
      <c r="C4781" s="10"/>
      <c r="D4781" s="13"/>
      <c r="K4781" s="3"/>
    </row>
    <row r="4782" spans="2:11" s="2" customFormat="1" x14ac:dyDescent="0.2">
      <c r="B4782" s="4"/>
      <c r="C4782" s="10"/>
      <c r="D4782" s="13"/>
      <c r="K4782" s="3"/>
    </row>
    <row r="4783" spans="2:11" s="2" customFormat="1" x14ac:dyDescent="0.2">
      <c r="B4783" s="4"/>
      <c r="C4783" s="10"/>
      <c r="D4783" s="13"/>
      <c r="K4783" s="3"/>
    </row>
    <row r="4784" spans="2:11" s="2" customFormat="1" x14ac:dyDescent="0.2">
      <c r="B4784" s="4"/>
      <c r="C4784" s="10"/>
      <c r="D4784" s="13"/>
      <c r="K4784" s="3"/>
    </row>
    <row r="4785" spans="2:11" s="2" customFormat="1" x14ac:dyDescent="0.2">
      <c r="B4785" s="4"/>
      <c r="C4785" s="10"/>
      <c r="D4785" s="13"/>
      <c r="K4785" s="3"/>
    </row>
    <row r="4786" spans="2:11" s="2" customFormat="1" x14ac:dyDescent="0.2">
      <c r="B4786" s="4"/>
      <c r="C4786" s="10"/>
      <c r="D4786" s="13"/>
      <c r="K4786" s="3"/>
    </row>
    <row r="4787" spans="2:11" s="2" customFormat="1" x14ac:dyDescent="0.2">
      <c r="B4787" s="4"/>
      <c r="C4787" s="10"/>
      <c r="D4787" s="13"/>
      <c r="K4787" s="3"/>
    </row>
    <row r="4788" spans="2:11" s="2" customFormat="1" x14ac:dyDescent="0.2">
      <c r="B4788" s="4"/>
      <c r="C4788" s="10"/>
      <c r="D4788" s="13"/>
      <c r="K4788" s="3"/>
    </row>
    <row r="4789" spans="2:11" s="2" customFormat="1" x14ac:dyDescent="0.2">
      <c r="B4789" s="4"/>
      <c r="C4789" s="10"/>
      <c r="D4789" s="13"/>
      <c r="K4789" s="3"/>
    </row>
    <row r="4790" spans="2:11" s="2" customFormat="1" x14ac:dyDescent="0.2">
      <c r="B4790" s="4"/>
      <c r="C4790" s="10"/>
      <c r="D4790" s="13"/>
      <c r="K4790" s="3"/>
    </row>
    <row r="4791" spans="2:11" s="2" customFormat="1" x14ac:dyDescent="0.2">
      <c r="B4791" s="4"/>
      <c r="C4791" s="10"/>
      <c r="D4791" s="13"/>
      <c r="K4791" s="3"/>
    </row>
    <row r="4792" spans="2:11" s="2" customFormat="1" x14ac:dyDescent="0.2">
      <c r="B4792" s="4"/>
      <c r="C4792" s="10"/>
      <c r="D4792" s="13"/>
      <c r="K4792" s="3"/>
    </row>
    <row r="4793" spans="2:11" s="2" customFormat="1" x14ac:dyDescent="0.2">
      <c r="B4793" s="4"/>
      <c r="C4793" s="10"/>
      <c r="D4793" s="13"/>
      <c r="K4793" s="3"/>
    </row>
    <row r="4794" spans="2:11" s="2" customFormat="1" x14ac:dyDescent="0.2">
      <c r="B4794" s="4"/>
      <c r="C4794" s="10"/>
      <c r="D4794" s="13"/>
      <c r="K4794" s="3"/>
    </row>
    <row r="4795" spans="2:11" s="2" customFormat="1" x14ac:dyDescent="0.2">
      <c r="B4795" s="4"/>
      <c r="C4795" s="10"/>
      <c r="D4795" s="13"/>
      <c r="K4795" s="3"/>
    </row>
    <row r="4796" spans="2:11" s="2" customFormat="1" x14ac:dyDescent="0.2">
      <c r="B4796" s="4"/>
      <c r="C4796" s="10"/>
      <c r="D4796" s="13"/>
      <c r="K4796" s="3"/>
    </row>
    <row r="4797" spans="2:11" s="2" customFormat="1" x14ac:dyDescent="0.2">
      <c r="B4797" s="4"/>
      <c r="C4797" s="10"/>
      <c r="D4797" s="13"/>
      <c r="K4797" s="3"/>
    </row>
    <row r="4798" spans="2:11" s="2" customFormat="1" x14ac:dyDescent="0.2">
      <c r="B4798" s="4"/>
      <c r="C4798" s="10"/>
      <c r="D4798" s="13"/>
      <c r="K4798" s="3"/>
    </row>
    <row r="4799" spans="2:11" s="2" customFormat="1" x14ac:dyDescent="0.2">
      <c r="B4799" s="4"/>
      <c r="C4799" s="10"/>
      <c r="D4799" s="13"/>
      <c r="K4799" s="3"/>
    </row>
    <row r="4800" spans="2:11" s="2" customFormat="1" x14ac:dyDescent="0.2">
      <c r="B4800" s="4"/>
      <c r="C4800" s="10"/>
      <c r="D4800" s="13"/>
      <c r="K4800" s="3"/>
    </row>
    <row r="4801" spans="2:11" s="2" customFormat="1" x14ac:dyDescent="0.2">
      <c r="B4801" s="4"/>
      <c r="C4801" s="10"/>
      <c r="D4801" s="13"/>
      <c r="K4801" s="3"/>
    </row>
    <row r="4802" spans="2:11" s="2" customFormat="1" x14ac:dyDescent="0.2">
      <c r="B4802" s="4"/>
      <c r="C4802" s="10"/>
      <c r="D4802" s="13"/>
      <c r="K4802" s="3"/>
    </row>
    <row r="4803" spans="2:11" s="2" customFormat="1" x14ac:dyDescent="0.2">
      <c r="B4803" s="4"/>
      <c r="C4803" s="10"/>
      <c r="D4803" s="13"/>
      <c r="K4803" s="3"/>
    </row>
    <row r="4804" spans="2:11" s="2" customFormat="1" x14ac:dyDescent="0.2">
      <c r="B4804" s="4"/>
      <c r="C4804" s="10"/>
      <c r="D4804" s="13"/>
      <c r="K4804" s="3"/>
    </row>
    <row r="4805" spans="2:11" s="2" customFormat="1" x14ac:dyDescent="0.2">
      <c r="B4805" s="4"/>
      <c r="C4805" s="10"/>
      <c r="D4805" s="13"/>
      <c r="K4805" s="3"/>
    </row>
    <row r="4806" spans="2:11" s="2" customFormat="1" x14ac:dyDescent="0.2">
      <c r="B4806" s="4"/>
      <c r="C4806" s="10"/>
      <c r="D4806" s="13"/>
      <c r="K4806" s="3"/>
    </row>
    <row r="4807" spans="2:11" s="2" customFormat="1" x14ac:dyDescent="0.2">
      <c r="B4807" s="4"/>
      <c r="C4807" s="10"/>
      <c r="D4807" s="13"/>
      <c r="K4807" s="3"/>
    </row>
    <row r="4808" spans="2:11" s="2" customFormat="1" x14ac:dyDescent="0.2">
      <c r="B4808" s="4"/>
      <c r="C4808" s="10"/>
      <c r="D4808" s="13"/>
      <c r="K4808" s="3"/>
    </row>
    <row r="4809" spans="2:11" s="2" customFormat="1" x14ac:dyDescent="0.2">
      <c r="B4809" s="4"/>
      <c r="C4809" s="10"/>
      <c r="D4809" s="13"/>
      <c r="K4809" s="3"/>
    </row>
    <row r="4810" spans="2:11" s="2" customFormat="1" x14ac:dyDescent="0.2">
      <c r="B4810" s="4"/>
      <c r="C4810" s="10"/>
      <c r="D4810" s="13"/>
      <c r="K4810" s="3"/>
    </row>
    <row r="4811" spans="2:11" s="2" customFormat="1" x14ac:dyDescent="0.2">
      <c r="B4811" s="4"/>
      <c r="C4811" s="10"/>
      <c r="D4811" s="13"/>
      <c r="K4811" s="3"/>
    </row>
    <row r="4812" spans="2:11" s="2" customFormat="1" x14ac:dyDescent="0.2">
      <c r="B4812" s="4"/>
      <c r="C4812" s="10"/>
      <c r="D4812" s="13"/>
      <c r="K4812" s="3"/>
    </row>
    <row r="4813" spans="2:11" s="2" customFormat="1" x14ac:dyDescent="0.2">
      <c r="B4813" s="4"/>
      <c r="C4813" s="10"/>
      <c r="D4813" s="13"/>
      <c r="K4813" s="3"/>
    </row>
    <row r="4814" spans="2:11" s="2" customFormat="1" x14ac:dyDescent="0.2">
      <c r="B4814" s="4"/>
      <c r="C4814" s="10"/>
      <c r="D4814" s="13"/>
      <c r="K4814" s="3"/>
    </row>
    <row r="4815" spans="2:11" s="2" customFormat="1" x14ac:dyDescent="0.2">
      <c r="B4815" s="4"/>
      <c r="C4815" s="10"/>
      <c r="D4815" s="13"/>
      <c r="K4815" s="3"/>
    </row>
    <row r="4816" spans="2:11" s="2" customFormat="1" x14ac:dyDescent="0.2">
      <c r="B4816" s="4"/>
      <c r="C4816" s="10"/>
      <c r="D4816" s="13"/>
      <c r="K4816" s="3"/>
    </row>
    <row r="4817" spans="2:11" s="2" customFormat="1" x14ac:dyDescent="0.2">
      <c r="B4817" s="4"/>
      <c r="C4817" s="10"/>
      <c r="D4817" s="13"/>
      <c r="K4817" s="3"/>
    </row>
    <row r="4818" spans="2:11" s="2" customFormat="1" x14ac:dyDescent="0.2">
      <c r="B4818" s="4"/>
      <c r="C4818" s="10"/>
      <c r="D4818" s="13"/>
      <c r="K4818" s="3"/>
    </row>
    <row r="4819" spans="2:11" s="2" customFormat="1" x14ac:dyDescent="0.2">
      <c r="B4819" s="4"/>
      <c r="C4819" s="10"/>
      <c r="D4819" s="13"/>
      <c r="K4819" s="3"/>
    </row>
    <row r="4820" spans="2:11" s="2" customFormat="1" x14ac:dyDescent="0.2">
      <c r="B4820" s="4"/>
      <c r="C4820" s="10"/>
      <c r="D4820" s="13"/>
      <c r="K4820" s="3"/>
    </row>
    <row r="4821" spans="2:11" s="2" customFormat="1" x14ac:dyDescent="0.2">
      <c r="B4821" s="4"/>
      <c r="C4821" s="10"/>
      <c r="D4821" s="13"/>
      <c r="K4821" s="3"/>
    </row>
    <row r="4822" spans="2:11" s="2" customFormat="1" x14ac:dyDescent="0.2">
      <c r="B4822" s="4"/>
      <c r="C4822" s="10"/>
      <c r="D4822" s="13"/>
      <c r="K4822" s="3"/>
    </row>
    <row r="4823" spans="2:11" s="2" customFormat="1" x14ac:dyDescent="0.2">
      <c r="B4823" s="4"/>
      <c r="C4823" s="10"/>
      <c r="D4823" s="13"/>
      <c r="K4823" s="3"/>
    </row>
    <row r="4824" spans="2:11" s="2" customFormat="1" x14ac:dyDescent="0.2">
      <c r="B4824" s="4"/>
      <c r="C4824" s="10"/>
      <c r="D4824" s="13"/>
      <c r="K4824" s="3"/>
    </row>
    <row r="4825" spans="2:11" s="2" customFormat="1" x14ac:dyDescent="0.2">
      <c r="B4825" s="4"/>
      <c r="C4825" s="10"/>
      <c r="D4825" s="13"/>
      <c r="K4825" s="3"/>
    </row>
    <row r="4826" spans="2:11" s="2" customFormat="1" x14ac:dyDescent="0.2">
      <c r="B4826" s="4"/>
      <c r="C4826" s="10"/>
      <c r="D4826" s="13"/>
      <c r="K4826" s="3"/>
    </row>
    <row r="4827" spans="2:11" s="2" customFormat="1" x14ac:dyDescent="0.2">
      <c r="B4827" s="4"/>
      <c r="C4827" s="10"/>
      <c r="D4827" s="13"/>
      <c r="K4827" s="3"/>
    </row>
    <row r="4828" spans="2:11" s="2" customFormat="1" x14ac:dyDescent="0.2">
      <c r="B4828" s="4"/>
      <c r="C4828" s="10"/>
      <c r="D4828" s="13"/>
      <c r="K4828" s="3"/>
    </row>
    <row r="4829" spans="2:11" s="2" customFormat="1" x14ac:dyDescent="0.2">
      <c r="B4829" s="4"/>
      <c r="C4829" s="10"/>
      <c r="D4829" s="13"/>
      <c r="K4829" s="3"/>
    </row>
    <row r="4830" spans="2:11" s="2" customFormat="1" x14ac:dyDescent="0.2">
      <c r="B4830" s="4"/>
      <c r="C4830" s="10"/>
      <c r="D4830" s="13"/>
      <c r="K4830" s="3"/>
    </row>
    <row r="4831" spans="2:11" s="2" customFormat="1" x14ac:dyDescent="0.2">
      <c r="B4831" s="4"/>
      <c r="C4831" s="10"/>
      <c r="D4831" s="13"/>
      <c r="K4831" s="3"/>
    </row>
    <row r="4832" spans="2:11" s="2" customFormat="1" x14ac:dyDescent="0.2">
      <c r="B4832" s="4"/>
      <c r="C4832" s="10"/>
      <c r="D4832" s="13"/>
      <c r="K4832" s="3"/>
    </row>
    <row r="4833" spans="2:11" s="2" customFormat="1" x14ac:dyDescent="0.2">
      <c r="B4833" s="4"/>
      <c r="C4833" s="10"/>
      <c r="D4833" s="13"/>
      <c r="K4833" s="3"/>
    </row>
    <row r="4834" spans="2:11" s="2" customFormat="1" x14ac:dyDescent="0.2">
      <c r="B4834" s="4"/>
      <c r="C4834" s="10"/>
      <c r="D4834" s="13"/>
      <c r="K4834" s="3"/>
    </row>
    <row r="4835" spans="2:11" s="2" customFormat="1" x14ac:dyDescent="0.2">
      <c r="B4835" s="4"/>
      <c r="C4835" s="10"/>
      <c r="D4835" s="13"/>
      <c r="K4835" s="3"/>
    </row>
    <row r="4836" spans="2:11" s="2" customFormat="1" x14ac:dyDescent="0.2">
      <c r="B4836" s="4"/>
      <c r="C4836" s="10"/>
      <c r="D4836" s="13"/>
      <c r="K4836" s="3"/>
    </row>
    <row r="4837" spans="2:11" s="2" customFormat="1" x14ac:dyDescent="0.2">
      <c r="B4837" s="4"/>
      <c r="C4837" s="10"/>
      <c r="D4837" s="13"/>
      <c r="K4837" s="3"/>
    </row>
    <row r="4838" spans="2:11" s="2" customFormat="1" x14ac:dyDescent="0.2">
      <c r="B4838" s="4"/>
      <c r="C4838" s="10"/>
      <c r="D4838" s="13"/>
      <c r="K4838" s="3"/>
    </row>
    <row r="4839" spans="2:11" s="2" customFormat="1" x14ac:dyDescent="0.2">
      <c r="B4839" s="4"/>
      <c r="C4839" s="10"/>
      <c r="D4839" s="13"/>
      <c r="K4839" s="3"/>
    </row>
    <row r="4840" spans="2:11" s="2" customFormat="1" x14ac:dyDescent="0.2">
      <c r="B4840" s="4"/>
      <c r="C4840" s="10"/>
      <c r="D4840" s="13"/>
      <c r="K4840" s="3"/>
    </row>
    <row r="4841" spans="2:11" s="2" customFormat="1" x14ac:dyDescent="0.2">
      <c r="B4841" s="4"/>
      <c r="C4841" s="10"/>
      <c r="D4841" s="13"/>
      <c r="K4841" s="3"/>
    </row>
    <row r="4842" spans="2:11" s="2" customFormat="1" x14ac:dyDescent="0.2">
      <c r="B4842" s="4"/>
      <c r="C4842" s="10"/>
      <c r="D4842" s="13"/>
      <c r="K4842" s="3"/>
    </row>
    <row r="4843" spans="2:11" s="2" customFormat="1" x14ac:dyDescent="0.2">
      <c r="B4843" s="4"/>
      <c r="C4843" s="10"/>
      <c r="D4843" s="13"/>
      <c r="K4843" s="3"/>
    </row>
    <row r="4844" spans="2:11" s="2" customFormat="1" x14ac:dyDescent="0.2">
      <c r="B4844" s="4"/>
      <c r="C4844" s="10"/>
      <c r="D4844" s="13"/>
      <c r="K4844" s="3"/>
    </row>
    <row r="4845" spans="2:11" s="2" customFormat="1" x14ac:dyDescent="0.2">
      <c r="B4845" s="4"/>
      <c r="C4845" s="10"/>
      <c r="D4845" s="13"/>
      <c r="K4845" s="3"/>
    </row>
    <row r="4846" spans="2:11" s="2" customFormat="1" x14ac:dyDescent="0.2">
      <c r="B4846" s="4"/>
      <c r="C4846" s="10"/>
      <c r="D4846" s="13"/>
      <c r="K4846" s="3"/>
    </row>
    <row r="4847" spans="2:11" s="2" customFormat="1" x14ac:dyDescent="0.2">
      <c r="B4847" s="4"/>
      <c r="C4847" s="10"/>
      <c r="D4847" s="13"/>
      <c r="K4847" s="3"/>
    </row>
    <row r="4848" spans="2:11" s="2" customFormat="1" x14ac:dyDescent="0.2">
      <c r="B4848" s="4"/>
      <c r="C4848" s="10"/>
      <c r="D4848" s="13"/>
      <c r="K4848" s="3"/>
    </row>
    <row r="4849" spans="2:11" s="2" customFormat="1" x14ac:dyDescent="0.2">
      <c r="B4849" s="4"/>
      <c r="C4849" s="10"/>
      <c r="D4849" s="13"/>
      <c r="K4849" s="3"/>
    </row>
    <row r="4850" spans="2:11" s="2" customFormat="1" x14ac:dyDescent="0.2">
      <c r="B4850" s="4"/>
      <c r="C4850" s="10"/>
      <c r="D4850" s="13"/>
      <c r="K4850" s="3"/>
    </row>
    <row r="4851" spans="2:11" s="2" customFormat="1" x14ac:dyDescent="0.2">
      <c r="B4851" s="4"/>
      <c r="C4851" s="10"/>
      <c r="D4851" s="13"/>
      <c r="K4851" s="3"/>
    </row>
    <row r="4852" spans="2:11" s="2" customFormat="1" x14ac:dyDescent="0.2">
      <c r="B4852" s="4"/>
      <c r="C4852" s="10"/>
      <c r="D4852" s="13"/>
      <c r="K4852" s="3"/>
    </row>
    <row r="4853" spans="2:11" s="2" customFormat="1" x14ac:dyDescent="0.2">
      <c r="B4853" s="4"/>
      <c r="C4853" s="10"/>
      <c r="D4853" s="13"/>
      <c r="K4853" s="3"/>
    </row>
    <row r="4854" spans="2:11" s="2" customFormat="1" x14ac:dyDescent="0.2">
      <c r="B4854" s="4"/>
      <c r="C4854" s="10"/>
      <c r="D4854" s="13"/>
      <c r="K4854" s="3"/>
    </row>
    <row r="4855" spans="2:11" s="2" customFormat="1" x14ac:dyDescent="0.2">
      <c r="B4855" s="4"/>
      <c r="C4855" s="10"/>
      <c r="D4855" s="13"/>
      <c r="K4855" s="3"/>
    </row>
    <row r="4856" spans="2:11" s="2" customFormat="1" x14ac:dyDescent="0.2">
      <c r="B4856" s="4"/>
      <c r="C4856" s="10"/>
      <c r="D4856" s="13"/>
      <c r="K4856" s="3"/>
    </row>
    <row r="4857" spans="2:11" s="2" customFormat="1" x14ac:dyDescent="0.2">
      <c r="B4857" s="4"/>
      <c r="C4857" s="10"/>
      <c r="D4857" s="13"/>
      <c r="K4857" s="3"/>
    </row>
    <row r="4858" spans="2:11" s="2" customFormat="1" x14ac:dyDescent="0.2">
      <c r="B4858" s="4"/>
      <c r="C4858" s="10"/>
      <c r="D4858" s="13"/>
      <c r="K4858" s="3"/>
    </row>
    <row r="4859" spans="2:11" s="2" customFormat="1" x14ac:dyDescent="0.2">
      <c r="B4859" s="4"/>
      <c r="C4859" s="10"/>
      <c r="D4859" s="13"/>
      <c r="K4859" s="3"/>
    </row>
    <row r="4860" spans="2:11" s="2" customFormat="1" x14ac:dyDescent="0.2">
      <c r="B4860" s="4"/>
      <c r="C4860" s="10"/>
      <c r="D4860" s="13"/>
      <c r="K4860" s="3"/>
    </row>
    <row r="4861" spans="2:11" s="2" customFormat="1" x14ac:dyDescent="0.2">
      <c r="B4861" s="4"/>
      <c r="C4861" s="10"/>
      <c r="D4861" s="13"/>
      <c r="K4861" s="3"/>
    </row>
    <row r="4862" spans="2:11" s="2" customFormat="1" x14ac:dyDescent="0.2">
      <c r="B4862" s="4"/>
      <c r="C4862" s="10"/>
      <c r="D4862" s="13"/>
      <c r="K4862" s="3"/>
    </row>
    <row r="4863" spans="2:11" s="2" customFormat="1" x14ac:dyDescent="0.2">
      <c r="B4863" s="4"/>
      <c r="C4863" s="10"/>
      <c r="D4863" s="13"/>
      <c r="K4863" s="3"/>
    </row>
    <row r="4864" spans="2:11" s="2" customFormat="1" x14ac:dyDescent="0.2">
      <c r="B4864" s="4"/>
      <c r="C4864" s="10"/>
      <c r="D4864" s="13"/>
      <c r="K4864" s="3"/>
    </row>
    <row r="4865" spans="2:11" s="2" customFormat="1" x14ac:dyDescent="0.2">
      <c r="B4865" s="4"/>
      <c r="C4865" s="10"/>
      <c r="D4865" s="13"/>
      <c r="K4865" s="3"/>
    </row>
    <row r="4866" spans="2:11" s="2" customFormat="1" x14ac:dyDescent="0.2">
      <c r="B4866" s="4"/>
      <c r="C4866" s="10"/>
      <c r="D4866" s="13"/>
      <c r="K4866" s="3"/>
    </row>
    <row r="4867" spans="2:11" s="2" customFormat="1" x14ac:dyDescent="0.2">
      <c r="B4867" s="4"/>
      <c r="C4867" s="10"/>
      <c r="D4867" s="13"/>
      <c r="K4867" s="3"/>
    </row>
    <row r="4868" spans="2:11" s="2" customFormat="1" x14ac:dyDescent="0.2">
      <c r="B4868" s="4"/>
      <c r="C4868" s="10"/>
      <c r="D4868" s="13"/>
      <c r="K4868" s="3"/>
    </row>
    <row r="4869" spans="2:11" s="2" customFormat="1" x14ac:dyDescent="0.2">
      <c r="B4869" s="4"/>
      <c r="C4869" s="10"/>
      <c r="D4869" s="13"/>
      <c r="K4869" s="3"/>
    </row>
    <row r="4870" spans="2:11" s="2" customFormat="1" x14ac:dyDescent="0.2">
      <c r="B4870" s="4"/>
      <c r="C4870" s="10"/>
      <c r="D4870" s="13"/>
      <c r="K4870" s="3"/>
    </row>
    <row r="4871" spans="2:11" s="2" customFormat="1" x14ac:dyDescent="0.2">
      <c r="B4871" s="4"/>
      <c r="C4871" s="10"/>
      <c r="D4871" s="13"/>
      <c r="K4871" s="3"/>
    </row>
    <row r="4872" spans="2:11" s="2" customFormat="1" x14ac:dyDescent="0.2">
      <c r="B4872" s="4"/>
      <c r="C4872" s="10"/>
      <c r="D4872" s="13"/>
      <c r="K4872" s="3"/>
    </row>
    <row r="4873" spans="2:11" s="2" customFormat="1" x14ac:dyDescent="0.2">
      <c r="B4873" s="4"/>
      <c r="C4873" s="10"/>
      <c r="D4873" s="13"/>
      <c r="K4873" s="3"/>
    </row>
    <row r="4874" spans="2:11" s="2" customFormat="1" x14ac:dyDescent="0.2">
      <c r="B4874" s="4"/>
      <c r="C4874" s="10"/>
      <c r="D4874" s="13"/>
      <c r="K4874" s="3"/>
    </row>
    <row r="4875" spans="2:11" s="2" customFormat="1" x14ac:dyDescent="0.2">
      <c r="B4875" s="4"/>
      <c r="C4875" s="10"/>
      <c r="D4875" s="13"/>
      <c r="K4875" s="3"/>
    </row>
    <row r="4876" spans="2:11" s="2" customFormat="1" x14ac:dyDescent="0.2">
      <c r="B4876" s="4"/>
      <c r="C4876" s="10"/>
      <c r="D4876" s="13"/>
      <c r="K4876" s="3"/>
    </row>
    <row r="4877" spans="2:11" s="2" customFormat="1" x14ac:dyDescent="0.2">
      <c r="B4877" s="4"/>
      <c r="C4877" s="10"/>
      <c r="D4877" s="13"/>
      <c r="K4877" s="3"/>
    </row>
    <row r="4878" spans="2:11" s="2" customFormat="1" x14ac:dyDescent="0.2">
      <c r="B4878" s="4"/>
      <c r="C4878" s="10"/>
      <c r="D4878" s="13"/>
      <c r="K4878" s="3"/>
    </row>
    <row r="4879" spans="2:11" s="2" customFormat="1" x14ac:dyDescent="0.2">
      <c r="B4879" s="4"/>
      <c r="C4879" s="10"/>
      <c r="D4879" s="13"/>
      <c r="K4879" s="3"/>
    </row>
    <row r="4880" spans="2:11" s="2" customFormat="1" x14ac:dyDescent="0.2">
      <c r="B4880" s="4"/>
      <c r="C4880" s="10"/>
      <c r="D4880" s="13"/>
      <c r="K4880" s="3"/>
    </row>
    <row r="4881" spans="2:11" s="2" customFormat="1" x14ac:dyDescent="0.2">
      <c r="B4881" s="4"/>
      <c r="C4881" s="10"/>
      <c r="D4881" s="13"/>
      <c r="K4881" s="3"/>
    </row>
    <row r="4882" spans="2:11" s="2" customFormat="1" x14ac:dyDescent="0.2">
      <c r="B4882" s="4"/>
      <c r="C4882" s="10"/>
      <c r="D4882" s="13"/>
      <c r="K4882" s="3"/>
    </row>
    <row r="4883" spans="2:11" s="2" customFormat="1" x14ac:dyDescent="0.2">
      <c r="B4883" s="4"/>
      <c r="C4883" s="10"/>
      <c r="D4883" s="13"/>
      <c r="K4883" s="3"/>
    </row>
    <row r="4884" spans="2:11" s="2" customFormat="1" x14ac:dyDescent="0.2">
      <c r="B4884" s="4"/>
      <c r="C4884" s="10"/>
      <c r="D4884" s="13"/>
      <c r="K4884" s="3"/>
    </row>
    <row r="4885" spans="2:11" s="2" customFormat="1" x14ac:dyDescent="0.2">
      <c r="B4885" s="4"/>
      <c r="C4885" s="10"/>
      <c r="D4885" s="13"/>
      <c r="K4885" s="3"/>
    </row>
    <row r="4886" spans="2:11" s="2" customFormat="1" x14ac:dyDescent="0.2">
      <c r="B4886" s="4"/>
      <c r="C4886" s="10"/>
      <c r="D4886" s="13"/>
      <c r="K4886" s="3"/>
    </row>
    <row r="4887" spans="2:11" s="2" customFormat="1" x14ac:dyDescent="0.2">
      <c r="B4887" s="4"/>
      <c r="C4887" s="10"/>
      <c r="D4887" s="13"/>
      <c r="K4887" s="3"/>
    </row>
    <row r="4888" spans="2:11" s="2" customFormat="1" x14ac:dyDescent="0.2">
      <c r="B4888" s="4"/>
      <c r="C4888" s="10"/>
      <c r="D4888" s="13"/>
      <c r="K4888" s="3"/>
    </row>
    <row r="4889" spans="2:11" s="2" customFormat="1" x14ac:dyDescent="0.2">
      <c r="B4889" s="4"/>
      <c r="C4889" s="10"/>
      <c r="D4889" s="13"/>
      <c r="K4889" s="3"/>
    </row>
    <row r="4890" spans="2:11" s="2" customFormat="1" x14ac:dyDescent="0.2">
      <c r="B4890" s="4"/>
      <c r="C4890" s="10"/>
      <c r="D4890" s="13"/>
      <c r="K4890" s="3"/>
    </row>
    <row r="4891" spans="2:11" s="2" customFormat="1" x14ac:dyDescent="0.2">
      <c r="B4891" s="4"/>
      <c r="C4891" s="10"/>
      <c r="D4891" s="13"/>
      <c r="K4891" s="3"/>
    </row>
    <row r="4892" spans="2:11" s="2" customFormat="1" x14ac:dyDescent="0.2">
      <c r="B4892" s="4"/>
      <c r="C4892" s="10"/>
      <c r="D4892" s="13"/>
      <c r="K4892" s="3"/>
    </row>
    <row r="4893" spans="2:11" s="2" customFormat="1" x14ac:dyDescent="0.2">
      <c r="B4893" s="4"/>
      <c r="C4893" s="10"/>
      <c r="D4893" s="13"/>
      <c r="K4893" s="3"/>
    </row>
    <row r="4894" spans="2:11" s="2" customFormat="1" x14ac:dyDescent="0.2">
      <c r="B4894" s="4"/>
      <c r="C4894" s="10"/>
      <c r="D4894" s="13"/>
      <c r="K4894" s="3"/>
    </row>
    <row r="4895" spans="2:11" s="2" customFormat="1" x14ac:dyDescent="0.2">
      <c r="B4895" s="4"/>
      <c r="C4895" s="10"/>
      <c r="D4895" s="13"/>
      <c r="K4895" s="3"/>
    </row>
    <row r="4896" spans="2:11" s="2" customFormat="1" x14ac:dyDescent="0.2">
      <c r="B4896" s="4"/>
      <c r="C4896" s="10"/>
      <c r="D4896" s="13"/>
      <c r="K4896" s="3"/>
    </row>
    <row r="4897" spans="2:11" s="2" customFormat="1" x14ac:dyDescent="0.2">
      <c r="B4897" s="4"/>
      <c r="C4897" s="10"/>
      <c r="D4897" s="13"/>
      <c r="K4897" s="3"/>
    </row>
    <row r="4898" spans="2:11" s="2" customFormat="1" x14ac:dyDescent="0.2">
      <c r="B4898" s="4"/>
      <c r="C4898" s="10"/>
      <c r="D4898" s="13"/>
      <c r="K4898" s="3"/>
    </row>
    <row r="4899" spans="2:11" s="2" customFormat="1" x14ac:dyDescent="0.2">
      <c r="B4899" s="4"/>
      <c r="C4899" s="10"/>
      <c r="D4899" s="13"/>
      <c r="K4899" s="3"/>
    </row>
    <row r="4900" spans="2:11" s="2" customFormat="1" x14ac:dyDescent="0.2">
      <c r="B4900" s="4"/>
      <c r="C4900" s="10"/>
      <c r="D4900" s="13"/>
      <c r="K4900" s="3"/>
    </row>
    <row r="4901" spans="2:11" s="2" customFormat="1" x14ac:dyDescent="0.2">
      <c r="B4901" s="4"/>
      <c r="C4901" s="10"/>
      <c r="D4901" s="13"/>
      <c r="K4901" s="3"/>
    </row>
    <row r="4902" spans="2:11" s="2" customFormat="1" x14ac:dyDescent="0.2">
      <c r="B4902" s="4"/>
      <c r="C4902" s="10"/>
      <c r="D4902" s="13"/>
      <c r="K4902" s="3"/>
    </row>
    <row r="4903" spans="2:11" s="2" customFormat="1" x14ac:dyDescent="0.2">
      <c r="B4903" s="4"/>
      <c r="C4903" s="10"/>
      <c r="D4903" s="13"/>
      <c r="K4903" s="3"/>
    </row>
    <row r="4904" spans="2:11" s="2" customFormat="1" x14ac:dyDescent="0.2">
      <c r="B4904" s="4"/>
      <c r="C4904" s="10"/>
      <c r="D4904" s="13"/>
      <c r="K4904" s="3"/>
    </row>
    <row r="4905" spans="2:11" s="2" customFormat="1" x14ac:dyDescent="0.2">
      <c r="B4905" s="4"/>
      <c r="C4905" s="10"/>
      <c r="D4905" s="13"/>
      <c r="K4905" s="3"/>
    </row>
    <row r="4906" spans="2:11" s="2" customFormat="1" x14ac:dyDescent="0.2">
      <c r="B4906" s="4"/>
      <c r="C4906" s="10"/>
      <c r="D4906" s="13"/>
      <c r="K4906" s="3"/>
    </row>
    <row r="4907" spans="2:11" s="2" customFormat="1" x14ac:dyDescent="0.2">
      <c r="B4907" s="4"/>
      <c r="C4907" s="10"/>
      <c r="D4907" s="13"/>
      <c r="K4907" s="3"/>
    </row>
    <row r="4908" spans="2:11" s="2" customFormat="1" x14ac:dyDescent="0.2">
      <c r="B4908" s="4"/>
      <c r="C4908" s="10"/>
      <c r="D4908" s="13"/>
      <c r="K4908" s="3"/>
    </row>
    <row r="4909" spans="2:11" s="2" customFormat="1" x14ac:dyDescent="0.2">
      <c r="B4909" s="4"/>
      <c r="C4909" s="10"/>
      <c r="D4909" s="13"/>
      <c r="K4909" s="3"/>
    </row>
    <row r="4910" spans="2:11" s="2" customFormat="1" x14ac:dyDescent="0.2">
      <c r="B4910" s="4"/>
      <c r="C4910" s="10"/>
      <c r="D4910" s="13"/>
      <c r="K4910" s="3"/>
    </row>
    <row r="4911" spans="2:11" s="2" customFormat="1" x14ac:dyDescent="0.2">
      <c r="B4911" s="4"/>
      <c r="C4911" s="10"/>
      <c r="D4911" s="13"/>
      <c r="K4911" s="3"/>
    </row>
    <row r="4912" spans="2:11" s="2" customFormat="1" x14ac:dyDescent="0.2">
      <c r="B4912" s="4"/>
      <c r="C4912" s="10"/>
      <c r="D4912" s="13"/>
      <c r="K4912" s="3"/>
    </row>
    <row r="4913" spans="2:11" s="2" customFormat="1" x14ac:dyDescent="0.2">
      <c r="B4913" s="4"/>
      <c r="C4913" s="10"/>
      <c r="D4913" s="13"/>
      <c r="K4913" s="3"/>
    </row>
    <row r="4914" spans="2:11" s="2" customFormat="1" x14ac:dyDescent="0.2">
      <c r="B4914" s="4"/>
      <c r="C4914" s="10"/>
      <c r="D4914" s="13"/>
      <c r="K4914" s="3"/>
    </row>
    <row r="4915" spans="2:11" s="2" customFormat="1" x14ac:dyDescent="0.2">
      <c r="B4915" s="4"/>
      <c r="C4915" s="10"/>
      <c r="D4915" s="13"/>
      <c r="K4915" s="3"/>
    </row>
    <row r="4916" spans="2:11" s="2" customFormat="1" x14ac:dyDescent="0.2">
      <c r="B4916" s="4"/>
      <c r="C4916" s="10"/>
      <c r="D4916" s="13"/>
      <c r="K4916" s="3"/>
    </row>
    <row r="4917" spans="2:11" s="2" customFormat="1" x14ac:dyDescent="0.2">
      <c r="B4917" s="4"/>
      <c r="C4917" s="10"/>
      <c r="D4917" s="13"/>
      <c r="K4917" s="3"/>
    </row>
    <row r="4918" spans="2:11" s="2" customFormat="1" x14ac:dyDescent="0.2">
      <c r="B4918" s="4"/>
      <c r="C4918" s="10"/>
      <c r="D4918" s="13"/>
      <c r="K4918" s="3"/>
    </row>
    <row r="4919" spans="2:11" s="2" customFormat="1" x14ac:dyDescent="0.2">
      <c r="B4919" s="4"/>
      <c r="C4919" s="10"/>
      <c r="D4919" s="13"/>
      <c r="K4919" s="3"/>
    </row>
    <row r="4920" spans="2:11" s="2" customFormat="1" x14ac:dyDescent="0.2">
      <c r="B4920" s="4"/>
      <c r="C4920" s="10"/>
      <c r="D4920" s="13"/>
      <c r="K4920" s="3"/>
    </row>
    <row r="4921" spans="2:11" s="2" customFormat="1" x14ac:dyDescent="0.2">
      <c r="B4921" s="4"/>
      <c r="C4921" s="10"/>
      <c r="D4921" s="13"/>
      <c r="K4921" s="3"/>
    </row>
    <row r="4922" spans="2:11" s="2" customFormat="1" x14ac:dyDescent="0.2">
      <c r="B4922" s="4"/>
      <c r="C4922" s="10"/>
      <c r="D4922" s="13"/>
      <c r="K4922" s="3"/>
    </row>
    <row r="4923" spans="2:11" s="2" customFormat="1" x14ac:dyDescent="0.2">
      <c r="B4923" s="4"/>
      <c r="C4923" s="10"/>
      <c r="D4923" s="13"/>
      <c r="K4923" s="3"/>
    </row>
    <row r="4924" spans="2:11" s="2" customFormat="1" x14ac:dyDescent="0.2">
      <c r="B4924" s="4"/>
      <c r="C4924" s="10"/>
      <c r="D4924" s="13"/>
      <c r="K4924" s="3"/>
    </row>
    <row r="4925" spans="2:11" s="2" customFormat="1" x14ac:dyDescent="0.2">
      <c r="B4925" s="4"/>
      <c r="C4925" s="10"/>
      <c r="D4925" s="13"/>
      <c r="K4925" s="3"/>
    </row>
    <row r="4926" spans="2:11" s="2" customFormat="1" x14ac:dyDescent="0.2">
      <c r="B4926" s="4"/>
      <c r="C4926" s="10"/>
      <c r="D4926" s="13"/>
      <c r="K4926" s="3"/>
    </row>
    <row r="4927" spans="2:11" s="2" customFormat="1" x14ac:dyDescent="0.2">
      <c r="B4927" s="4"/>
      <c r="C4927" s="10"/>
      <c r="D4927" s="13"/>
      <c r="K4927" s="3"/>
    </row>
    <row r="4928" spans="2:11" s="2" customFormat="1" x14ac:dyDescent="0.2">
      <c r="B4928" s="4"/>
      <c r="C4928" s="10"/>
      <c r="D4928" s="13"/>
      <c r="K4928" s="3"/>
    </row>
    <row r="4929" spans="2:11" s="2" customFormat="1" x14ac:dyDescent="0.2">
      <c r="B4929" s="4"/>
      <c r="C4929" s="10"/>
      <c r="D4929" s="13"/>
      <c r="K4929" s="3"/>
    </row>
    <row r="4930" spans="2:11" s="2" customFormat="1" x14ac:dyDescent="0.2">
      <c r="B4930" s="4"/>
      <c r="C4930" s="10"/>
      <c r="D4930" s="13"/>
      <c r="K4930" s="3"/>
    </row>
    <row r="4931" spans="2:11" s="2" customFormat="1" x14ac:dyDescent="0.2">
      <c r="B4931" s="4"/>
      <c r="C4931" s="10"/>
      <c r="D4931" s="13"/>
      <c r="K4931" s="3"/>
    </row>
    <row r="4932" spans="2:11" s="2" customFormat="1" x14ac:dyDescent="0.2">
      <c r="B4932" s="4"/>
      <c r="C4932" s="10"/>
      <c r="D4932" s="13"/>
      <c r="K4932" s="3"/>
    </row>
    <row r="4933" spans="2:11" s="2" customFormat="1" x14ac:dyDescent="0.2">
      <c r="B4933" s="4"/>
      <c r="C4933" s="10"/>
      <c r="D4933" s="13"/>
      <c r="K4933" s="3"/>
    </row>
    <row r="4934" spans="2:11" s="2" customFormat="1" x14ac:dyDescent="0.2">
      <c r="B4934" s="4"/>
      <c r="C4934" s="10"/>
      <c r="D4934" s="13"/>
      <c r="K4934" s="3"/>
    </row>
    <row r="4935" spans="2:11" s="2" customFormat="1" x14ac:dyDescent="0.2">
      <c r="B4935" s="4"/>
      <c r="C4935" s="10"/>
      <c r="D4935" s="13"/>
      <c r="K4935" s="3"/>
    </row>
    <row r="4936" spans="2:11" s="2" customFormat="1" x14ac:dyDescent="0.2">
      <c r="B4936" s="4"/>
      <c r="C4936" s="10"/>
      <c r="D4936" s="13"/>
      <c r="K4936" s="3"/>
    </row>
    <row r="4937" spans="2:11" s="2" customFormat="1" x14ac:dyDescent="0.2">
      <c r="B4937" s="4"/>
      <c r="C4937" s="10"/>
      <c r="D4937" s="13"/>
      <c r="K4937" s="3"/>
    </row>
    <row r="4938" spans="2:11" s="2" customFormat="1" x14ac:dyDescent="0.2">
      <c r="B4938" s="4"/>
      <c r="C4938" s="10"/>
      <c r="D4938" s="13"/>
      <c r="K4938" s="3"/>
    </row>
    <row r="4939" spans="2:11" s="2" customFormat="1" x14ac:dyDescent="0.2">
      <c r="B4939" s="4"/>
      <c r="C4939" s="10"/>
      <c r="D4939" s="13"/>
      <c r="K4939" s="3"/>
    </row>
    <row r="4940" spans="2:11" s="2" customFormat="1" x14ac:dyDescent="0.2">
      <c r="B4940" s="4"/>
      <c r="C4940" s="10"/>
      <c r="D4940" s="13"/>
      <c r="K4940" s="3"/>
    </row>
    <row r="4941" spans="2:11" s="2" customFormat="1" x14ac:dyDescent="0.2">
      <c r="B4941" s="4"/>
      <c r="C4941" s="10"/>
      <c r="D4941" s="13"/>
      <c r="K4941" s="3"/>
    </row>
    <row r="4942" spans="2:11" s="2" customFormat="1" x14ac:dyDescent="0.2">
      <c r="B4942" s="4"/>
      <c r="C4942" s="10"/>
      <c r="D4942" s="13"/>
      <c r="K4942" s="3"/>
    </row>
    <row r="4943" spans="2:11" s="2" customFormat="1" x14ac:dyDescent="0.2">
      <c r="B4943" s="4"/>
      <c r="C4943" s="10"/>
      <c r="D4943" s="13"/>
      <c r="K4943" s="3"/>
    </row>
    <row r="4944" spans="2:11" s="2" customFormat="1" x14ac:dyDescent="0.2">
      <c r="B4944" s="4"/>
      <c r="C4944" s="10"/>
      <c r="D4944" s="13"/>
      <c r="K4944" s="3"/>
    </row>
    <row r="4945" spans="2:11" s="2" customFormat="1" x14ac:dyDescent="0.2">
      <c r="B4945" s="4"/>
      <c r="C4945" s="10"/>
      <c r="D4945" s="13"/>
      <c r="K4945" s="3"/>
    </row>
    <row r="4946" spans="2:11" s="2" customFormat="1" x14ac:dyDescent="0.2">
      <c r="B4946" s="4"/>
      <c r="C4946" s="10"/>
      <c r="D4946" s="13"/>
      <c r="K4946" s="3"/>
    </row>
    <row r="4947" spans="2:11" s="2" customFormat="1" x14ac:dyDescent="0.2">
      <c r="B4947" s="4"/>
      <c r="C4947" s="10"/>
      <c r="D4947" s="13"/>
      <c r="K4947" s="3"/>
    </row>
    <row r="4948" spans="2:11" s="2" customFormat="1" x14ac:dyDescent="0.2">
      <c r="B4948" s="4"/>
      <c r="C4948" s="10"/>
      <c r="D4948" s="13"/>
      <c r="K4948" s="3"/>
    </row>
    <row r="4949" spans="2:11" s="2" customFormat="1" x14ac:dyDescent="0.2">
      <c r="B4949" s="4"/>
      <c r="C4949" s="10"/>
      <c r="D4949" s="13"/>
      <c r="K4949" s="3"/>
    </row>
    <row r="4950" spans="2:11" s="2" customFormat="1" x14ac:dyDescent="0.2">
      <c r="B4950" s="4"/>
      <c r="C4950" s="10"/>
      <c r="D4950" s="13"/>
      <c r="K4950" s="3"/>
    </row>
    <row r="4951" spans="2:11" s="2" customFormat="1" x14ac:dyDescent="0.2">
      <c r="B4951" s="4"/>
      <c r="C4951" s="10"/>
      <c r="D4951" s="13"/>
      <c r="K4951" s="3"/>
    </row>
    <row r="4952" spans="2:11" s="2" customFormat="1" x14ac:dyDescent="0.2">
      <c r="B4952" s="4"/>
      <c r="C4952" s="10"/>
      <c r="D4952" s="13"/>
      <c r="K4952" s="3"/>
    </row>
    <row r="4953" spans="2:11" s="2" customFormat="1" x14ac:dyDescent="0.2">
      <c r="B4953" s="4"/>
      <c r="C4953" s="10"/>
      <c r="D4953" s="13"/>
      <c r="K4953" s="3"/>
    </row>
    <row r="4954" spans="2:11" s="2" customFormat="1" x14ac:dyDescent="0.2">
      <c r="B4954" s="4"/>
      <c r="C4954" s="10"/>
      <c r="D4954" s="13"/>
      <c r="K4954" s="3"/>
    </row>
    <row r="4955" spans="2:11" s="2" customFormat="1" x14ac:dyDescent="0.2">
      <c r="B4955" s="4"/>
      <c r="C4955" s="10"/>
      <c r="D4955" s="13"/>
      <c r="K4955" s="3"/>
    </row>
    <row r="4956" spans="2:11" s="2" customFormat="1" x14ac:dyDescent="0.2">
      <c r="B4956" s="4"/>
      <c r="C4956" s="10"/>
      <c r="D4956" s="13"/>
      <c r="K4956" s="3"/>
    </row>
    <row r="4957" spans="2:11" s="2" customFormat="1" x14ac:dyDescent="0.2">
      <c r="B4957" s="4"/>
      <c r="C4957" s="10"/>
      <c r="D4957" s="13"/>
      <c r="K4957" s="3"/>
    </row>
    <row r="4958" spans="2:11" s="2" customFormat="1" x14ac:dyDescent="0.2">
      <c r="B4958" s="4"/>
      <c r="C4958" s="10"/>
      <c r="D4958" s="13"/>
      <c r="K4958" s="3"/>
    </row>
    <row r="4959" spans="2:11" s="2" customFormat="1" x14ac:dyDescent="0.2">
      <c r="B4959" s="4"/>
      <c r="C4959" s="10"/>
      <c r="D4959" s="13"/>
      <c r="K4959" s="3"/>
    </row>
    <row r="4960" spans="2:11" s="2" customFormat="1" x14ac:dyDescent="0.2">
      <c r="B4960" s="4"/>
      <c r="C4960" s="10"/>
      <c r="D4960" s="13"/>
      <c r="K4960" s="3"/>
    </row>
    <row r="4961" spans="2:11" s="2" customFormat="1" x14ac:dyDescent="0.2">
      <c r="B4961" s="4"/>
      <c r="C4961" s="10"/>
      <c r="D4961" s="13"/>
      <c r="K4961" s="3"/>
    </row>
    <row r="4962" spans="2:11" s="2" customFormat="1" x14ac:dyDescent="0.2">
      <c r="B4962" s="4"/>
      <c r="C4962" s="10"/>
      <c r="D4962" s="13"/>
      <c r="K4962" s="3"/>
    </row>
    <row r="4963" spans="2:11" s="2" customFormat="1" x14ac:dyDescent="0.2">
      <c r="B4963" s="4"/>
      <c r="C4963" s="10"/>
      <c r="D4963" s="13"/>
      <c r="K4963" s="3"/>
    </row>
    <row r="4964" spans="2:11" s="2" customFormat="1" x14ac:dyDescent="0.2">
      <c r="B4964" s="4"/>
      <c r="C4964" s="10"/>
      <c r="D4964" s="13"/>
      <c r="K4964" s="3"/>
    </row>
    <row r="4965" spans="2:11" s="2" customFormat="1" x14ac:dyDescent="0.2">
      <c r="B4965" s="4"/>
      <c r="C4965" s="10"/>
      <c r="D4965" s="13"/>
      <c r="K4965" s="3"/>
    </row>
    <row r="4966" spans="2:11" s="2" customFormat="1" x14ac:dyDescent="0.2">
      <c r="B4966" s="4"/>
      <c r="C4966" s="10"/>
      <c r="D4966" s="13"/>
      <c r="K4966" s="3"/>
    </row>
    <row r="4967" spans="2:11" s="2" customFormat="1" x14ac:dyDescent="0.2">
      <c r="B4967" s="4"/>
      <c r="C4967" s="10"/>
      <c r="D4967" s="13"/>
      <c r="K4967" s="3"/>
    </row>
    <row r="4968" spans="2:11" s="2" customFormat="1" x14ac:dyDescent="0.2">
      <c r="B4968" s="4"/>
      <c r="C4968" s="10"/>
      <c r="D4968" s="13"/>
      <c r="K4968" s="3"/>
    </row>
    <row r="4969" spans="2:11" s="2" customFormat="1" x14ac:dyDescent="0.2">
      <c r="B4969" s="4"/>
      <c r="C4969" s="10"/>
      <c r="D4969" s="13"/>
      <c r="K4969" s="3"/>
    </row>
    <row r="4970" spans="2:11" s="2" customFormat="1" x14ac:dyDescent="0.2">
      <c r="B4970" s="4"/>
      <c r="C4970" s="10"/>
      <c r="D4970" s="13"/>
      <c r="K4970" s="3"/>
    </row>
    <row r="4971" spans="2:11" s="2" customFormat="1" x14ac:dyDescent="0.2">
      <c r="B4971" s="4"/>
      <c r="C4971" s="10"/>
      <c r="D4971" s="13"/>
      <c r="K4971" s="3"/>
    </row>
    <row r="4972" spans="2:11" s="2" customFormat="1" x14ac:dyDescent="0.2">
      <c r="B4972" s="4"/>
      <c r="C4972" s="10"/>
      <c r="D4972" s="13"/>
      <c r="K4972" s="3"/>
    </row>
    <row r="4973" spans="2:11" s="2" customFormat="1" x14ac:dyDescent="0.2">
      <c r="B4973" s="4"/>
      <c r="C4973" s="10"/>
      <c r="D4973" s="13"/>
      <c r="K4973" s="3"/>
    </row>
    <row r="4974" spans="2:11" s="2" customFormat="1" x14ac:dyDescent="0.2">
      <c r="B4974" s="4"/>
      <c r="C4974" s="10"/>
      <c r="D4974" s="13"/>
      <c r="K4974" s="3"/>
    </row>
    <row r="4975" spans="2:11" s="2" customFormat="1" x14ac:dyDescent="0.2">
      <c r="B4975" s="4"/>
      <c r="C4975" s="10"/>
      <c r="D4975" s="13"/>
      <c r="K4975" s="3"/>
    </row>
    <row r="4976" spans="2:11" s="2" customFormat="1" x14ac:dyDescent="0.2">
      <c r="B4976" s="4"/>
      <c r="C4976" s="10"/>
      <c r="D4976" s="13"/>
      <c r="K4976" s="3"/>
    </row>
    <row r="4977" spans="2:11" s="2" customFormat="1" x14ac:dyDescent="0.2">
      <c r="B4977" s="4"/>
      <c r="C4977" s="10"/>
      <c r="D4977" s="13"/>
      <c r="K4977" s="3"/>
    </row>
    <row r="4978" spans="2:11" s="2" customFormat="1" x14ac:dyDescent="0.2">
      <c r="B4978" s="4"/>
      <c r="C4978" s="10"/>
      <c r="D4978" s="13"/>
      <c r="K4978" s="3"/>
    </row>
    <row r="4979" spans="2:11" s="2" customFormat="1" x14ac:dyDescent="0.2">
      <c r="B4979" s="4"/>
      <c r="C4979" s="10"/>
      <c r="D4979" s="13"/>
      <c r="K4979" s="3"/>
    </row>
    <row r="4980" spans="2:11" s="2" customFormat="1" x14ac:dyDescent="0.2">
      <c r="B4980" s="4"/>
      <c r="C4980" s="10"/>
      <c r="D4980" s="13"/>
      <c r="K4980" s="3"/>
    </row>
    <row r="4981" spans="2:11" s="2" customFormat="1" x14ac:dyDescent="0.2">
      <c r="B4981" s="4"/>
      <c r="C4981" s="10"/>
      <c r="D4981" s="13"/>
      <c r="K4981" s="3"/>
    </row>
    <row r="4982" spans="2:11" s="2" customFormat="1" x14ac:dyDescent="0.2">
      <c r="B4982" s="4"/>
      <c r="C4982" s="10"/>
      <c r="D4982" s="13"/>
      <c r="K4982" s="3"/>
    </row>
    <row r="4983" spans="2:11" s="2" customFormat="1" x14ac:dyDescent="0.2">
      <c r="B4983" s="4"/>
      <c r="C4983" s="10"/>
      <c r="D4983" s="13"/>
      <c r="K4983" s="3"/>
    </row>
    <row r="4984" spans="2:11" s="2" customFormat="1" x14ac:dyDescent="0.2">
      <c r="B4984" s="4"/>
      <c r="C4984" s="10"/>
      <c r="D4984" s="13"/>
      <c r="K4984" s="3"/>
    </row>
    <row r="4985" spans="2:11" s="2" customFormat="1" x14ac:dyDescent="0.2">
      <c r="B4985" s="4"/>
      <c r="C4985" s="10"/>
      <c r="D4985" s="13"/>
      <c r="K4985" s="3"/>
    </row>
    <row r="4986" spans="2:11" s="2" customFormat="1" x14ac:dyDescent="0.2">
      <c r="B4986" s="4"/>
      <c r="C4986" s="10"/>
      <c r="D4986" s="13"/>
      <c r="K4986" s="3"/>
    </row>
    <row r="4987" spans="2:11" s="2" customFormat="1" x14ac:dyDescent="0.2">
      <c r="B4987" s="4"/>
      <c r="C4987" s="10"/>
      <c r="D4987" s="13"/>
      <c r="K4987" s="3"/>
    </row>
    <row r="4988" spans="2:11" s="2" customFormat="1" x14ac:dyDescent="0.2">
      <c r="B4988" s="4"/>
      <c r="C4988" s="10"/>
      <c r="D4988" s="13"/>
      <c r="K4988" s="3"/>
    </row>
    <row r="4989" spans="2:11" s="2" customFormat="1" x14ac:dyDescent="0.2">
      <c r="B4989" s="4"/>
      <c r="C4989" s="10"/>
      <c r="D4989" s="13"/>
      <c r="K4989" s="3"/>
    </row>
    <row r="4990" spans="2:11" s="2" customFormat="1" x14ac:dyDescent="0.2">
      <c r="B4990" s="4"/>
      <c r="C4990" s="10"/>
      <c r="D4990" s="13"/>
      <c r="K4990" s="3"/>
    </row>
    <row r="4991" spans="2:11" s="2" customFormat="1" x14ac:dyDescent="0.2">
      <c r="B4991" s="4"/>
      <c r="C4991" s="10"/>
      <c r="D4991" s="13"/>
      <c r="K4991" s="3"/>
    </row>
    <row r="4992" spans="2:11" s="2" customFormat="1" x14ac:dyDescent="0.2">
      <c r="B4992" s="4"/>
      <c r="C4992" s="10"/>
      <c r="D4992" s="13"/>
      <c r="K4992" s="3"/>
    </row>
    <row r="4993" spans="2:11" s="2" customFormat="1" x14ac:dyDescent="0.2">
      <c r="B4993" s="4"/>
      <c r="C4993" s="10"/>
      <c r="D4993" s="13"/>
      <c r="K4993" s="3"/>
    </row>
    <row r="4994" spans="2:11" s="2" customFormat="1" x14ac:dyDescent="0.2">
      <c r="B4994" s="4"/>
      <c r="C4994" s="10"/>
      <c r="D4994" s="13"/>
      <c r="K4994" s="3"/>
    </row>
    <row r="4995" spans="2:11" s="2" customFormat="1" x14ac:dyDescent="0.2">
      <c r="B4995" s="4"/>
      <c r="C4995" s="10"/>
      <c r="D4995" s="13"/>
      <c r="K4995" s="3"/>
    </row>
    <row r="4996" spans="2:11" s="2" customFormat="1" x14ac:dyDescent="0.2">
      <c r="B4996" s="4"/>
      <c r="C4996" s="10"/>
      <c r="D4996" s="13"/>
      <c r="K4996" s="3"/>
    </row>
    <row r="4997" spans="2:11" s="2" customFormat="1" x14ac:dyDescent="0.2">
      <c r="B4997" s="4"/>
      <c r="C4997" s="10"/>
      <c r="D4997" s="13"/>
      <c r="K4997" s="3"/>
    </row>
    <row r="4998" spans="2:11" s="2" customFormat="1" x14ac:dyDescent="0.2">
      <c r="B4998" s="4"/>
      <c r="C4998" s="10"/>
      <c r="D4998" s="13"/>
      <c r="K4998" s="3"/>
    </row>
    <row r="4999" spans="2:11" s="2" customFormat="1" x14ac:dyDescent="0.2">
      <c r="B4999" s="4"/>
      <c r="C4999" s="10"/>
      <c r="D4999" s="13"/>
      <c r="K4999" s="3"/>
    </row>
    <row r="5000" spans="2:11" s="2" customFormat="1" x14ac:dyDescent="0.2">
      <c r="B5000" s="4"/>
      <c r="C5000" s="10"/>
      <c r="D5000" s="13"/>
      <c r="K5000" s="3"/>
    </row>
    <row r="5001" spans="2:11" s="2" customFormat="1" x14ac:dyDescent="0.2">
      <c r="B5001" s="4"/>
      <c r="C5001" s="10"/>
      <c r="D5001" s="13"/>
      <c r="K5001" s="3"/>
    </row>
    <row r="5002" spans="2:11" s="2" customFormat="1" x14ac:dyDescent="0.2">
      <c r="B5002" s="4"/>
      <c r="C5002" s="10"/>
      <c r="D5002" s="13"/>
      <c r="K5002" s="3"/>
    </row>
    <row r="5003" spans="2:11" s="2" customFormat="1" x14ac:dyDescent="0.2">
      <c r="B5003" s="4"/>
      <c r="C5003" s="10"/>
      <c r="D5003" s="13"/>
      <c r="K5003" s="3"/>
    </row>
    <row r="5004" spans="2:11" s="2" customFormat="1" x14ac:dyDescent="0.2">
      <c r="B5004" s="4"/>
      <c r="C5004" s="10"/>
      <c r="D5004" s="13"/>
      <c r="K5004" s="3"/>
    </row>
    <row r="5005" spans="2:11" s="2" customFormat="1" x14ac:dyDescent="0.2">
      <c r="B5005" s="4"/>
      <c r="C5005" s="10"/>
      <c r="D5005" s="13"/>
      <c r="K5005" s="3"/>
    </row>
    <row r="5006" spans="2:11" s="2" customFormat="1" x14ac:dyDescent="0.2">
      <c r="B5006" s="4"/>
      <c r="C5006" s="10"/>
      <c r="D5006" s="13"/>
      <c r="K5006" s="3"/>
    </row>
    <row r="5007" spans="2:11" s="2" customFormat="1" x14ac:dyDescent="0.2">
      <c r="B5007" s="4"/>
      <c r="C5007" s="10"/>
      <c r="D5007" s="13"/>
      <c r="K5007" s="3"/>
    </row>
    <row r="5008" spans="2:11" s="2" customFormat="1" x14ac:dyDescent="0.2">
      <c r="B5008" s="4"/>
      <c r="C5008" s="10"/>
      <c r="D5008" s="13"/>
      <c r="K5008" s="3"/>
    </row>
    <row r="5009" spans="2:11" s="2" customFormat="1" x14ac:dyDescent="0.2">
      <c r="B5009" s="4"/>
      <c r="C5009" s="10"/>
      <c r="D5009" s="13"/>
      <c r="K5009" s="3"/>
    </row>
    <row r="5010" spans="2:11" s="2" customFormat="1" x14ac:dyDescent="0.2">
      <c r="B5010" s="4"/>
      <c r="C5010" s="10"/>
      <c r="D5010" s="13"/>
      <c r="K5010" s="3"/>
    </row>
    <row r="5011" spans="2:11" s="2" customFormat="1" x14ac:dyDescent="0.2">
      <c r="B5011" s="4"/>
      <c r="C5011" s="10"/>
      <c r="D5011" s="13"/>
      <c r="K5011" s="3"/>
    </row>
    <row r="5012" spans="2:11" s="2" customFormat="1" x14ac:dyDescent="0.2">
      <c r="B5012" s="4"/>
      <c r="C5012" s="10"/>
      <c r="D5012" s="13"/>
      <c r="K5012" s="3"/>
    </row>
    <row r="5013" spans="2:11" s="2" customFormat="1" x14ac:dyDescent="0.2">
      <c r="B5013" s="4"/>
      <c r="C5013" s="10"/>
      <c r="D5013" s="13"/>
      <c r="K5013" s="3"/>
    </row>
    <row r="5014" spans="2:11" s="2" customFormat="1" x14ac:dyDescent="0.2">
      <c r="B5014" s="4"/>
      <c r="C5014" s="10"/>
      <c r="D5014" s="13"/>
      <c r="K5014" s="3"/>
    </row>
    <row r="5015" spans="2:11" s="2" customFormat="1" x14ac:dyDescent="0.2">
      <c r="B5015" s="4"/>
      <c r="C5015" s="10"/>
      <c r="D5015" s="13"/>
      <c r="K5015" s="3"/>
    </row>
    <row r="5016" spans="2:11" s="2" customFormat="1" x14ac:dyDescent="0.2">
      <c r="B5016" s="4"/>
      <c r="C5016" s="10"/>
      <c r="D5016" s="13"/>
      <c r="K5016" s="3"/>
    </row>
    <row r="5017" spans="2:11" s="2" customFormat="1" x14ac:dyDescent="0.2">
      <c r="B5017" s="4"/>
      <c r="C5017" s="10"/>
      <c r="D5017" s="13"/>
      <c r="K5017" s="3"/>
    </row>
    <row r="5018" spans="2:11" s="2" customFormat="1" x14ac:dyDescent="0.2">
      <c r="B5018" s="4"/>
      <c r="C5018" s="10"/>
      <c r="D5018" s="13"/>
      <c r="K5018" s="3"/>
    </row>
    <row r="5019" spans="2:11" s="2" customFormat="1" x14ac:dyDescent="0.2">
      <c r="B5019" s="4"/>
      <c r="C5019" s="10"/>
      <c r="D5019" s="13"/>
      <c r="K5019" s="3"/>
    </row>
    <row r="5020" spans="2:11" s="2" customFormat="1" x14ac:dyDescent="0.2">
      <c r="B5020" s="4"/>
      <c r="C5020" s="10"/>
      <c r="D5020" s="13"/>
      <c r="K5020" s="3"/>
    </row>
    <row r="5021" spans="2:11" s="2" customFormat="1" x14ac:dyDescent="0.2">
      <c r="B5021" s="4"/>
      <c r="C5021" s="10"/>
      <c r="D5021" s="13"/>
      <c r="K5021" s="3"/>
    </row>
    <row r="5022" spans="2:11" s="2" customFormat="1" x14ac:dyDescent="0.2">
      <c r="B5022" s="4"/>
      <c r="C5022" s="10"/>
      <c r="D5022" s="13"/>
      <c r="K5022" s="3"/>
    </row>
    <row r="5023" spans="2:11" s="2" customFormat="1" x14ac:dyDescent="0.2">
      <c r="B5023" s="4"/>
      <c r="C5023" s="10"/>
      <c r="D5023" s="13"/>
      <c r="K5023" s="3"/>
    </row>
    <row r="5024" spans="2:11" s="2" customFormat="1" x14ac:dyDescent="0.2">
      <c r="B5024" s="4"/>
      <c r="C5024" s="10"/>
      <c r="D5024" s="13"/>
      <c r="K5024" s="3"/>
    </row>
    <row r="5025" spans="2:11" s="2" customFormat="1" x14ac:dyDescent="0.2">
      <c r="B5025" s="4"/>
      <c r="C5025" s="10"/>
      <c r="D5025" s="13"/>
      <c r="K5025" s="3"/>
    </row>
    <row r="5026" spans="2:11" s="2" customFormat="1" x14ac:dyDescent="0.2">
      <c r="B5026" s="4"/>
      <c r="C5026" s="10"/>
      <c r="D5026" s="13"/>
      <c r="K5026" s="3"/>
    </row>
    <row r="5027" spans="2:11" s="2" customFormat="1" x14ac:dyDescent="0.2">
      <c r="B5027" s="4"/>
      <c r="C5027" s="10"/>
      <c r="D5027" s="13"/>
      <c r="K5027" s="3"/>
    </row>
    <row r="5028" spans="2:11" s="2" customFormat="1" x14ac:dyDescent="0.2">
      <c r="B5028" s="4"/>
      <c r="C5028" s="10"/>
      <c r="D5028" s="13"/>
      <c r="K5028" s="3"/>
    </row>
    <row r="5029" spans="2:11" s="2" customFormat="1" x14ac:dyDescent="0.2">
      <c r="B5029" s="4"/>
      <c r="C5029" s="10"/>
      <c r="D5029" s="13"/>
      <c r="K5029" s="3"/>
    </row>
    <row r="5030" spans="2:11" s="2" customFormat="1" x14ac:dyDescent="0.2">
      <c r="B5030" s="4"/>
      <c r="C5030" s="10"/>
      <c r="D5030" s="13"/>
      <c r="K5030" s="3"/>
    </row>
    <row r="5031" spans="2:11" s="2" customFormat="1" x14ac:dyDescent="0.2">
      <c r="B5031" s="4"/>
      <c r="C5031" s="10"/>
      <c r="D5031" s="13"/>
      <c r="K5031" s="3"/>
    </row>
    <row r="5032" spans="2:11" s="2" customFormat="1" x14ac:dyDescent="0.2">
      <c r="B5032" s="4"/>
      <c r="C5032" s="10"/>
      <c r="D5032" s="13"/>
      <c r="K5032" s="3"/>
    </row>
    <row r="5033" spans="2:11" s="2" customFormat="1" x14ac:dyDescent="0.2">
      <c r="B5033" s="4"/>
      <c r="C5033" s="10"/>
      <c r="D5033" s="13"/>
      <c r="K5033" s="3"/>
    </row>
    <row r="5034" spans="2:11" s="2" customFormat="1" x14ac:dyDescent="0.2">
      <c r="B5034" s="4"/>
      <c r="C5034" s="10"/>
      <c r="D5034" s="13"/>
      <c r="K5034" s="3"/>
    </row>
    <row r="5035" spans="2:11" s="2" customFormat="1" x14ac:dyDescent="0.2">
      <c r="B5035" s="4"/>
      <c r="C5035" s="10"/>
      <c r="D5035" s="13"/>
      <c r="K5035" s="3"/>
    </row>
    <row r="5036" spans="2:11" s="2" customFormat="1" x14ac:dyDescent="0.2">
      <c r="B5036" s="4"/>
      <c r="C5036" s="10"/>
      <c r="D5036" s="13"/>
      <c r="K5036" s="3"/>
    </row>
    <row r="5037" spans="2:11" s="2" customFormat="1" x14ac:dyDescent="0.2">
      <c r="B5037" s="4"/>
      <c r="C5037" s="10"/>
      <c r="D5037" s="13"/>
      <c r="K5037" s="3"/>
    </row>
    <row r="5038" spans="2:11" s="2" customFormat="1" x14ac:dyDescent="0.2">
      <c r="B5038" s="4"/>
      <c r="C5038" s="10"/>
      <c r="D5038" s="13"/>
      <c r="K5038" s="3"/>
    </row>
    <row r="5039" spans="2:11" s="2" customFormat="1" x14ac:dyDescent="0.2">
      <c r="B5039" s="4"/>
      <c r="C5039" s="10"/>
      <c r="D5039" s="13"/>
      <c r="K5039" s="3"/>
    </row>
    <row r="5040" spans="2:11" s="2" customFormat="1" x14ac:dyDescent="0.2">
      <c r="B5040" s="4"/>
      <c r="C5040" s="10"/>
      <c r="D5040" s="13"/>
      <c r="K5040" s="3"/>
    </row>
    <row r="5041" spans="2:11" s="2" customFormat="1" x14ac:dyDescent="0.2">
      <c r="B5041" s="4"/>
      <c r="C5041" s="10"/>
      <c r="D5041" s="13"/>
      <c r="K5041" s="3"/>
    </row>
    <row r="5042" spans="2:11" s="2" customFormat="1" x14ac:dyDescent="0.2">
      <c r="B5042" s="4"/>
      <c r="C5042" s="10"/>
      <c r="D5042" s="13"/>
      <c r="K5042" s="3"/>
    </row>
    <row r="5043" spans="2:11" s="2" customFormat="1" x14ac:dyDescent="0.2">
      <c r="B5043" s="4"/>
      <c r="C5043" s="10"/>
      <c r="D5043" s="13"/>
      <c r="K5043" s="3"/>
    </row>
    <row r="5044" spans="2:11" s="2" customFormat="1" x14ac:dyDescent="0.2">
      <c r="B5044" s="4"/>
      <c r="C5044" s="10"/>
      <c r="D5044" s="13"/>
      <c r="K5044" s="3"/>
    </row>
    <row r="5045" spans="2:11" s="2" customFormat="1" x14ac:dyDescent="0.2">
      <c r="B5045" s="4"/>
      <c r="C5045" s="10"/>
      <c r="D5045" s="13"/>
      <c r="K5045" s="3"/>
    </row>
    <row r="5046" spans="2:11" s="2" customFormat="1" x14ac:dyDescent="0.2">
      <c r="B5046" s="4"/>
      <c r="C5046" s="10"/>
      <c r="D5046" s="13"/>
      <c r="K5046" s="3"/>
    </row>
    <row r="5047" spans="2:11" s="2" customFormat="1" x14ac:dyDescent="0.2">
      <c r="B5047" s="4"/>
      <c r="C5047" s="10"/>
      <c r="D5047" s="13"/>
      <c r="K5047" s="3"/>
    </row>
    <row r="5048" spans="2:11" s="2" customFormat="1" x14ac:dyDescent="0.2">
      <c r="B5048" s="4"/>
      <c r="C5048" s="10"/>
      <c r="D5048" s="13"/>
      <c r="K5048" s="3"/>
    </row>
    <row r="5049" spans="2:11" s="2" customFormat="1" x14ac:dyDescent="0.2">
      <c r="B5049" s="4"/>
      <c r="C5049" s="10"/>
      <c r="D5049" s="13"/>
      <c r="K5049" s="3"/>
    </row>
    <row r="5050" spans="2:11" s="2" customFormat="1" x14ac:dyDescent="0.2">
      <c r="B5050" s="4"/>
      <c r="C5050" s="10"/>
      <c r="D5050" s="13"/>
      <c r="K5050" s="3"/>
    </row>
    <row r="5051" spans="2:11" s="2" customFormat="1" x14ac:dyDescent="0.2">
      <c r="B5051" s="4"/>
      <c r="C5051" s="10"/>
      <c r="D5051" s="13"/>
      <c r="K5051" s="3"/>
    </row>
    <row r="5052" spans="2:11" s="2" customFormat="1" x14ac:dyDescent="0.2">
      <c r="B5052" s="4"/>
      <c r="C5052" s="10"/>
      <c r="D5052" s="13"/>
      <c r="K5052" s="3"/>
    </row>
    <row r="5053" spans="2:11" s="2" customFormat="1" x14ac:dyDescent="0.2">
      <c r="B5053" s="4"/>
      <c r="C5053" s="10"/>
      <c r="D5053" s="13"/>
      <c r="K5053" s="3"/>
    </row>
    <row r="5054" spans="2:11" s="2" customFormat="1" x14ac:dyDescent="0.2">
      <c r="B5054" s="4"/>
      <c r="C5054" s="10"/>
      <c r="D5054" s="13"/>
      <c r="K5054" s="3"/>
    </row>
    <row r="5055" spans="2:11" s="2" customFormat="1" x14ac:dyDescent="0.2">
      <c r="B5055" s="4"/>
      <c r="C5055" s="10"/>
      <c r="D5055" s="13"/>
      <c r="K5055" s="3"/>
    </row>
    <row r="5056" spans="2:11" s="2" customFormat="1" x14ac:dyDescent="0.2">
      <c r="B5056" s="4"/>
      <c r="C5056" s="10"/>
      <c r="D5056" s="13"/>
      <c r="K5056" s="3"/>
    </row>
    <row r="5057" spans="2:11" s="2" customFormat="1" x14ac:dyDescent="0.2">
      <c r="B5057" s="4"/>
      <c r="C5057" s="10"/>
      <c r="D5057" s="13"/>
      <c r="K5057" s="3"/>
    </row>
    <row r="5058" spans="2:11" s="2" customFormat="1" x14ac:dyDescent="0.2">
      <c r="B5058" s="4"/>
      <c r="C5058" s="10"/>
      <c r="D5058" s="13"/>
      <c r="K5058" s="3"/>
    </row>
    <row r="5059" spans="2:11" s="2" customFormat="1" x14ac:dyDescent="0.2">
      <c r="B5059" s="4"/>
      <c r="C5059" s="10"/>
      <c r="D5059" s="13"/>
      <c r="K5059" s="3"/>
    </row>
    <row r="5060" spans="2:11" s="2" customFormat="1" x14ac:dyDescent="0.2">
      <c r="B5060" s="4"/>
      <c r="C5060" s="10"/>
      <c r="D5060" s="13"/>
      <c r="K5060" s="3"/>
    </row>
    <row r="5061" spans="2:11" s="2" customFormat="1" x14ac:dyDescent="0.2">
      <c r="B5061" s="4"/>
      <c r="C5061" s="10"/>
      <c r="D5061" s="13"/>
      <c r="K5061" s="3"/>
    </row>
    <row r="5062" spans="2:11" s="2" customFormat="1" x14ac:dyDescent="0.2">
      <c r="B5062" s="4"/>
      <c r="C5062" s="10"/>
      <c r="D5062" s="13"/>
      <c r="K5062" s="3"/>
    </row>
    <row r="5063" spans="2:11" s="2" customFormat="1" x14ac:dyDescent="0.2">
      <c r="B5063" s="4"/>
      <c r="C5063" s="10"/>
      <c r="D5063" s="13"/>
      <c r="K5063" s="3"/>
    </row>
    <row r="5064" spans="2:11" s="2" customFormat="1" x14ac:dyDescent="0.2">
      <c r="B5064" s="4"/>
      <c r="C5064" s="10"/>
      <c r="D5064" s="13"/>
      <c r="K5064" s="3"/>
    </row>
    <row r="5065" spans="2:11" s="2" customFormat="1" x14ac:dyDescent="0.2">
      <c r="B5065" s="4"/>
      <c r="C5065" s="10"/>
      <c r="D5065" s="13"/>
      <c r="K5065" s="3"/>
    </row>
    <row r="5066" spans="2:11" s="2" customFormat="1" x14ac:dyDescent="0.2">
      <c r="B5066" s="4"/>
      <c r="C5066" s="10"/>
      <c r="D5066" s="13"/>
      <c r="K5066" s="3"/>
    </row>
    <row r="5067" spans="2:11" s="2" customFormat="1" x14ac:dyDescent="0.2">
      <c r="B5067" s="4"/>
      <c r="C5067" s="10"/>
      <c r="D5067" s="13"/>
      <c r="K5067" s="3"/>
    </row>
    <row r="5068" spans="2:11" s="2" customFormat="1" x14ac:dyDescent="0.2">
      <c r="B5068" s="4"/>
      <c r="C5068" s="10"/>
      <c r="D5068" s="13"/>
      <c r="K5068" s="3"/>
    </row>
    <row r="5069" spans="2:11" s="2" customFormat="1" x14ac:dyDescent="0.2">
      <c r="B5069" s="4"/>
      <c r="C5069" s="10"/>
      <c r="D5069" s="13"/>
      <c r="K5069" s="3"/>
    </row>
    <row r="5070" spans="2:11" s="2" customFormat="1" x14ac:dyDescent="0.2">
      <c r="B5070" s="4"/>
      <c r="C5070" s="10"/>
      <c r="D5070" s="13"/>
      <c r="K5070" s="3"/>
    </row>
    <row r="5071" spans="2:11" s="2" customFormat="1" x14ac:dyDescent="0.2">
      <c r="B5071" s="4"/>
      <c r="C5071" s="10"/>
      <c r="D5071" s="13"/>
      <c r="K5071" s="3"/>
    </row>
    <row r="5072" spans="2:11" s="2" customFormat="1" x14ac:dyDescent="0.2">
      <c r="B5072" s="4"/>
      <c r="C5072" s="10"/>
      <c r="D5072" s="13"/>
      <c r="K5072" s="3"/>
    </row>
    <row r="5073" spans="2:11" s="2" customFormat="1" x14ac:dyDescent="0.2">
      <c r="B5073" s="4"/>
      <c r="C5073" s="10"/>
      <c r="D5073" s="13"/>
      <c r="K5073" s="3"/>
    </row>
    <row r="5074" spans="2:11" s="2" customFormat="1" x14ac:dyDescent="0.2">
      <c r="B5074" s="4"/>
      <c r="C5074" s="10"/>
      <c r="D5074" s="13"/>
      <c r="K5074" s="3"/>
    </row>
    <row r="5075" spans="2:11" s="2" customFormat="1" x14ac:dyDescent="0.2">
      <c r="B5075" s="4"/>
      <c r="C5075" s="10"/>
      <c r="D5075" s="13"/>
      <c r="K5075" s="3"/>
    </row>
    <row r="5076" spans="2:11" s="2" customFormat="1" x14ac:dyDescent="0.2">
      <c r="B5076" s="4"/>
      <c r="C5076" s="10"/>
      <c r="D5076" s="13"/>
      <c r="K5076" s="3"/>
    </row>
    <row r="5077" spans="2:11" s="2" customFormat="1" x14ac:dyDescent="0.2">
      <c r="B5077" s="4"/>
      <c r="C5077" s="10"/>
      <c r="D5077" s="13"/>
      <c r="K5077" s="3"/>
    </row>
    <row r="5078" spans="2:11" s="2" customFormat="1" x14ac:dyDescent="0.2">
      <c r="B5078" s="4"/>
      <c r="C5078" s="10"/>
      <c r="D5078" s="13"/>
      <c r="K5078" s="3"/>
    </row>
    <row r="5079" spans="2:11" s="2" customFormat="1" x14ac:dyDescent="0.2">
      <c r="B5079" s="4"/>
      <c r="C5079" s="10"/>
      <c r="D5079" s="13"/>
      <c r="K5079" s="3"/>
    </row>
    <row r="5080" spans="2:11" s="2" customFormat="1" x14ac:dyDescent="0.2">
      <c r="B5080" s="4"/>
      <c r="C5080" s="10"/>
      <c r="D5080" s="13"/>
      <c r="K5080" s="3"/>
    </row>
    <row r="5081" spans="2:11" s="2" customFormat="1" x14ac:dyDescent="0.2">
      <c r="B5081" s="4"/>
      <c r="C5081" s="10"/>
      <c r="D5081" s="13"/>
      <c r="K5081" s="3"/>
    </row>
    <row r="5082" spans="2:11" s="2" customFormat="1" x14ac:dyDescent="0.2">
      <c r="B5082" s="4"/>
      <c r="C5082" s="10"/>
      <c r="D5082" s="13"/>
      <c r="K5082" s="3"/>
    </row>
    <row r="5083" spans="2:11" s="2" customFormat="1" x14ac:dyDescent="0.2">
      <c r="B5083" s="4"/>
      <c r="C5083" s="10"/>
      <c r="D5083" s="13"/>
      <c r="K5083" s="3"/>
    </row>
    <row r="5084" spans="2:11" s="2" customFormat="1" x14ac:dyDescent="0.2">
      <c r="B5084" s="4"/>
      <c r="C5084" s="10"/>
      <c r="D5084" s="13"/>
      <c r="K5084" s="3"/>
    </row>
    <row r="5085" spans="2:11" s="2" customFormat="1" x14ac:dyDescent="0.2">
      <c r="B5085" s="4"/>
      <c r="C5085" s="10"/>
      <c r="D5085" s="13"/>
      <c r="K5085" s="3"/>
    </row>
    <row r="5086" spans="2:11" s="2" customFormat="1" x14ac:dyDescent="0.2">
      <c r="B5086" s="4"/>
      <c r="C5086" s="10"/>
      <c r="D5086" s="13"/>
      <c r="K5086" s="3"/>
    </row>
    <row r="5087" spans="2:11" s="2" customFormat="1" x14ac:dyDescent="0.2">
      <c r="B5087" s="4"/>
      <c r="C5087" s="10"/>
      <c r="D5087" s="13"/>
      <c r="K5087" s="3"/>
    </row>
    <row r="5088" spans="2:11" s="2" customFormat="1" x14ac:dyDescent="0.2">
      <c r="B5088" s="4"/>
      <c r="C5088" s="10"/>
      <c r="D5088" s="13"/>
      <c r="K5088" s="3"/>
    </row>
    <row r="5089" spans="2:11" s="2" customFormat="1" x14ac:dyDescent="0.2">
      <c r="B5089" s="4"/>
      <c r="C5089" s="10"/>
      <c r="D5089" s="13"/>
      <c r="K5089" s="3"/>
    </row>
    <row r="5090" spans="2:11" s="2" customFormat="1" x14ac:dyDescent="0.2">
      <c r="B5090" s="4"/>
      <c r="C5090" s="10"/>
      <c r="D5090" s="13"/>
      <c r="K5090" s="3"/>
    </row>
    <row r="5091" spans="2:11" s="2" customFormat="1" x14ac:dyDescent="0.2">
      <c r="B5091" s="4"/>
      <c r="C5091" s="10"/>
      <c r="D5091" s="13"/>
      <c r="K5091" s="3"/>
    </row>
    <row r="5092" spans="2:11" s="2" customFormat="1" x14ac:dyDescent="0.2">
      <c r="B5092" s="4"/>
      <c r="C5092" s="10"/>
      <c r="D5092" s="13"/>
      <c r="K5092" s="3"/>
    </row>
    <row r="5093" spans="2:11" s="2" customFormat="1" x14ac:dyDescent="0.2">
      <c r="B5093" s="4"/>
      <c r="C5093" s="10"/>
      <c r="D5093" s="13"/>
      <c r="K5093" s="3"/>
    </row>
    <row r="5094" spans="2:11" s="2" customFormat="1" x14ac:dyDescent="0.2">
      <c r="B5094" s="4"/>
      <c r="C5094" s="10"/>
      <c r="D5094" s="13"/>
      <c r="K5094" s="3"/>
    </row>
    <row r="5095" spans="2:11" s="2" customFormat="1" x14ac:dyDescent="0.2">
      <c r="B5095" s="4"/>
      <c r="C5095" s="10"/>
      <c r="D5095" s="13"/>
      <c r="K5095" s="3"/>
    </row>
    <row r="5096" spans="2:11" s="2" customFormat="1" x14ac:dyDescent="0.2">
      <c r="B5096" s="4"/>
      <c r="C5096" s="10"/>
      <c r="D5096" s="13"/>
      <c r="K5096" s="3"/>
    </row>
    <row r="5097" spans="2:11" s="2" customFormat="1" x14ac:dyDescent="0.2">
      <c r="B5097" s="4"/>
      <c r="C5097" s="10"/>
      <c r="D5097" s="13"/>
      <c r="K5097" s="3"/>
    </row>
    <row r="5098" spans="2:11" s="2" customFormat="1" x14ac:dyDescent="0.2">
      <c r="B5098" s="4"/>
      <c r="C5098" s="10"/>
      <c r="D5098" s="13"/>
      <c r="K5098" s="3"/>
    </row>
    <row r="5099" spans="2:11" s="2" customFormat="1" x14ac:dyDescent="0.2">
      <c r="B5099" s="4"/>
      <c r="C5099" s="10"/>
      <c r="D5099" s="13"/>
      <c r="K5099" s="3"/>
    </row>
    <row r="5100" spans="2:11" s="2" customFormat="1" x14ac:dyDescent="0.2">
      <c r="B5100" s="4"/>
      <c r="C5100" s="10"/>
      <c r="D5100" s="13"/>
      <c r="K5100" s="3"/>
    </row>
    <row r="5101" spans="2:11" s="2" customFormat="1" x14ac:dyDescent="0.2">
      <c r="B5101" s="4"/>
      <c r="C5101" s="10"/>
      <c r="D5101" s="13"/>
      <c r="K5101" s="3"/>
    </row>
    <row r="5102" spans="2:11" s="2" customFormat="1" x14ac:dyDescent="0.2">
      <c r="B5102" s="4"/>
      <c r="C5102" s="10"/>
      <c r="D5102" s="13"/>
      <c r="K5102" s="3"/>
    </row>
    <row r="5103" spans="2:11" s="2" customFormat="1" x14ac:dyDescent="0.2">
      <c r="B5103" s="4"/>
      <c r="C5103" s="10"/>
      <c r="D5103" s="13"/>
      <c r="K5103" s="3"/>
    </row>
    <row r="5104" spans="2:11" s="2" customFormat="1" x14ac:dyDescent="0.2">
      <c r="B5104" s="4"/>
      <c r="C5104" s="10"/>
      <c r="D5104" s="13"/>
      <c r="K5104" s="3"/>
    </row>
    <row r="5105" spans="2:11" s="2" customFormat="1" x14ac:dyDescent="0.2">
      <c r="B5105" s="4"/>
      <c r="C5105" s="10"/>
      <c r="D5105" s="13"/>
      <c r="K5105" s="3"/>
    </row>
    <row r="5106" spans="2:11" s="2" customFormat="1" x14ac:dyDescent="0.2">
      <c r="B5106" s="4"/>
      <c r="C5106" s="10"/>
      <c r="D5106" s="13"/>
      <c r="K5106" s="3"/>
    </row>
    <row r="5107" spans="2:11" s="2" customFormat="1" x14ac:dyDescent="0.2">
      <c r="B5107" s="4"/>
      <c r="C5107" s="10"/>
      <c r="D5107" s="13"/>
      <c r="K5107" s="3"/>
    </row>
    <row r="5108" spans="2:11" s="2" customFormat="1" x14ac:dyDescent="0.2">
      <c r="B5108" s="4"/>
      <c r="C5108" s="10"/>
      <c r="D5108" s="13"/>
      <c r="K5108" s="3"/>
    </row>
    <row r="5109" spans="2:11" s="2" customFormat="1" x14ac:dyDescent="0.2">
      <c r="B5109" s="4"/>
      <c r="C5109" s="10"/>
      <c r="D5109" s="13"/>
      <c r="K5109" s="3"/>
    </row>
    <row r="5110" spans="2:11" s="2" customFormat="1" x14ac:dyDescent="0.2">
      <c r="B5110" s="4"/>
      <c r="C5110" s="10"/>
      <c r="D5110" s="13"/>
      <c r="K5110" s="3"/>
    </row>
    <row r="5111" spans="2:11" s="2" customFormat="1" x14ac:dyDescent="0.2">
      <c r="B5111" s="4"/>
      <c r="C5111" s="10"/>
      <c r="D5111" s="13"/>
      <c r="K5111" s="3"/>
    </row>
    <row r="5112" spans="2:11" s="2" customFormat="1" x14ac:dyDescent="0.2">
      <c r="B5112" s="4"/>
      <c r="C5112" s="10"/>
      <c r="D5112" s="13"/>
      <c r="K5112" s="3"/>
    </row>
    <row r="5113" spans="2:11" s="2" customFormat="1" x14ac:dyDescent="0.2">
      <c r="B5113" s="4"/>
      <c r="C5113" s="10"/>
      <c r="D5113" s="13"/>
      <c r="K5113" s="3"/>
    </row>
    <row r="5114" spans="2:11" s="2" customFormat="1" x14ac:dyDescent="0.2">
      <c r="B5114" s="4"/>
      <c r="C5114" s="10"/>
      <c r="D5114" s="13"/>
      <c r="K5114" s="3"/>
    </row>
    <row r="5115" spans="2:11" s="2" customFormat="1" x14ac:dyDescent="0.2">
      <c r="B5115" s="4"/>
      <c r="C5115" s="10"/>
      <c r="D5115" s="13"/>
      <c r="K5115" s="3"/>
    </row>
    <row r="5116" spans="2:11" s="2" customFormat="1" x14ac:dyDescent="0.2">
      <c r="B5116" s="4"/>
      <c r="C5116" s="10"/>
      <c r="D5116" s="13"/>
      <c r="K5116" s="3"/>
    </row>
    <row r="5117" spans="2:11" s="2" customFormat="1" x14ac:dyDescent="0.2">
      <c r="B5117" s="4"/>
      <c r="C5117" s="10"/>
      <c r="D5117" s="13"/>
      <c r="K5117" s="3"/>
    </row>
    <row r="5118" spans="2:11" s="2" customFormat="1" x14ac:dyDescent="0.2">
      <c r="B5118" s="4"/>
      <c r="C5118" s="10"/>
      <c r="D5118" s="13"/>
      <c r="K5118" s="3"/>
    </row>
    <row r="5119" spans="2:11" s="2" customFormat="1" x14ac:dyDescent="0.2">
      <c r="B5119" s="4"/>
      <c r="C5119" s="10"/>
      <c r="D5119" s="13"/>
      <c r="K5119" s="3"/>
    </row>
    <row r="5120" spans="2:11" s="2" customFormat="1" x14ac:dyDescent="0.2">
      <c r="B5120" s="4"/>
      <c r="C5120" s="10"/>
      <c r="D5120" s="13"/>
      <c r="K5120" s="3"/>
    </row>
    <row r="5121" spans="2:11" s="2" customFormat="1" x14ac:dyDescent="0.2">
      <c r="B5121" s="4"/>
      <c r="C5121" s="10"/>
      <c r="D5121" s="13"/>
      <c r="K5121" s="3"/>
    </row>
    <row r="5122" spans="2:11" s="2" customFormat="1" x14ac:dyDescent="0.2">
      <c r="B5122" s="4"/>
      <c r="C5122" s="10"/>
      <c r="D5122" s="13"/>
      <c r="K5122" s="3"/>
    </row>
    <row r="5123" spans="2:11" s="2" customFormat="1" x14ac:dyDescent="0.2">
      <c r="B5123" s="4"/>
      <c r="C5123" s="10"/>
      <c r="D5123" s="13"/>
      <c r="K5123" s="3"/>
    </row>
    <row r="5124" spans="2:11" s="2" customFormat="1" x14ac:dyDescent="0.2">
      <c r="B5124" s="4"/>
      <c r="C5124" s="10"/>
      <c r="D5124" s="13"/>
      <c r="K5124" s="3"/>
    </row>
    <row r="5125" spans="2:11" s="2" customFormat="1" x14ac:dyDescent="0.2">
      <c r="B5125" s="4"/>
      <c r="C5125" s="10"/>
      <c r="D5125" s="13"/>
      <c r="K5125" s="3"/>
    </row>
    <row r="5126" spans="2:11" s="2" customFormat="1" x14ac:dyDescent="0.2">
      <c r="B5126" s="4"/>
      <c r="C5126" s="10"/>
      <c r="D5126" s="13"/>
      <c r="K5126" s="3"/>
    </row>
    <row r="5127" spans="2:11" s="2" customFormat="1" x14ac:dyDescent="0.2">
      <c r="B5127" s="4"/>
      <c r="C5127" s="10"/>
      <c r="D5127" s="13"/>
      <c r="K5127" s="3"/>
    </row>
    <row r="5128" spans="2:11" s="2" customFormat="1" x14ac:dyDescent="0.2">
      <c r="B5128" s="4"/>
      <c r="C5128" s="10"/>
      <c r="D5128" s="13"/>
      <c r="K5128" s="3"/>
    </row>
    <row r="5129" spans="2:11" s="2" customFormat="1" x14ac:dyDescent="0.2">
      <c r="B5129" s="4"/>
      <c r="C5129" s="10"/>
      <c r="D5129" s="13"/>
      <c r="K5129" s="3"/>
    </row>
    <row r="5130" spans="2:11" s="2" customFormat="1" x14ac:dyDescent="0.2">
      <c r="B5130" s="4"/>
      <c r="C5130" s="10"/>
      <c r="D5130" s="13"/>
      <c r="K5130" s="3"/>
    </row>
    <row r="5131" spans="2:11" s="2" customFormat="1" x14ac:dyDescent="0.2">
      <c r="B5131" s="4"/>
      <c r="C5131" s="10"/>
      <c r="D5131" s="13"/>
      <c r="K5131" s="3"/>
    </row>
    <row r="5132" spans="2:11" s="2" customFormat="1" x14ac:dyDescent="0.2">
      <c r="B5132" s="4"/>
      <c r="C5132" s="10"/>
      <c r="D5132" s="13"/>
      <c r="K5132" s="3"/>
    </row>
    <row r="5133" spans="2:11" s="2" customFormat="1" x14ac:dyDescent="0.2">
      <c r="B5133" s="4"/>
      <c r="C5133" s="10"/>
      <c r="D5133" s="13"/>
      <c r="K5133" s="3"/>
    </row>
    <row r="5134" spans="2:11" s="2" customFormat="1" x14ac:dyDescent="0.2">
      <c r="B5134" s="4"/>
      <c r="C5134" s="10"/>
      <c r="D5134" s="13"/>
      <c r="K5134" s="3"/>
    </row>
    <row r="5135" spans="2:11" s="2" customFormat="1" x14ac:dyDescent="0.2">
      <c r="B5135" s="4"/>
      <c r="C5135" s="10"/>
      <c r="D5135" s="13"/>
      <c r="K5135" s="3"/>
    </row>
    <row r="5136" spans="2:11" s="2" customFormat="1" x14ac:dyDescent="0.2">
      <c r="B5136" s="4"/>
      <c r="C5136" s="10"/>
      <c r="D5136" s="13"/>
      <c r="K5136" s="3"/>
    </row>
    <row r="5137" spans="2:11" s="2" customFormat="1" x14ac:dyDescent="0.2">
      <c r="B5137" s="4"/>
      <c r="C5137" s="10"/>
      <c r="D5137" s="13"/>
      <c r="K5137" s="3"/>
    </row>
    <row r="5138" spans="2:11" s="2" customFormat="1" x14ac:dyDescent="0.2">
      <c r="B5138" s="4"/>
      <c r="C5138" s="10"/>
      <c r="D5138" s="13"/>
      <c r="K5138" s="3"/>
    </row>
    <row r="5139" spans="2:11" s="2" customFormat="1" x14ac:dyDescent="0.2">
      <c r="B5139" s="4"/>
      <c r="C5139" s="10"/>
      <c r="D5139" s="13"/>
      <c r="K5139" s="3"/>
    </row>
    <row r="5140" spans="2:11" s="2" customFormat="1" x14ac:dyDescent="0.2">
      <c r="B5140" s="4"/>
      <c r="C5140" s="10"/>
      <c r="D5140" s="13"/>
      <c r="K5140" s="3"/>
    </row>
    <row r="5141" spans="2:11" s="2" customFormat="1" x14ac:dyDescent="0.2">
      <c r="B5141" s="4"/>
      <c r="C5141" s="10"/>
      <c r="D5141" s="13"/>
      <c r="K5141" s="3"/>
    </row>
    <row r="5142" spans="2:11" s="2" customFormat="1" x14ac:dyDescent="0.2">
      <c r="B5142" s="4"/>
      <c r="C5142" s="10"/>
      <c r="D5142" s="13"/>
      <c r="K5142" s="3"/>
    </row>
    <row r="5143" spans="2:11" s="2" customFormat="1" x14ac:dyDescent="0.2">
      <c r="B5143" s="4"/>
      <c r="C5143" s="10"/>
      <c r="D5143" s="13"/>
      <c r="K5143" s="3"/>
    </row>
    <row r="5144" spans="2:11" s="2" customFormat="1" x14ac:dyDescent="0.2">
      <c r="B5144" s="4"/>
      <c r="C5144" s="10"/>
      <c r="D5144" s="13"/>
      <c r="K5144" s="3"/>
    </row>
    <row r="5145" spans="2:11" s="2" customFormat="1" x14ac:dyDescent="0.2">
      <c r="B5145" s="4"/>
      <c r="C5145" s="10"/>
      <c r="D5145" s="13"/>
      <c r="K5145" s="3"/>
    </row>
    <row r="5146" spans="2:11" s="2" customFormat="1" x14ac:dyDescent="0.2">
      <c r="B5146" s="4"/>
      <c r="C5146" s="10"/>
      <c r="D5146" s="13"/>
      <c r="K5146" s="3"/>
    </row>
    <row r="5147" spans="2:11" s="2" customFormat="1" x14ac:dyDescent="0.2">
      <c r="B5147" s="4"/>
      <c r="C5147" s="10"/>
      <c r="D5147" s="13"/>
      <c r="K5147" s="3"/>
    </row>
    <row r="5148" spans="2:11" s="2" customFormat="1" x14ac:dyDescent="0.2">
      <c r="B5148" s="4"/>
      <c r="C5148" s="10"/>
      <c r="D5148" s="13"/>
      <c r="K5148" s="3"/>
    </row>
    <row r="5149" spans="2:11" s="2" customFormat="1" x14ac:dyDescent="0.2">
      <c r="B5149" s="4"/>
      <c r="C5149" s="10"/>
      <c r="D5149" s="13"/>
      <c r="K5149" s="3"/>
    </row>
    <row r="5150" spans="2:11" s="2" customFormat="1" x14ac:dyDescent="0.2">
      <c r="B5150" s="4"/>
      <c r="C5150" s="10"/>
      <c r="D5150" s="13"/>
      <c r="K5150" s="3"/>
    </row>
    <row r="5151" spans="2:11" s="2" customFormat="1" x14ac:dyDescent="0.2">
      <c r="B5151" s="4"/>
      <c r="C5151" s="10"/>
      <c r="D5151" s="13"/>
      <c r="K5151" s="3"/>
    </row>
    <row r="5152" spans="2:11" s="2" customFormat="1" x14ac:dyDescent="0.2">
      <c r="B5152" s="4"/>
      <c r="C5152" s="10"/>
      <c r="D5152" s="13"/>
      <c r="K5152" s="3"/>
    </row>
    <row r="5153" spans="2:11" s="2" customFormat="1" x14ac:dyDescent="0.2">
      <c r="B5153" s="4"/>
      <c r="C5153" s="10"/>
      <c r="D5153" s="13"/>
      <c r="K5153" s="3"/>
    </row>
    <row r="5154" spans="2:11" s="2" customFormat="1" x14ac:dyDescent="0.2">
      <c r="B5154" s="4"/>
      <c r="C5154" s="10"/>
      <c r="D5154" s="13"/>
      <c r="K5154" s="3"/>
    </row>
    <row r="5155" spans="2:11" s="2" customFormat="1" x14ac:dyDescent="0.2">
      <c r="B5155" s="4"/>
      <c r="C5155" s="10"/>
      <c r="D5155" s="13"/>
      <c r="K5155" s="3"/>
    </row>
    <row r="5156" spans="2:11" s="2" customFormat="1" x14ac:dyDescent="0.2">
      <c r="B5156" s="4"/>
      <c r="C5156" s="10"/>
      <c r="D5156" s="13"/>
      <c r="K5156" s="3"/>
    </row>
    <row r="5157" spans="2:11" s="2" customFormat="1" x14ac:dyDescent="0.2">
      <c r="B5157" s="4"/>
      <c r="C5157" s="10"/>
      <c r="D5157" s="13"/>
      <c r="K5157" s="3"/>
    </row>
    <row r="5158" spans="2:11" s="2" customFormat="1" x14ac:dyDescent="0.2">
      <c r="B5158" s="4"/>
      <c r="C5158" s="10"/>
      <c r="D5158" s="13"/>
      <c r="K5158" s="3"/>
    </row>
    <row r="5159" spans="2:11" s="2" customFormat="1" x14ac:dyDescent="0.2">
      <c r="B5159" s="4"/>
      <c r="C5159" s="10"/>
      <c r="D5159" s="13"/>
      <c r="K5159" s="3"/>
    </row>
    <row r="5160" spans="2:11" s="2" customFormat="1" x14ac:dyDescent="0.2">
      <c r="B5160" s="4"/>
      <c r="C5160" s="10"/>
      <c r="D5160" s="13"/>
      <c r="K5160" s="3"/>
    </row>
    <row r="5161" spans="2:11" s="2" customFormat="1" x14ac:dyDescent="0.2">
      <c r="B5161" s="4"/>
      <c r="C5161" s="10"/>
      <c r="D5161" s="13"/>
      <c r="K5161" s="3"/>
    </row>
    <row r="5162" spans="2:11" s="2" customFormat="1" x14ac:dyDescent="0.2">
      <c r="B5162" s="4"/>
      <c r="C5162" s="10"/>
      <c r="D5162" s="13"/>
      <c r="K5162" s="3"/>
    </row>
    <row r="5163" spans="2:11" s="2" customFormat="1" x14ac:dyDescent="0.2">
      <c r="B5163" s="4"/>
      <c r="C5163" s="10"/>
      <c r="D5163" s="13"/>
      <c r="K5163" s="3"/>
    </row>
    <row r="5164" spans="2:11" s="2" customFormat="1" x14ac:dyDescent="0.2">
      <c r="B5164" s="4"/>
      <c r="C5164" s="10"/>
      <c r="D5164" s="13"/>
      <c r="K5164" s="3"/>
    </row>
    <row r="5165" spans="2:11" s="2" customFormat="1" x14ac:dyDescent="0.2">
      <c r="B5165" s="4"/>
      <c r="C5165" s="10"/>
      <c r="D5165" s="13"/>
      <c r="K5165" s="3"/>
    </row>
    <row r="5166" spans="2:11" s="2" customFormat="1" x14ac:dyDescent="0.2">
      <c r="B5166" s="4"/>
      <c r="C5166" s="10"/>
      <c r="D5166" s="13"/>
      <c r="K5166" s="3"/>
    </row>
    <row r="5167" spans="2:11" s="2" customFormat="1" x14ac:dyDescent="0.2">
      <c r="B5167" s="4"/>
      <c r="C5167" s="10"/>
      <c r="D5167" s="13"/>
      <c r="K5167" s="3"/>
    </row>
    <row r="5168" spans="2:11" s="2" customFormat="1" x14ac:dyDescent="0.2">
      <c r="B5168" s="4"/>
      <c r="C5168" s="10"/>
      <c r="D5168" s="13"/>
      <c r="K5168" s="3"/>
    </row>
    <row r="5169" spans="2:11" s="2" customFormat="1" x14ac:dyDescent="0.2">
      <c r="B5169" s="4"/>
      <c r="C5169" s="10"/>
      <c r="D5169" s="13"/>
      <c r="K5169" s="3"/>
    </row>
    <row r="5170" spans="2:11" s="2" customFormat="1" x14ac:dyDescent="0.2">
      <c r="B5170" s="4"/>
      <c r="C5170" s="10"/>
      <c r="D5170" s="13"/>
      <c r="K5170" s="3"/>
    </row>
    <row r="5171" spans="2:11" s="2" customFormat="1" x14ac:dyDescent="0.2">
      <c r="B5171" s="4"/>
      <c r="C5171" s="10"/>
      <c r="D5171" s="13"/>
      <c r="K5171" s="3"/>
    </row>
    <row r="5172" spans="2:11" s="2" customFormat="1" x14ac:dyDescent="0.2">
      <c r="B5172" s="4"/>
      <c r="C5172" s="10"/>
      <c r="D5172" s="13"/>
      <c r="K5172" s="3"/>
    </row>
    <row r="5173" spans="2:11" s="2" customFormat="1" x14ac:dyDescent="0.2">
      <c r="B5173" s="4"/>
      <c r="C5173" s="10"/>
      <c r="D5173" s="13"/>
      <c r="K5173" s="3"/>
    </row>
    <row r="5174" spans="2:11" s="2" customFormat="1" x14ac:dyDescent="0.2">
      <c r="B5174" s="4"/>
      <c r="C5174" s="10"/>
      <c r="D5174" s="13"/>
      <c r="K5174" s="3"/>
    </row>
    <row r="5175" spans="2:11" s="2" customFormat="1" x14ac:dyDescent="0.2">
      <c r="B5175" s="4"/>
      <c r="C5175" s="10"/>
      <c r="D5175" s="13"/>
      <c r="K5175" s="3"/>
    </row>
    <row r="5176" spans="2:11" s="2" customFormat="1" x14ac:dyDescent="0.2">
      <c r="B5176" s="4"/>
      <c r="C5176" s="10"/>
      <c r="D5176" s="13"/>
      <c r="K5176" s="3"/>
    </row>
    <row r="5177" spans="2:11" s="2" customFormat="1" x14ac:dyDescent="0.2">
      <c r="B5177" s="4"/>
      <c r="C5177" s="10"/>
      <c r="D5177" s="13"/>
      <c r="K5177" s="3"/>
    </row>
    <row r="5178" spans="2:11" s="2" customFormat="1" x14ac:dyDescent="0.2">
      <c r="B5178" s="4"/>
      <c r="C5178" s="10"/>
      <c r="D5178" s="13"/>
      <c r="K5178" s="3"/>
    </row>
    <row r="5179" spans="2:11" s="2" customFormat="1" x14ac:dyDescent="0.2">
      <c r="B5179" s="4"/>
      <c r="C5179" s="10"/>
      <c r="D5179" s="13"/>
      <c r="K5179" s="3"/>
    </row>
    <row r="5180" spans="2:11" s="2" customFormat="1" x14ac:dyDescent="0.2">
      <c r="B5180" s="4"/>
      <c r="C5180" s="10"/>
      <c r="D5180" s="13"/>
      <c r="K5180" s="3"/>
    </row>
    <row r="5181" spans="2:11" s="2" customFormat="1" x14ac:dyDescent="0.2">
      <c r="B5181" s="4"/>
      <c r="C5181" s="10"/>
      <c r="D5181" s="13"/>
      <c r="K5181" s="3"/>
    </row>
    <row r="5182" spans="2:11" s="2" customFormat="1" x14ac:dyDescent="0.2">
      <c r="B5182" s="4"/>
      <c r="C5182" s="10"/>
      <c r="D5182" s="13"/>
      <c r="K5182" s="3"/>
    </row>
    <row r="5183" spans="2:11" s="2" customFormat="1" x14ac:dyDescent="0.2">
      <c r="B5183" s="4"/>
      <c r="C5183" s="10"/>
      <c r="D5183" s="13"/>
      <c r="K5183" s="3"/>
    </row>
    <row r="5184" spans="2:11" s="2" customFormat="1" x14ac:dyDescent="0.2">
      <c r="B5184" s="4"/>
      <c r="C5184" s="10"/>
      <c r="D5184" s="13"/>
      <c r="K5184" s="3"/>
    </row>
    <row r="5185" spans="2:11" s="2" customFormat="1" x14ac:dyDescent="0.2">
      <c r="B5185" s="4"/>
      <c r="C5185" s="10"/>
      <c r="D5185" s="13"/>
      <c r="K5185" s="3"/>
    </row>
    <row r="5186" spans="2:11" s="2" customFormat="1" x14ac:dyDescent="0.2">
      <c r="B5186" s="4"/>
      <c r="C5186" s="10"/>
      <c r="D5186" s="13"/>
      <c r="K5186" s="3"/>
    </row>
    <row r="5187" spans="2:11" s="2" customFormat="1" x14ac:dyDescent="0.2">
      <c r="B5187" s="4"/>
      <c r="C5187" s="10"/>
      <c r="D5187" s="13"/>
      <c r="K5187" s="3"/>
    </row>
    <row r="5188" spans="2:11" s="2" customFormat="1" x14ac:dyDescent="0.2">
      <c r="B5188" s="4"/>
      <c r="C5188" s="10"/>
      <c r="D5188" s="13"/>
      <c r="K5188" s="3"/>
    </row>
    <row r="5189" spans="2:11" s="2" customFormat="1" x14ac:dyDescent="0.2">
      <c r="B5189" s="4"/>
      <c r="C5189" s="10"/>
      <c r="D5189" s="13"/>
      <c r="K5189" s="3"/>
    </row>
    <row r="5190" spans="2:11" s="2" customFormat="1" x14ac:dyDescent="0.2">
      <c r="B5190" s="4"/>
      <c r="C5190" s="10"/>
      <c r="D5190" s="13"/>
      <c r="K5190" s="3"/>
    </row>
    <row r="5191" spans="2:11" s="2" customFormat="1" x14ac:dyDescent="0.2">
      <c r="B5191" s="4"/>
      <c r="C5191" s="10"/>
      <c r="D5191" s="13"/>
      <c r="K5191" s="3"/>
    </row>
    <row r="5192" spans="2:11" s="2" customFormat="1" x14ac:dyDescent="0.2">
      <c r="B5192" s="4"/>
      <c r="C5192" s="10"/>
      <c r="D5192" s="13"/>
      <c r="K5192" s="3"/>
    </row>
    <row r="5193" spans="2:11" s="2" customFormat="1" x14ac:dyDescent="0.2">
      <c r="B5193" s="4"/>
      <c r="C5193" s="10"/>
      <c r="D5193" s="13"/>
      <c r="K5193" s="3"/>
    </row>
    <row r="5194" spans="2:11" s="2" customFormat="1" x14ac:dyDescent="0.2">
      <c r="B5194" s="4"/>
      <c r="C5194" s="10"/>
      <c r="D5194" s="13"/>
      <c r="K5194" s="3"/>
    </row>
    <row r="5195" spans="2:11" s="2" customFormat="1" x14ac:dyDescent="0.2">
      <c r="B5195" s="4"/>
      <c r="C5195" s="10"/>
      <c r="D5195" s="13"/>
      <c r="K5195" s="3"/>
    </row>
    <row r="5196" spans="2:11" s="2" customFormat="1" x14ac:dyDescent="0.2">
      <c r="B5196" s="4"/>
      <c r="C5196" s="10"/>
      <c r="D5196" s="13"/>
      <c r="K5196" s="3"/>
    </row>
    <row r="5197" spans="2:11" s="2" customFormat="1" x14ac:dyDescent="0.2">
      <c r="B5197" s="4"/>
      <c r="C5197" s="10"/>
      <c r="D5197" s="13"/>
      <c r="K5197" s="3"/>
    </row>
    <row r="5198" spans="2:11" s="2" customFormat="1" x14ac:dyDescent="0.2">
      <c r="B5198" s="4"/>
      <c r="C5198" s="10"/>
      <c r="D5198" s="13"/>
      <c r="K5198" s="3"/>
    </row>
    <row r="5199" spans="2:11" s="2" customFormat="1" x14ac:dyDescent="0.2">
      <c r="B5199" s="4"/>
      <c r="C5199" s="10"/>
      <c r="D5199" s="13"/>
      <c r="K5199" s="3"/>
    </row>
    <row r="5200" spans="2:11" s="2" customFormat="1" x14ac:dyDescent="0.2">
      <c r="B5200" s="4"/>
      <c r="C5200" s="10"/>
      <c r="D5200" s="13"/>
      <c r="K5200" s="3"/>
    </row>
    <row r="5201" spans="2:11" s="2" customFormat="1" x14ac:dyDescent="0.2">
      <c r="B5201" s="4"/>
      <c r="C5201" s="10"/>
      <c r="D5201" s="13"/>
      <c r="K5201" s="3"/>
    </row>
    <row r="5202" spans="2:11" s="2" customFormat="1" x14ac:dyDescent="0.2">
      <c r="B5202" s="4"/>
      <c r="C5202" s="10"/>
      <c r="D5202" s="13"/>
      <c r="K5202" s="3"/>
    </row>
    <row r="5203" spans="2:11" s="2" customFormat="1" x14ac:dyDescent="0.2">
      <c r="B5203" s="4"/>
      <c r="C5203" s="10"/>
      <c r="D5203" s="13"/>
      <c r="K5203" s="3"/>
    </row>
    <row r="5204" spans="2:11" s="2" customFormat="1" x14ac:dyDescent="0.2">
      <c r="B5204" s="4"/>
      <c r="C5204" s="10"/>
      <c r="D5204" s="13"/>
      <c r="K5204" s="3"/>
    </row>
    <row r="5205" spans="2:11" s="2" customFormat="1" x14ac:dyDescent="0.2">
      <c r="B5205" s="4"/>
      <c r="C5205" s="10"/>
      <c r="D5205" s="13"/>
      <c r="K5205" s="3"/>
    </row>
    <row r="5206" spans="2:11" s="2" customFormat="1" x14ac:dyDescent="0.2">
      <c r="B5206" s="4"/>
      <c r="C5206" s="10"/>
      <c r="D5206" s="13"/>
      <c r="K5206" s="3"/>
    </row>
    <row r="5207" spans="2:11" s="2" customFormat="1" x14ac:dyDescent="0.2">
      <c r="B5207" s="4"/>
      <c r="C5207" s="10"/>
      <c r="D5207" s="13"/>
      <c r="K5207" s="3"/>
    </row>
    <row r="5208" spans="2:11" s="2" customFormat="1" x14ac:dyDescent="0.2">
      <c r="B5208" s="4"/>
      <c r="C5208" s="10"/>
      <c r="D5208" s="13"/>
      <c r="K5208" s="3"/>
    </row>
    <row r="5209" spans="2:11" s="2" customFormat="1" x14ac:dyDescent="0.2">
      <c r="B5209" s="4"/>
      <c r="C5209" s="10"/>
      <c r="D5209" s="13"/>
      <c r="K5209" s="3"/>
    </row>
    <row r="5210" spans="2:11" s="2" customFormat="1" x14ac:dyDescent="0.2">
      <c r="B5210" s="4"/>
      <c r="C5210" s="10"/>
      <c r="D5210" s="13"/>
      <c r="K5210" s="3"/>
    </row>
    <row r="5211" spans="2:11" s="2" customFormat="1" x14ac:dyDescent="0.2">
      <c r="B5211" s="4"/>
      <c r="C5211" s="10"/>
      <c r="D5211" s="13"/>
      <c r="K5211" s="3"/>
    </row>
    <row r="5212" spans="2:11" s="2" customFormat="1" x14ac:dyDescent="0.2">
      <c r="B5212" s="4"/>
      <c r="C5212" s="10"/>
      <c r="D5212" s="13"/>
      <c r="K5212" s="3"/>
    </row>
    <row r="5213" spans="2:11" s="2" customFormat="1" x14ac:dyDescent="0.2">
      <c r="B5213" s="4"/>
      <c r="C5213" s="10"/>
      <c r="D5213" s="13"/>
      <c r="K5213" s="3"/>
    </row>
    <row r="5214" spans="2:11" s="2" customFormat="1" x14ac:dyDescent="0.2">
      <c r="B5214" s="4"/>
      <c r="C5214" s="10"/>
      <c r="D5214" s="13"/>
      <c r="K5214" s="3"/>
    </row>
    <row r="5215" spans="2:11" s="2" customFormat="1" x14ac:dyDescent="0.2">
      <c r="B5215" s="4"/>
      <c r="C5215" s="10"/>
      <c r="D5215" s="13"/>
      <c r="K5215" s="3"/>
    </row>
    <row r="5216" spans="2:11" s="2" customFormat="1" x14ac:dyDescent="0.2">
      <c r="B5216" s="4"/>
      <c r="C5216" s="10"/>
      <c r="D5216" s="13"/>
      <c r="K5216" s="3"/>
    </row>
    <row r="5217" spans="2:11" s="2" customFormat="1" x14ac:dyDescent="0.2">
      <c r="B5217" s="4"/>
      <c r="C5217" s="10"/>
      <c r="D5217" s="13"/>
      <c r="K5217" s="3"/>
    </row>
    <row r="5218" spans="2:11" s="2" customFormat="1" x14ac:dyDescent="0.2">
      <c r="B5218" s="4"/>
      <c r="C5218" s="10"/>
      <c r="D5218" s="13"/>
      <c r="K5218" s="3"/>
    </row>
    <row r="5219" spans="2:11" s="2" customFormat="1" x14ac:dyDescent="0.2">
      <c r="B5219" s="4"/>
      <c r="C5219" s="10"/>
      <c r="D5219" s="13"/>
      <c r="K5219" s="3"/>
    </row>
    <row r="5220" spans="2:11" s="2" customFormat="1" x14ac:dyDescent="0.2">
      <c r="B5220" s="4"/>
      <c r="C5220" s="10"/>
      <c r="D5220" s="13"/>
      <c r="K5220" s="3"/>
    </row>
    <row r="5221" spans="2:11" s="2" customFormat="1" x14ac:dyDescent="0.2">
      <c r="B5221" s="4"/>
      <c r="C5221" s="10"/>
      <c r="D5221" s="13"/>
      <c r="K5221" s="3"/>
    </row>
    <row r="5222" spans="2:11" s="2" customFormat="1" x14ac:dyDescent="0.2">
      <c r="B5222" s="4"/>
      <c r="C5222" s="10"/>
      <c r="D5222" s="13"/>
      <c r="K5222" s="3"/>
    </row>
    <row r="5223" spans="2:11" s="2" customFormat="1" x14ac:dyDescent="0.2">
      <c r="B5223" s="4"/>
      <c r="C5223" s="10"/>
      <c r="D5223" s="13"/>
      <c r="K5223" s="3"/>
    </row>
    <row r="5224" spans="2:11" s="2" customFormat="1" x14ac:dyDescent="0.2">
      <c r="B5224" s="4"/>
      <c r="C5224" s="10"/>
      <c r="D5224" s="13"/>
      <c r="K5224" s="3"/>
    </row>
    <row r="5225" spans="2:11" s="2" customFormat="1" x14ac:dyDescent="0.2">
      <c r="B5225" s="4"/>
      <c r="C5225" s="10"/>
      <c r="D5225" s="13"/>
      <c r="K5225" s="3"/>
    </row>
    <row r="5226" spans="2:11" s="2" customFormat="1" x14ac:dyDescent="0.2">
      <c r="B5226" s="4"/>
      <c r="C5226" s="10"/>
      <c r="D5226" s="13"/>
      <c r="K5226" s="3"/>
    </row>
    <row r="5227" spans="2:11" s="2" customFormat="1" x14ac:dyDescent="0.2">
      <c r="B5227" s="4"/>
      <c r="C5227" s="10"/>
      <c r="D5227" s="13"/>
      <c r="K5227" s="3"/>
    </row>
    <row r="5228" spans="2:11" s="2" customFormat="1" x14ac:dyDescent="0.2">
      <c r="B5228" s="4"/>
      <c r="C5228" s="10"/>
      <c r="D5228" s="13"/>
      <c r="K5228" s="3"/>
    </row>
    <row r="5229" spans="2:11" s="2" customFormat="1" x14ac:dyDescent="0.2">
      <c r="B5229" s="4"/>
      <c r="C5229" s="10"/>
      <c r="D5229" s="13"/>
      <c r="K5229" s="3"/>
    </row>
    <row r="5230" spans="2:11" s="2" customFormat="1" x14ac:dyDescent="0.2">
      <c r="B5230" s="4"/>
      <c r="C5230" s="10"/>
      <c r="D5230" s="13"/>
      <c r="K5230" s="3"/>
    </row>
    <row r="5231" spans="2:11" s="2" customFormat="1" x14ac:dyDescent="0.2">
      <c r="B5231" s="4"/>
      <c r="C5231" s="10"/>
      <c r="D5231" s="13"/>
      <c r="K5231" s="3"/>
    </row>
    <row r="5232" spans="2:11" s="2" customFormat="1" x14ac:dyDescent="0.2">
      <c r="B5232" s="4"/>
      <c r="C5232" s="10"/>
      <c r="D5232" s="13"/>
      <c r="K5232" s="3"/>
    </row>
    <row r="5233" spans="2:11" s="2" customFormat="1" x14ac:dyDescent="0.2">
      <c r="B5233" s="4"/>
      <c r="C5233" s="10"/>
      <c r="D5233" s="13"/>
      <c r="K5233" s="3"/>
    </row>
    <row r="5234" spans="2:11" s="2" customFormat="1" x14ac:dyDescent="0.2">
      <c r="B5234" s="4"/>
      <c r="C5234" s="10"/>
      <c r="D5234" s="13"/>
      <c r="K5234" s="3"/>
    </row>
    <row r="5235" spans="2:11" s="2" customFormat="1" x14ac:dyDescent="0.2">
      <c r="B5235" s="4"/>
      <c r="C5235" s="10"/>
      <c r="D5235" s="13"/>
      <c r="K5235" s="3"/>
    </row>
    <row r="5236" spans="2:11" s="2" customFormat="1" x14ac:dyDescent="0.2">
      <c r="B5236" s="4"/>
      <c r="C5236" s="10"/>
      <c r="D5236" s="13"/>
      <c r="K5236" s="3"/>
    </row>
    <row r="5237" spans="2:11" s="2" customFormat="1" x14ac:dyDescent="0.2">
      <c r="B5237" s="4"/>
      <c r="C5237" s="10"/>
      <c r="D5237" s="13"/>
      <c r="K5237" s="3"/>
    </row>
    <row r="5238" spans="2:11" s="2" customFormat="1" x14ac:dyDescent="0.2">
      <c r="B5238" s="4"/>
      <c r="C5238" s="10"/>
      <c r="D5238" s="13"/>
      <c r="K5238" s="3"/>
    </row>
    <row r="5239" spans="2:11" s="2" customFormat="1" x14ac:dyDescent="0.2">
      <c r="B5239" s="4"/>
      <c r="C5239" s="10"/>
      <c r="D5239" s="13"/>
      <c r="K5239" s="3"/>
    </row>
    <row r="5240" spans="2:11" s="2" customFormat="1" x14ac:dyDescent="0.2">
      <c r="B5240" s="4"/>
      <c r="C5240" s="10"/>
      <c r="D5240" s="13"/>
      <c r="K5240" s="3"/>
    </row>
    <row r="5241" spans="2:11" s="2" customFormat="1" x14ac:dyDescent="0.2">
      <c r="B5241" s="4"/>
      <c r="C5241" s="10"/>
      <c r="D5241" s="13"/>
      <c r="K5241" s="3"/>
    </row>
    <row r="5242" spans="2:11" s="2" customFormat="1" x14ac:dyDescent="0.2">
      <c r="B5242" s="4"/>
      <c r="C5242" s="10"/>
      <c r="D5242" s="13"/>
      <c r="K5242" s="3"/>
    </row>
    <row r="5243" spans="2:11" s="2" customFormat="1" x14ac:dyDescent="0.2">
      <c r="B5243" s="4"/>
      <c r="C5243" s="10"/>
      <c r="D5243" s="13"/>
      <c r="K5243" s="3"/>
    </row>
    <row r="5244" spans="2:11" s="2" customFormat="1" x14ac:dyDescent="0.2">
      <c r="B5244" s="4"/>
      <c r="C5244" s="10"/>
      <c r="D5244" s="13"/>
      <c r="K5244" s="3"/>
    </row>
    <row r="5245" spans="2:11" s="2" customFormat="1" x14ac:dyDescent="0.2">
      <c r="B5245" s="4"/>
      <c r="C5245" s="10"/>
      <c r="D5245" s="13"/>
      <c r="K5245" s="3"/>
    </row>
    <row r="5246" spans="2:11" s="2" customFormat="1" x14ac:dyDescent="0.2">
      <c r="B5246" s="4"/>
      <c r="C5246" s="10"/>
      <c r="D5246" s="13"/>
      <c r="K5246" s="3"/>
    </row>
    <row r="5247" spans="2:11" s="2" customFormat="1" x14ac:dyDescent="0.2">
      <c r="B5247" s="4"/>
      <c r="C5247" s="10"/>
      <c r="D5247" s="13"/>
      <c r="K5247" s="3"/>
    </row>
    <row r="5248" spans="2:11" s="2" customFormat="1" x14ac:dyDescent="0.2">
      <c r="B5248" s="4"/>
      <c r="C5248" s="10"/>
      <c r="D5248" s="13"/>
      <c r="K5248" s="3"/>
    </row>
    <row r="5249" spans="2:11" s="2" customFormat="1" x14ac:dyDescent="0.2">
      <c r="B5249" s="4"/>
      <c r="C5249" s="10"/>
      <c r="D5249" s="13"/>
      <c r="K5249" s="3"/>
    </row>
    <row r="5250" spans="2:11" s="2" customFormat="1" x14ac:dyDescent="0.2">
      <c r="B5250" s="4"/>
      <c r="C5250" s="10"/>
      <c r="D5250" s="13"/>
      <c r="K5250" s="3"/>
    </row>
    <row r="5251" spans="2:11" s="2" customFormat="1" x14ac:dyDescent="0.2">
      <c r="B5251" s="4"/>
      <c r="C5251" s="10"/>
      <c r="D5251" s="13"/>
      <c r="K5251" s="3"/>
    </row>
    <row r="5252" spans="2:11" s="2" customFormat="1" x14ac:dyDescent="0.2">
      <c r="B5252" s="4"/>
      <c r="C5252" s="10"/>
      <c r="D5252" s="13"/>
      <c r="K5252" s="3"/>
    </row>
    <row r="5253" spans="2:11" s="2" customFormat="1" x14ac:dyDescent="0.2">
      <c r="B5253" s="4"/>
      <c r="C5253" s="10"/>
      <c r="D5253" s="13"/>
      <c r="K5253" s="3"/>
    </row>
    <row r="5254" spans="2:11" s="2" customFormat="1" x14ac:dyDescent="0.2">
      <c r="B5254" s="4"/>
      <c r="C5254" s="10"/>
      <c r="D5254" s="13"/>
      <c r="K5254" s="3"/>
    </row>
    <row r="5255" spans="2:11" s="2" customFormat="1" x14ac:dyDescent="0.2">
      <c r="B5255" s="4"/>
      <c r="C5255" s="10"/>
      <c r="D5255" s="13"/>
      <c r="K5255" s="3"/>
    </row>
    <row r="5256" spans="2:11" s="2" customFormat="1" x14ac:dyDescent="0.2">
      <c r="B5256" s="4"/>
      <c r="C5256" s="10"/>
      <c r="D5256" s="13"/>
      <c r="K5256" s="3"/>
    </row>
    <row r="5257" spans="2:11" s="2" customFormat="1" x14ac:dyDescent="0.2">
      <c r="B5257" s="4"/>
      <c r="C5257" s="10"/>
      <c r="D5257" s="13"/>
      <c r="K5257" s="3"/>
    </row>
    <row r="5258" spans="2:11" s="2" customFormat="1" x14ac:dyDescent="0.2">
      <c r="B5258" s="4"/>
      <c r="C5258" s="10"/>
      <c r="D5258" s="13"/>
      <c r="K5258" s="3"/>
    </row>
    <row r="5259" spans="2:11" s="2" customFormat="1" x14ac:dyDescent="0.2">
      <c r="B5259" s="4"/>
      <c r="C5259" s="10"/>
      <c r="D5259" s="13"/>
      <c r="K5259" s="3"/>
    </row>
    <row r="5260" spans="2:11" s="2" customFormat="1" x14ac:dyDescent="0.2">
      <c r="B5260" s="4"/>
      <c r="C5260" s="10"/>
      <c r="D5260" s="13"/>
      <c r="K5260" s="3"/>
    </row>
    <row r="5261" spans="2:11" s="2" customFormat="1" x14ac:dyDescent="0.2">
      <c r="B5261" s="4"/>
      <c r="C5261" s="10"/>
      <c r="D5261" s="13"/>
      <c r="K5261" s="3"/>
    </row>
    <row r="5262" spans="2:11" s="2" customFormat="1" x14ac:dyDescent="0.2">
      <c r="B5262" s="4"/>
      <c r="C5262" s="10"/>
      <c r="D5262" s="13"/>
      <c r="K5262" s="3"/>
    </row>
    <row r="5263" spans="2:11" s="2" customFormat="1" x14ac:dyDescent="0.2">
      <c r="B5263" s="4"/>
      <c r="C5263" s="10"/>
      <c r="D5263" s="13"/>
      <c r="K5263" s="3"/>
    </row>
    <row r="5264" spans="2:11" s="2" customFormat="1" x14ac:dyDescent="0.2">
      <c r="B5264" s="4"/>
      <c r="C5264" s="10"/>
      <c r="D5264" s="13"/>
      <c r="K5264" s="3"/>
    </row>
    <row r="5265" spans="2:11" s="2" customFormat="1" x14ac:dyDescent="0.2">
      <c r="B5265" s="4"/>
      <c r="C5265" s="10"/>
      <c r="D5265" s="13"/>
      <c r="K5265" s="3"/>
    </row>
    <row r="5266" spans="2:11" s="2" customFormat="1" x14ac:dyDescent="0.2">
      <c r="B5266" s="4"/>
      <c r="C5266" s="10"/>
      <c r="D5266" s="13"/>
      <c r="K5266" s="3"/>
    </row>
    <row r="5267" spans="2:11" s="2" customFormat="1" x14ac:dyDescent="0.2">
      <c r="B5267" s="4"/>
      <c r="C5267" s="10"/>
      <c r="D5267" s="13"/>
      <c r="K5267" s="3"/>
    </row>
    <row r="5268" spans="2:11" s="2" customFormat="1" x14ac:dyDescent="0.2">
      <c r="B5268" s="4"/>
      <c r="C5268" s="10"/>
      <c r="D5268" s="13"/>
      <c r="K5268" s="3"/>
    </row>
    <row r="5269" spans="2:11" s="2" customFormat="1" x14ac:dyDescent="0.2">
      <c r="B5269" s="4"/>
      <c r="C5269" s="10"/>
      <c r="D5269" s="13"/>
      <c r="K5269" s="3"/>
    </row>
    <row r="5270" spans="2:11" s="2" customFormat="1" x14ac:dyDescent="0.2">
      <c r="B5270" s="4"/>
      <c r="C5270" s="10"/>
      <c r="D5270" s="13"/>
      <c r="K5270" s="3"/>
    </row>
    <row r="5271" spans="2:11" s="2" customFormat="1" x14ac:dyDescent="0.2">
      <c r="B5271" s="4"/>
      <c r="C5271" s="10"/>
      <c r="D5271" s="13"/>
      <c r="K5271" s="3"/>
    </row>
    <row r="5272" spans="2:11" s="2" customFormat="1" x14ac:dyDescent="0.2">
      <c r="B5272" s="4"/>
      <c r="C5272" s="10"/>
      <c r="D5272" s="13"/>
      <c r="K5272" s="3"/>
    </row>
    <row r="5273" spans="2:11" s="2" customFormat="1" x14ac:dyDescent="0.2">
      <c r="B5273" s="4"/>
      <c r="C5273" s="10"/>
      <c r="D5273" s="13"/>
      <c r="K5273" s="3"/>
    </row>
    <row r="5274" spans="2:11" s="2" customFormat="1" x14ac:dyDescent="0.2">
      <c r="B5274" s="4"/>
      <c r="C5274" s="10"/>
      <c r="D5274" s="13"/>
      <c r="K5274" s="3"/>
    </row>
    <row r="5275" spans="2:11" s="2" customFormat="1" x14ac:dyDescent="0.2">
      <c r="B5275" s="4"/>
      <c r="C5275" s="10"/>
      <c r="D5275" s="13"/>
      <c r="K5275" s="3"/>
    </row>
    <row r="5276" spans="2:11" s="2" customFormat="1" x14ac:dyDescent="0.2">
      <c r="B5276" s="4"/>
      <c r="C5276" s="10"/>
      <c r="D5276" s="13"/>
      <c r="K5276" s="3"/>
    </row>
    <row r="5277" spans="2:11" s="2" customFormat="1" x14ac:dyDescent="0.2">
      <c r="B5277" s="4"/>
      <c r="C5277" s="10"/>
      <c r="D5277" s="13"/>
      <c r="K5277" s="3"/>
    </row>
    <row r="5278" spans="2:11" s="2" customFormat="1" x14ac:dyDescent="0.2">
      <c r="B5278" s="4"/>
      <c r="C5278" s="10"/>
      <c r="D5278" s="13"/>
      <c r="K5278" s="3"/>
    </row>
    <row r="5279" spans="2:11" s="2" customFormat="1" x14ac:dyDescent="0.2">
      <c r="B5279" s="4"/>
      <c r="C5279" s="10"/>
      <c r="D5279" s="13"/>
      <c r="K5279" s="3"/>
    </row>
    <row r="5280" spans="2:11" s="2" customFormat="1" x14ac:dyDescent="0.2">
      <c r="B5280" s="4"/>
      <c r="C5280" s="10"/>
      <c r="D5280" s="13"/>
      <c r="K5280" s="3"/>
    </row>
    <row r="5281" spans="2:11" s="2" customFormat="1" x14ac:dyDescent="0.2">
      <c r="B5281" s="4"/>
      <c r="C5281" s="10"/>
      <c r="D5281" s="13"/>
      <c r="K5281" s="3"/>
    </row>
    <row r="5282" spans="2:11" s="2" customFormat="1" x14ac:dyDescent="0.2">
      <c r="B5282" s="4"/>
      <c r="C5282" s="10"/>
      <c r="D5282" s="13"/>
      <c r="K5282" s="3"/>
    </row>
    <row r="5283" spans="2:11" s="2" customFormat="1" x14ac:dyDescent="0.2">
      <c r="B5283" s="4"/>
      <c r="C5283" s="10"/>
      <c r="D5283" s="13"/>
      <c r="K5283" s="3"/>
    </row>
    <row r="5284" spans="2:11" s="2" customFormat="1" x14ac:dyDescent="0.2">
      <c r="B5284" s="4"/>
      <c r="C5284" s="10"/>
      <c r="D5284" s="13"/>
      <c r="K5284" s="3"/>
    </row>
    <row r="5285" spans="2:11" s="2" customFormat="1" x14ac:dyDescent="0.2">
      <c r="B5285" s="4"/>
      <c r="C5285" s="10"/>
      <c r="D5285" s="13"/>
      <c r="K5285" s="3"/>
    </row>
    <row r="5286" spans="2:11" s="2" customFormat="1" x14ac:dyDescent="0.2">
      <c r="B5286" s="4"/>
      <c r="C5286" s="10"/>
      <c r="D5286" s="13"/>
      <c r="K5286" s="3"/>
    </row>
    <row r="5287" spans="2:11" s="2" customFormat="1" x14ac:dyDescent="0.2">
      <c r="B5287" s="4"/>
      <c r="C5287" s="10"/>
      <c r="D5287" s="13"/>
      <c r="K5287" s="3"/>
    </row>
    <row r="5288" spans="2:11" s="2" customFormat="1" x14ac:dyDescent="0.2">
      <c r="B5288" s="4"/>
      <c r="C5288" s="10"/>
      <c r="D5288" s="13"/>
      <c r="K5288" s="3"/>
    </row>
    <row r="5289" spans="2:11" s="2" customFormat="1" x14ac:dyDescent="0.2">
      <c r="B5289" s="4"/>
      <c r="C5289" s="10"/>
      <c r="D5289" s="13"/>
      <c r="K5289" s="3"/>
    </row>
    <row r="5290" spans="2:11" s="2" customFormat="1" x14ac:dyDescent="0.2">
      <c r="B5290" s="4"/>
      <c r="C5290" s="10"/>
      <c r="D5290" s="13"/>
      <c r="K5290" s="3"/>
    </row>
    <row r="5291" spans="2:11" s="2" customFormat="1" x14ac:dyDescent="0.2">
      <c r="B5291" s="4"/>
      <c r="C5291" s="10"/>
      <c r="D5291" s="13"/>
      <c r="K5291" s="3"/>
    </row>
    <row r="5292" spans="2:11" s="2" customFormat="1" x14ac:dyDescent="0.2">
      <c r="B5292" s="4"/>
      <c r="C5292" s="10"/>
      <c r="D5292" s="13"/>
      <c r="K5292" s="3"/>
    </row>
    <row r="5293" spans="2:11" s="2" customFormat="1" x14ac:dyDescent="0.2">
      <c r="B5293" s="4"/>
      <c r="C5293" s="10"/>
      <c r="D5293" s="13"/>
      <c r="K5293" s="3"/>
    </row>
    <row r="5294" spans="2:11" s="2" customFormat="1" x14ac:dyDescent="0.2">
      <c r="B5294" s="4"/>
      <c r="C5294" s="10"/>
      <c r="D5294" s="13"/>
      <c r="K5294" s="3"/>
    </row>
    <row r="5295" spans="2:11" s="2" customFormat="1" x14ac:dyDescent="0.2">
      <c r="B5295" s="4"/>
      <c r="C5295" s="10"/>
      <c r="D5295" s="13"/>
      <c r="K5295" s="3"/>
    </row>
    <row r="5296" spans="2:11" s="2" customFormat="1" x14ac:dyDescent="0.2">
      <c r="B5296" s="4"/>
      <c r="C5296" s="10"/>
      <c r="D5296" s="13"/>
      <c r="K5296" s="3"/>
    </row>
    <row r="5297" spans="2:11" s="2" customFormat="1" x14ac:dyDescent="0.2">
      <c r="B5297" s="4"/>
      <c r="C5297" s="10"/>
      <c r="D5297" s="13"/>
      <c r="K5297" s="3"/>
    </row>
    <row r="5298" spans="2:11" s="2" customFormat="1" x14ac:dyDescent="0.2">
      <c r="B5298" s="4"/>
      <c r="C5298" s="10"/>
      <c r="D5298" s="13"/>
      <c r="K5298" s="3"/>
    </row>
    <row r="5299" spans="2:11" s="2" customFormat="1" x14ac:dyDescent="0.2">
      <c r="B5299" s="4"/>
      <c r="C5299" s="10"/>
      <c r="D5299" s="13"/>
      <c r="K5299" s="3"/>
    </row>
    <row r="5300" spans="2:11" s="2" customFormat="1" x14ac:dyDescent="0.2">
      <c r="B5300" s="4"/>
      <c r="C5300" s="10"/>
      <c r="D5300" s="13"/>
      <c r="K5300" s="3"/>
    </row>
    <row r="5301" spans="2:11" s="2" customFormat="1" x14ac:dyDescent="0.2">
      <c r="B5301" s="4"/>
      <c r="C5301" s="10"/>
      <c r="D5301" s="13"/>
      <c r="K5301" s="3"/>
    </row>
    <row r="5302" spans="2:11" s="2" customFormat="1" x14ac:dyDescent="0.2">
      <c r="B5302" s="4"/>
      <c r="C5302" s="10"/>
      <c r="D5302" s="13"/>
      <c r="K5302" s="3"/>
    </row>
    <row r="5303" spans="2:11" s="2" customFormat="1" x14ac:dyDescent="0.2">
      <c r="B5303" s="4"/>
      <c r="C5303" s="10"/>
      <c r="D5303" s="13"/>
      <c r="K5303" s="3"/>
    </row>
    <row r="5304" spans="2:11" s="2" customFormat="1" x14ac:dyDescent="0.2">
      <c r="B5304" s="4"/>
      <c r="C5304" s="10"/>
      <c r="D5304" s="13"/>
      <c r="K5304" s="3"/>
    </row>
    <row r="5305" spans="2:11" s="2" customFormat="1" x14ac:dyDescent="0.2">
      <c r="B5305" s="4"/>
      <c r="C5305" s="10"/>
      <c r="D5305" s="13"/>
      <c r="K5305" s="3"/>
    </row>
    <row r="5306" spans="2:11" s="2" customFormat="1" x14ac:dyDescent="0.2">
      <c r="B5306" s="4"/>
      <c r="C5306" s="10"/>
      <c r="D5306" s="13"/>
      <c r="K5306" s="3"/>
    </row>
    <row r="5307" spans="2:11" s="2" customFormat="1" x14ac:dyDescent="0.2">
      <c r="B5307" s="4"/>
      <c r="C5307" s="10"/>
      <c r="D5307" s="13"/>
      <c r="K5307" s="3"/>
    </row>
    <row r="5308" spans="2:11" s="2" customFormat="1" x14ac:dyDescent="0.2">
      <c r="B5308" s="4"/>
      <c r="C5308" s="10"/>
      <c r="D5308" s="13"/>
      <c r="K5308" s="3"/>
    </row>
    <row r="5309" spans="2:11" s="2" customFormat="1" x14ac:dyDescent="0.2">
      <c r="B5309" s="4"/>
      <c r="C5309" s="10"/>
      <c r="D5309" s="13"/>
      <c r="K5309" s="3"/>
    </row>
    <row r="5310" spans="2:11" s="2" customFormat="1" x14ac:dyDescent="0.2">
      <c r="B5310" s="4"/>
      <c r="C5310" s="10"/>
      <c r="D5310" s="13"/>
      <c r="K5310" s="3"/>
    </row>
    <row r="5311" spans="2:11" s="2" customFormat="1" x14ac:dyDescent="0.2">
      <c r="B5311" s="4"/>
      <c r="C5311" s="10"/>
      <c r="D5311" s="13"/>
      <c r="K5311" s="3"/>
    </row>
    <row r="5312" spans="2:11" s="2" customFormat="1" x14ac:dyDescent="0.2">
      <c r="B5312" s="4"/>
      <c r="C5312" s="10"/>
      <c r="D5312" s="13"/>
      <c r="K5312" s="3"/>
    </row>
    <row r="5313" spans="2:11" s="2" customFormat="1" x14ac:dyDescent="0.2">
      <c r="B5313" s="4"/>
      <c r="C5313" s="10"/>
      <c r="D5313" s="13"/>
      <c r="K5313" s="3"/>
    </row>
    <row r="5314" spans="2:11" s="2" customFormat="1" x14ac:dyDescent="0.2">
      <c r="B5314" s="4"/>
      <c r="C5314" s="10"/>
      <c r="D5314" s="13"/>
      <c r="K5314" s="3"/>
    </row>
    <row r="5315" spans="2:11" s="2" customFormat="1" x14ac:dyDescent="0.2">
      <c r="B5315" s="4"/>
      <c r="C5315" s="10"/>
      <c r="D5315" s="13"/>
      <c r="K5315" s="3"/>
    </row>
    <row r="5316" spans="2:11" s="2" customFormat="1" x14ac:dyDescent="0.2">
      <c r="B5316" s="4"/>
      <c r="C5316" s="10"/>
      <c r="D5316" s="13"/>
      <c r="K5316" s="3"/>
    </row>
    <row r="5317" spans="2:11" s="2" customFormat="1" x14ac:dyDescent="0.2">
      <c r="B5317" s="4"/>
      <c r="C5317" s="10"/>
      <c r="D5317" s="13"/>
      <c r="K5317" s="3"/>
    </row>
    <row r="5318" spans="2:11" s="2" customFormat="1" x14ac:dyDescent="0.2">
      <c r="B5318" s="4"/>
      <c r="C5318" s="10"/>
      <c r="D5318" s="13"/>
      <c r="K5318" s="3"/>
    </row>
    <row r="5319" spans="2:11" s="2" customFormat="1" x14ac:dyDescent="0.2">
      <c r="B5319" s="4"/>
      <c r="C5319" s="10"/>
      <c r="D5319" s="13"/>
      <c r="K5319" s="3"/>
    </row>
    <row r="5320" spans="2:11" s="2" customFormat="1" x14ac:dyDescent="0.2">
      <c r="B5320" s="4"/>
      <c r="C5320" s="10"/>
      <c r="D5320" s="13"/>
      <c r="K5320" s="3"/>
    </row>
    <row r="5321" spans="2:11" s="2" customFormat="1" x14ac:dyDescent="0.2">
      <c r="B5321" s="4"/>
      <c r="C5321" s="10"/>
      <c r="D5321" s="13"/>
      <c r="K5321" s="3"/>
    </row>
    <row r="5322" spans="2:11" s="2" customFormat="1" x14ac:dyDescent="0.2">
      <c r="B5322" s="4"/>
      <c r="C5322" s="10"/>
      <c r="D5322" s="13"/>
      <c r="K5322" s="3"/>
    </row>
    <row r="5323" spans="2:11" s="2" customFormat="1" x14ac:dyDescent="0.2">
      <c r="B5323" s="4"/>
      <c r="C5323" s="10"/>
      <c r="D5323" s="13"/>
      <c r="K5323" s="3"/>
    </row>
    <row r="5324" spans="2:11" s="2" customFormat="1" x14ac:dyDescent="0.2">
      <c r="B5324" s="4"/>
      <c r="C5324" s="10"/>
      <c r="D5324" s="13"/>
      <c r="K5324" s="3"/>
    </row>
    <row r="5325" spans="2:11" s="2" customFormat="1" x14ac:dyDescent="0.2">
      <c r="B5325" s="4"/>
      <c r="C5325" s="10"/>
      <c r="D5325" s="13"/>
      <c r="K5325" s="3"/>
    </row>
    <row r="5326" spans="2:11" s="2" customFormat="1" x14ac:dyDescent="0.2">
      <c r="B5326" s="4"/>
      <c r="C5326" s="10"/>
      <c r="D5326" s="13"/>
      <c r="K5326" s="3"/>
    </row>
    <row r="5327" spans="2:11" s="2" customFormat="1" x14ac:dyDescent="0.2">
      <c r="B5327" s="4"/>
      <c r="C5327" s="10"/>
      <c r="D5327" s="13"/>
      <c r="K5327" s="3"/>
    </row>
    <row r="5328" spans="2:11" s="2" customFormat="1" x14ac:dyDescent="0.2">
      <c r="B5328" s="4"/>
      <c r="C5328" s="10"/>
      <c r="D5328" s="13"/>
      <c r="K5328" s="3"/>
    </row>
    <row r="5329" spans="2:11" s="2" customFormat="1" x14ac:dyDescent="0.2">
      <c r="B5329" s="4"/>
      <c r="C5329" s="10"/>
      <c r="D5329" s="13"/>
      <c r="K5329" s="3"/>
    </row>
    <row r="5330" spans="2:11" s="2" customFormat="1" x14ac:dyDescent="0.2">
      <c r="B5330" s="4"/>
      <c r="C5330" s="10"/>
      <c r="D5330" s="13"/>
      <c r="K5330" s="3"/>
    </row>
    <row r="5331" spans="2:11" s="2" customFormat="1" x14ac:dyDescent="0.2">
      <c r="B5331" s="4"/>
      <c r="C5331" s="10"/>
      <c r="D5331" s="13"/>
      <c r="K5331" s="3"/>
    </row>
    <row r="5332" spans="2:11" s="2" customFormat="1" x14ac:dyDescent="0.2">
      <c r="B5332" s="4"/>
      <c r="C5332" s="10"/>
      <c r="D5332" s="13"/>
      <c r="K5332" s="3"/>
    </row>
    <row r="5333" spans="2:11" s="2" customFormat="1" x14ac:dyDescent="0.2">
      <c r="B5333" s="4"/>
      <c r="C5333" s="10"/>
      <c r="D5333" s="13"/>
      <c r="K5333" s="3"/>
    </row>
    <row r="5334" spans="2:11" s="2" customFormat="1" x14ac:dyDescent="0.2">
      <c r="B5334" s="4"/>
      <c r="C5334" s="10"/>
      <c r="D5334" s="13"/>
      <c r="K5334" s="3"/>
    </row>
    <row r="5335" spans="2:11" s="2" customFormat="1" x14ac:dyDescent="0.2">
      <c r="B5335" s="4"/>
      <c r="C5335" s="10"/>
      <c r="D5335" s="13"/>
      <c r="K5335" s="3"/>
    </row>
    <row r="5336" spans="2:11" s="2" customFormat="1" x14ac:dyDescent="0.2">
      <c r="B5336" s="4"/>
      <c r="C5336" s="10"/>
      <c r="D5336" s="13"/>
      <c r="K5336" s="3"/>
    </row>
    <row r="5337" spans="2:11" s="2" customFormat="1" x14ac:dyDescent="0.2">
      <c r="B5337" s="4"/>
      <c r="C5337" s="10"/>
      <c r="D5337" s="13"/>
      <c r="K5337" s="3"/>
    </row>
    <row r="5338" spans="2:11" s="2" customFormat="1" x14ac:dyDescent="0.2">
      <c r="B5338" s="4"/>
      <c r="C5338" s="10"/>
      <c r="D5338" s="13"/>
      <c r="K5338" s="3"/>
    </row>
    <row r="5339" spans="2:11" s="2" customFormat="1" x14ac:dyDescent="0.2">
      <c r="B5339" s="4"/>
      <c r="C5339" s="10"/>
      <c r="D5339" s="13"/>
      <c r="K5339" s="3"/>
    </row>
    <row r="5340" spans="2:11" s="2" customFormat="1" x14ac:dyDescent="0.2">
      <c r="B5340" s="4"/>
      <c r="C5340" s="10"/>
      <c r="D5340" s="13"/>
      <c r="K5340" s="3"/>
    </row>
    <row r="5341" spans="2:11" s="2" customFormat="1" x14ac:dyDescent="0.2">
      <c r="B5341" s="4"/>
      <c r="C5341" s="10"/>
      <c r="D5341" s="13"/>
      <c r="K5341" s="3"/>
    </row>
    <row r="5342" spans="2:11" s="2" customFormat="1" x14ac:dyDescent="0.2">
      <c r="B5342" s="4"/>
      <c r="C5342" s="10"/>
      <c r="D5342" s="13"/>
      <c r="K5342" s="3"/>
    </row>
    <row r="5343" spans="2:11" s="2" customFormat="1" x14ac:dyDescent="0.2">
      <c r="B5343" s="4"/>
      <c r="C5343" s="10"/>
      <c r="D5343" s="13"/>
      <c r="K5343" s="3"/>
    </row>
    <row r="5344" spans="2:11" s="2" customFormat="1" x14ac:dyDescent="0.2">
      <c r="B5344" s="4"/>
      <c r="C5344" s="10"/>
      <c r="D5344" s="13"/>
      <c r="K5344" s="3"/>
    </row>
    <row r="5345" spans="2:11" s="2" customFormat="1" x14ac:dyDescent="0.2">
      <c r="B5345" s="4"/>
      <c r="C5345" s="10"/>
      <c r="D5345" s="13"/>
      <c r="K5345" s="3"/>
    </row>
    <row r="5346" spans="2:11" s="2" customFormat="1" x14ac:dyDescent="0.2">
      <c r="B5346" s="4"/>
      <c r="C5346" s="10"/>
      <c r="D5346" s="13"/>
      <c r="K5346" s="3"/>
    </row>
    <row r="5347" spans="2:11" s="2" customFormat="1" x14ac:dyDescent="0.2">
      <c r="B5347" s="4"/>
      <c r="C5347" s="10"/>
      <c r="D5347" s="13"/>
      <c r="K5347" s="3"/>
    </row>
    <row r="5348" spans="2:11" s="2" customFormat="1" x14ac:dyDescent="0.2">
      <c r="B5348" s="4"/>
      <c r="C5348" s="10"/>
      <c r="D5348" s="13"/>
      <c r="K5348" s="3"/>
    </row>
    <row r="5349" spans="2:11" s="2" customFormat="1" x14ac:dyDescent="0.2">
      <c r="B5349" s="4"/>
      <c r="C5349" s="10"/>
      <c r="D5349" s="13"/>
      <c r="K5349" s="3"/>
    </row>
    <row r="5350" spans="2:11" s="2" customFormat="1" x14ac:dyDescent="0.2">
      <c r="B5350" s="4"/>
      <c r="C5350" s="10"/>
      <c r="D5350" s="13"/>
      <c r="K5350" s="3"/>
    </row>
    <row r="5351" spans="2:11" s="2" customFormat="1" x14ac:dyDescent="0.2">
      <c r="B5351" s="4"/>
      <c r="C5351" s="10"/>
      <c r="D5351" s="13"/>
      <c r="K5351" s="3"/>
    </row>
    <row r="5352" spans="2:11" s="2" customFormat="1" x14ac:dyDescent="0.2">
      <c r="B5352" s="4"/>
      <c r="C5352" s="10"/>
      <c r="D5352" s="13"/>
      <c r="K5352" s="3"/>
    </row>
    <row r="5353" spans="2:11" s="2" customFormat="1" x14ac:dyDescent="0.2">
      <c r="B5353" s="4"/>
      <c r="C5353" s="10"/>
      <c r="D5353" s="13"/>
      <c r="K5353" s="3"/>
    </row>
    <row r="5354" spans="2:11" s="2" customFormat="1" x14ac:dyDescent="0.2">
      <c r="B5354" s="4"/>
      <c r="C5354" s="10"/>
      <c r="D5354" s="13"/>
      <c r="K5354" s="3"/>
    </row>
    <row r="5355" spans="2:11" s="2" customFormat="1" x14ac:dyDescent="0.2">
      <c r="B5355" s="4"/>
      <c r="C5355" s="10"/>
      <c r="D5355" s="13"/>
      <c r="K5355" s="3"/>
    </row>
    <row r="5356" spans="2:11" s="2" customFormat="1" x14ac:dyDescent="0.2">
      <c r="B5356" s="4"/>
      <c r="C5356" s="10"/>
      <c r="D5356" s="13"/>
      <c r="K5356" s="3"/>
    </row>
    <row r="5357" spans="2:11" s="2" customFormat="1" x14ac:dyDescent="0.2">
      <c r="B5357" s="4"/>
      <c r="C5357" s="10"/>
      <c r="D5357" s="13"/>
      <c r="K5357" s="3"/>
    </row>
    <row r="5358" spans="2:11" s="2" customFormat="1" x14ac:dyDescent="0.2">
      <c r="B5358" s="4"/>
      <c r="C5358" s="10"/>
      <c r="D5358" s="13"/>
      <c r="K5358" s="3"/>
    </row>
    <row r="5359" spans="2:11" s="2" customFormat="1" x14ac:dyDescent="0.2">
      <c r="B5359" s="4"/>
      <c r="C5359" s="10"/>
      <c r="D5359" s="13"/>
      <c r="K5359" s="3"/>
    </row>
    <row r="5360" spans="2:11" s="2" customFormat="1" x14ac:dyDescent="0.2">
      <c r="B5360" s="4"/>
      <c r="C5360" s="10"/>
      <c r="D5360" s="13"/>
      <c r="K5360" s="3"/>
    </row>
    <row r="5361" spans="2:11" s="2" customFormat="1" x14ac:dyDescent="0.2">
      <c r="B5361" s="4"/>
      <c r="C5361" s="10"/>
      <c r="D5361" s="13"/>
      <c r="K5361" s="3"/>
    </row>
    <row r="5362" spans="2:11" s="2" customFormat="1" x14ac:dyDescent="0.2">
      <c r="B5362" s="4"/>
      <c r="C5362" s="10"/>
      <c r="D5362" s="13"/>
      <c r="K5362" s="3"/>
    </row>
    <row r="5363" spans="2:11" s="2" customFormat="1" x14ac:dyDescent="0.2">
      <c r="B5363" s="4"/>
      <c r="C5363" s="10"/>
      <c r="D5363" s="13"/>
      <c r="K5363" s="3"/>
    </row>
    <row r="5364" spans="2:11" s="2" customFormat="1" x14ac:dyDescent="0.2">
      <c r="B5364" s="4"/>
      <c r="C5364" s="10"/>
      <c r="D5364" s="13"/>
      <c r="K5364" s="3"/>
    </row>
    <row r="5365" spans="2:11" s="2" customFormat="1" x14ac:dyDescent="0.2">
      <c r="B5365" s="4"/>
      <c r="C5365" s="10"/>
      <c r="D5365" s="13"/>
      <c r="K5365" s="3"/>
    </row>
    <row r="5366" spans="2:11" s="2" customFormat="1" x14ac:dyDescent="0.2">
      <c r="B5366" s="4"/>
      <c r="C5366" s="10"/>
      <c r="D5366" s="13"/>
      <c r="K5366" s="3"/>
    </row>
    <row r="5367" spans="2:11" s="2" customFormat="1" x14ac:dyDescent="0.2">
      <c r="B5367" s="4"/>
      <c r="C5367" s="10"/>
      <c r="D5367" s="13"/>
      <c r="K5367" s="3"/>
    </row>
    <row r="5368" spans="2:11" s="2" customFormat="1" x14ac:dyDescent="0.2">
      <c r="B5368" s="4"/>
      <c r="C5368" s="10"/>
      <c r="D5368" s="13"/>
      <c r="K5368" s="3"/>
    </row>
    <row r="5369" spans="2:11" s="2" customFormat="1" x14ac:dyDescent="0.2">
      <c r="B5369" s="4"/>
      <c r="C5369" s="10"/>
      <c r="D5369" s="13"/>
      <c r="K5369" s="3"/>
    </row>
    <row r="5370" spans="2:11" s="2" customFormat="1" x14ac:dyDescent="0.2">
      <c r="B5370" s="4"/>
      <c r="C5370" s="10"/>
      <c r="D5370" s="13"/>
      <c r="K5370" s="3"/>
    </row>
    <row r="5371" spans="2:11" s="2" customFormat="1" x14ac:dyDescent="0.2">
      <c r="B5371" s="4"/>
      <c r="C5371" s="10"/>
      <c r="D5371" s="13"/>
      <c r="K5371" s="3"/>
    </row>
    <row r="5372" spans="2:11" s="2" customFormat="1" x14ac:dyDescent="0.2">
      <c r="B5372" s="4"/>
      <c r="C5372" s="10"/>
      <c r="D5372" s="13"/>
      <c r="K5372" s="3"/>
    </row>
    <row r="5373" spans="2:11" s="2" customFormat="1" x14ac:dyDescent="0.2">
      <c r="B5373" s="4"/>
      <c r="C5373" s="10"/>
      <c r="D5373" s="13"/>
      <c r="K5373" s="3"/>
    </row>
    <row r="5374" spans="2:11" s="2" customFormat="1" x14ac:dyDescent="0.2">
      <c r="B5374" s="4"/>
      <c r="C5374" s="10"/>
      <c r="D5374" s="13"/>
      <c r="K5374" s="3"/>
    </row>
    <row r="5375" spans="2:11" s="2" customFormat="1" x14ac:dyDescent="0.2">
      <c r="B5375" s="4"/>
      <c r="C5375" s="10"/>
      <c r="D5375" s="13"/>
      <c r="K5375" s="3"/>
    </row>
    <row r="5376" spans="2:11" s="2" customFormat="1" x14ac:dyDescent="0.2">
      <c r="B5376" s="4"/>
      <c r="C5376" s="10"/>
      <c r="D5376" s="13"/>
      <c r="K5376" s="3"/>
    </row>
    <row r="5377" spans="2:11" s="2" customFormat="1" x14ac:dyDescent="0.2">
      <c r="B5377" s="4"/>
      <c r="C5377" s="10"/>
      <c r="D5377" s="13"/>
      <c r="K5377" s="3"/>
    </row>
    <row r="5378" spans="2:11" s="2" customFormat="1" x14ac:dyDescent="0.2">
      <c r="B5378" s="4"/>
      <c r="C5378" s="10"/>
      <c r="D5378" s="13"/>
      <c r="K5378" s="3"/>
    </row>
    <row r="5379" spans="2:11" s="2" customFormat="1" x14ac:dyDescent="0.2">
      <c r="B5379" s="4"/>
      <c r="C5379" s="10"/>
      <c r="D5379" s="13"/>
      <c r="K5379" s="3"/>
    </row>
    <row r="5380" spans="2:11" s="2" customFormat="1" x14ac:dyDescent="0.2">
      <c r="B5380" s="4"/>
      <c r="C5380" s="10"/>
      <c r="D5380" s="13"/>
      <c r="K5380" s="3"/>
    </row>
    <row r="5381" spans="2:11" s="2" customFormat="1" x14ac:dyDescent="0.2">
      <c r="B5381" s="4"/>
      <c r="C5381" s="10"/>
      <c r="D5381" s="13"/>
      <c r="K5381" s="3"/>
    </row>
    <row r="5382" spans="2:11" s="2" customFormat="1" x14ac:dyDescent="0.2">
      <c r="B5382" s="4"/>
      <c r="C5382" s="10"/>
      <c r="D5382" s="13"/>
      <c r="K5382" s="3"/>
    </row>
    <row r="5383" spans="2:11" s="2" customFormat="1" x14ac:dyDescent="0.2">
      <c r="B5383" s="4"/>
      <c r="C5383" s="10"/>
      <c r="D5383" s="13"/>
      <c r="K5383" s="3"/>
    </row>
    <row r="5384" spans="2:11" s="2" customFormat="1" x14ac:dyDescent="0.2">
      <c r="B5384" s="4"/>
      <c r="C5384" s="10"/>
      <c r="D5384" s="13"/>
      <c r="K5384" s="3"/>
    </row>
    <row r="5385" spans="2:11" s="2" customFormat="1" x14ac:dyDescent="0.2">
      <c r="B5385" s="4"/>
      <c r="C5385" s="10"/>
      <c r="D5385" s="13"/>
      <c r="K5385" s="3"/>
    </row>
    <row r="5386" spans="2:11" s="2" customFormat="1" x14ac:dyDescent="0.2">
      <c r="B5386" s="4"/>
      <c r="C5386" s="10"/>
      <c r="D5386" s="13"/>
      <c r="K5386" s="3"/>
    </row>
    <row r="5387" spans="2:11" s="2" customFormat="1" x14ac:dyDescent="0.2">
      <c r="B5387" s="4"/>
      <c r="C5387" s="10"/>
      <c r="D5387" s="13"/>
      <c r="K5387" s="3"/>
    </row>
    <row r="5388" spans="2:11" s="2" customFormat="1" x14ac:dyDescent="0.2">
      <c r="B5388" s="4"/>
      <c r="C5388" s="10"/>
      <c r="D5388" s="13"/>
      <c r="K5388" s="3"/>
    </row>
    <row r="5389" spans="2:11" s="2" customFormat="1" x14ac:dyDescent="0.2">
      <c r="B5389" s="4"/>
      <c r="C5389" s="10"/>
      <c r="D5389" s="13"/>
      <c r="K5389" s="3"/>
    </row>
    <row r="5390" spans="2:11" s="2" customFormat="1" x14ac:dyDescent="0.2">
      <c r="B5390" s="4"/>
      <c r="C5390" s="10"/>
      <c r="D5390" s="13"/>
      <c r="K5390" s="3"/>
    </row>
    <row r="5391" spans="2:11" s="2" customFormat="1" x14ac:dyDescent="0.2">
      <c r="B5391" s="4"/>
      <c r="C5391" s="10"/>
      <c r="D5391" s="13"/>
      <c r="K5391" s="3"/>
    </row>
    <row r="5392" spans="2:11" s="2" customFormat="1" x14ac:dyDescent="0.2">
      <c r="B5392" s="4"/>
      <c r="C5392" s="10"/>
      <c r="D5392" s="13"/>
      <c r="K5392" s="3"/>
    </row>
    <row r="5393" spans="2:11" s="2" customFormat="1" x14ac:dyDescent="0.2">
      <c r="B5393" s="4"/>
      <c r="C5393" s="10"/>
      <c r="D5393" s="13"/>
      <c r="K5393" s="3"/>
    </row>
    <row r="5394" spans="2:11" s="2" customFormat="1" x14ac:dyDescent="0.2">
      <c r="B5394" s="4"/>
      <c r="C5394" s="10"/>
      <c r="D5394" s="13"/>
      <c r="K5394" s="3"/>
    </row>
    <row r="5395" spans="2:11" s="2" customFormat="1" x14ac:dyDescent="0.2">
      <c r="B5395" s="4"/>
      <c r="C5395" s="10"/>
      <c r="D5395" s="13"/>
      <c r="K5395" s="3"/>
    </row>
    <row r="5396" spans="2:11" s="2" customFormat="1" x14ac:dyDescent="0.2">
      <c r="B5396" s="4"/>
      <c r="C5396" s="10"/>
      <c r="D5396" s="13"/>
      <c r="K5396" s="3"/>
    </row>
    <row r="5397" spans="2:11" s="2" customFormat="1" x14ac:dyDescent="0.2">
      <c r="B5397" s="4"/>
      <c r="C5397" s="10"/>
      <c r="D5397" s="13"/>
      <c r="K5397" s="3"/>
    </row>
    <row r="5398" spans="2:11" s="2" customFormat="1" x14ac:dyDescent="0.2">
      <c r="B5398" s="4"/>
      <c r="C5398" s="10"/>
      <c r="D5398" s="13"/>
      <c r="K5398" s="3"/>
    </row>
    <row r="5399" spans="2:11" s="2" customFormat="1" x14ac:dyDescent="0.2">
      <c r="B5399" s="4"/>
      <c r="C5399" s="10"/>
      <c r="D5399" s="13"/>
      <c r="K5399" s="3"/>
    </row>
    <row r="5400" spans="2:11" s="2" customFormat="1" x14ac:dyDescent="0.2">
      <c r="B5400" s="4"/>
      <c r="C5400" s="10"/>
      <c r="D5400" s="13"/>
      <c r="K5400" s="3"/>
    </row>
    <row r="5401" spans="2:11" s="2" customFormat="1" x14ac:dyDescent="0.2">
      <c r="B5401" s="4"/>
      <c r="C5401" s="10"/>
      <c r="D5401" s="13"/>
      <c r="K5401" s="3"/>
    </row>
    <row r="5402" spans="2:11" s="2" customFormat="1" x14ac:dyDescent="0.2">
      <c r="B5402" s="4"/>
      <c r="C5402" s="10"/>
      <c r="D5402" s="13"/>
      <c r="K5402" s="3"/>
    </row>
    <row r="5403" spans="2:11" s="2" customFormat="1" x14ac:dyDescent="0.2">
      <c r="B5403" s="4"/>
      <c r="C5403" s="10"/>
      <c r="D5403" s="13"/>
      <c r="K5403" s="3"/>
    </row>
    <row r="5404" spans="2:11" s="2" customFormat="1" x14ac:dyDescent="0.2">
      <c r="B5404" s="4"/>
      <c r="C5404" s="10"/>
      <c r="D5404" s="13"/>
      <c r="K5404" s="3"/>
    </row>
    <row r="5405" spans="2:11" s="2" customFormat="1" x14ac:dyDescent="0.2">
      <c r="B5405" s="4"/>
      <c r="C5405" s="10"/>
      <c r="D5405" s="13"/>
      <c r="K5405" s="3"/>
    </row>
    <row r="5406" spans="2:11" s="2" customFormat="1" x14ac:dyDescent="0.2">
      <c r="B5406" s="4"/>
      <c r="C5406" s="10"/>
      <c r="D5406" s="13"/>
      <c r="K5406" s="3"/>
    </row>
    <row r="5407" spans="2:11" s="2" customFormat="1" x14ac:dyDescent="0.2">
      <c r="B5407" s="4"/>
      <c r="C5407" s="10"/>
      <c r="D5407" s="13"/>
      <c r="K5407" s="3"/>
    </row>
    <row r="5408" spans="2:11" s="2" customFormat="1" x14ac:dyDescent="0.2">
      <c r="B5408" s="4"/>
      <c r="C5408" s="10"/>
      <c r="D5408" s="13"/>
      <c r="K5408" s="3"/>
    </row>
    <row r="5409" spans="2:11" s="2" customFormat="1" x14ac:dyDescent="0.2">
      <c r="B5409" s="4"/>
      <c r="C5409" s="10"/>
      <c r="D5409" s="13"/>
      <c r="K5409" s="3"/>
    </row>
    <row r="5410" spans="2:11" s="2" customFormat="1" x14ac:dyDescent="0.2">
      <c r="B5410" s="4"/>
      <c r="C5410" s="10"/>
      <c r="D5410" s="13"/>
      <c r="K5410" s="3"/>
    </row>
    <row r="5411" spans="2:11" s="2" customFormat="1" x14ac:dyDescent="0.2">
      <c r="B5411" s="4"/>
      <c r="C5411" s="10"/>
      <c r="D5411" s="13"/>
      <c r="K5411" s="3"/>
    </row>
    <row r="5412" spans="2:11" s="2" customFormat="1" x14ac:dyDescent="0.2">
      <c r="B5412" s="4"/>
      <c r="C5412" s="10"/>
      <c r="D5412" s="13"/>
      <c r="K5412" s="3"/>
    </row>
    <row r="5413" spans="2:11" s="2" customFormat="1" x14ac:dyDescent="0.2">
      <c r="B5413" s="4"/>
      <c r="C5413" s="10"/>
      <c r="D5413" s="13"/>
      <c r="K5413" s="3"/>
    </row>
    <row r="5414" spans="2:11" s="2" customFormat="1" x14ac:dyDescent="0.2">
      <c r="B5414" s="4"/>
      <c r="C5414" s="10"/>
      <c r="D5414" s="13"/>
      <c r="K5414" s="3"/>
    </row>
    <row r="5415" spans="2:11" s="2" customFormat="1" x14ac:dyDescent="0.2">
      <c r="B5415" s="4"/>
      <c r="C5415" s="10"/>
      <c r="D5415" s="13"/>
      <c r="K5415" s="3"/>
    </row>
    <row r="5416" spans="2:11" s="2" customFormat="1" x14ac:dyDescent="0.2">
      <c r="B5416" s="4"/>
      <c r="C5416" s="10"/>
      <c r="D5416" s="13"/>
      <c r="K5416" s="3"/>
    </row>
    <row r="5417" spans="2:11" s="2" customFormat="1" x14ac:dyDescent="0.2">
      <c r="B5417" s="4"/>
      <c r="C5417" s="10"/>
      <c r="D5417" s="13"/>
      <c r="K5417" s="3"/>
    </row>
    <row r="5418" spans="2:11" s="2" customFormat="1" x14ac:dyDescent="0.2">
      <c r="B5418" s="4"/>
      <c r="C5418" s="10"/>
      <c r="D5418" s="13"/>
      <c r="K5418" s="3"/>
    </row>
    <row r="5419" spans="2:11" s="2" customFormat="1" x14ac:dyDescent="0.2">
      <c r="B5419" s="4"/>
      <c r="C5419" s="10"/>
      <c r="D5419" s="13"/>
      <c r="K5419" s="3"/>
    </row>
    <row r="5420" spans="2:11" s="2" customFormat="1" x14ac:dyDescent="0.2">
      <c r="B5420" s="4"/>
      <c r="C5420" s="10"/>
      <c r="D5420" s="13"/>
      <c r="K5420" s="3"/>
    </row>
    <row r="5421" spans="2:11" s="2" customFormat="1" x14ac:dyDescent="0.2">
      <c r="B5421" s="4"/>
      <c r="C5421" s="10"/>
      <c r="D5421" s="13"/>
      <c r="K5421" s="3"/>
    </row>
    <row r="5422" spans="2:11" s="2" customFormat="1" x14ac:dyDescent="0.2">
      <c r="B5422" s="4"/>
      <c r="C5422" s="10"/>
      <c r="D5422" s="13"/>
      <c r="K5422" s="3"/>
    </row>
    <row r="5423" spans="2:11" s="2" customFormat="1" x14ac:dyDescent="0.2">
      <c r="B5423" s="4"/>
      <c r="C5423" s="10"/>
      <c r="D5423" s="13"/>
      <c r="K5423" s="3"/>
    </row>
    <row r="5424" spans="2:11" s="2" customFormat="1" x14ac:dyDescent="0.2">
      <c r="B5424" s="4"/>
      <c r="C5424" s="10"/>
      <c r="D5424" s="13"/>
      <c r="K5424" s="3"/>
    </row>
    <row r="5425" spans="2:11" s="2" customFormat="1" x14ac:dyDescent="0.2">
      <c r="B5425" s="4"/>
      <c r="C5425" s="10"/>
      <c r="D5425" s="13"/>
      <c r="K5425" s="3"/>
    </row>
    <row r="5426" spans="2:11" s="2" customFormat="1" x14ac:dyDescent="0.2">
      <c r="B5426" s="4"/>
      <c r="C5426" s="10"/>
      <c r="D5426" s="13"/>
      <c r="K5426" s="3"/>
    </row>
    <row r="5427" spans="2:11" s="2" customFormat="1" x14ac:dyDescent="0.2">
      <c r="B5427" s="4"/>
      <c r="C5427" s="10"/>
      <c r="D5427" s="13"/>
      <c r="K5427" s="3"/>
    </row>
    <row r="5428" spans="2:11" s="2" customFormat="1" x14ac:dyDescent="0.2">
      <c r="B5428" s="4"/>
      <c r="C5428" s="10"/>
      <c r="D5428" s="13"/>
      <c r="K5428" s="3"/>
    </row>
    <row r="5429" spans="2:11" s="2" customFormat="1" x14ac:dyDescent="0.2">
      <c r="B5429" s="4"/>
      <c r="C5429" s="10"/>
      <c r="D5429" s="13"/>
      <c r="K5429" s="3"/>
    </row>
    <row r="5430" spans="2:11" s="2" customFormat="1" x14ac:dyDescent="0.2">
      <c r="B5430" s="4"/>
      <c r="C5430" s="10"/>
      <c r="D5430" s="13"/>
      <c r="K5430" s="3"/>
    </row>
    <row r="5431" spans="2:11" s="2" customFormat="1" x14ac:dyDescent="0.2">
      <c r="B5431" s="4"/>
      <c r="C5431" s="10"/>
      <c r="D5431" s="13"/>
      <c r="K5431" s="3"/>
    </row>
    <row r="5432" spans="2:11" s="2" customFormat="1" x14ac:dyDescent="0.2">
      <c r="B5432" s="4"/>
      <c r="C5432" s="10"/>
      <c r="D5432" s="13"/>
      <c r="K5432" s="3"/>
    </row>
    <row r="5433" spans="2:11" s="2" customFormat="1" x14ac:dyDescent="0.2">
      <c r="B5433" s="4"/>
      <c r="C5433" s="10"/>
      <c r="D5433" s="13"/>
      <c r="K5433" s="3"/>
    </row>
    <row r="5434" spans="2:11" s="2" customFormat="1" x14ac:dyDescent="0.2">
      <c r="B5434" s="4"/>
      <c r="C5434" s="10"/>
      <c r="D5434" s="13"/>
      <c r="K5434" s="3"/>
    </row>
    <row r="5435" spans="2:11" s="2" customFormat="1" x14ac:dyDescent="0.2">
      <c r="B5435" s="4"/>
      <c r="C5435" s="10"/>
      <c r="D5435" s="13"/>
      <c r="K5435" s="3"/>
    </row>
    <row r="5436" spans="2:11" s="2" customFormat="1" x14ac:dyDescent="0.2">
      <c r="B5436" s="4"/>
      <c r="C5436" s="10"/>
      <c r="D5436" s="13"/>
      <c r="K5436" s="3"/>
    </row>
    <row r="5437" spans="2:11" s="2" customFormat="1" x14ac:dyDescent="0.2">
      <c r="B5437" s="4"/>
      <c r="C5437" s="10"/>
      <c r="D5437" s="13"/>
      <c r="K5437" s="3"/>
    </row>
    <row r="5438" spans="2:11" s="2" customFormat="1" x14ac:dyDescent="0.2">
      <c r="B5438" s="4"/>
      <c r="C5438" s="10"/>
      <c r="D5438" s="13"/>
      <c r="K5438" s="3"/>
    </row>
    <row r="5439" spans="2:11" s="2" customFormat="1" x14ac:dyDescent="0.2">
      <c r="B5439" s="4"/>
      <c r="C5439" s="10"/>
      <c r="D5439" s="13"/>
      <c r="K5439" s="3"/>
    </row>
    <row r="5440" spans="2:11" s="2" customFormat="1" x14ac:dyDescent="0.2">
      <c r="B5440" s="4"/>
      <c r="C5440" s="10"/>
      <c r="D5440" s="13"/>
      <c r="K5440" s="3"/>
    </row>
    <row r="5441" spans="2:11" s="2" customFormat="1" x14ac:dyDescent="0.2">
      <c r="B5441" s="4"/>
      <c r="C5441" s="10"/>
      <c r="D5441" s="13"/>
      <c r="K5441" s="3"/>
    </row>
    <row r="5442" spans="2:11" s="2" customFormat="1" x14ac:dyDescent="0.2">
      <c r="B5442" s="4"/>
      <c r="C5442" s="10"/>
      <c r="D5442" s="13"/>
      <c r="K5442" s="3"/>
    </row>
    <row r="5443" spans="2:11" s="2" customFormat="1" x14ac:dyDescent="0.2">
      <c r="B5443" s="4"/>
      <c r="C5443" s="10"/>
      <c r="D5443" s="13"/>
      <c r="K5443" s="3"/>
    </row>
    <row r="5444" spans="2:11" s="2" customFormat="1" x14ac:dyDescent="0.2">
      <c r="B5444" s="4"/>
      <c r="C5444" s="10"/>
      <c r="D5444" s="13"/>
      <c r="K5444" s="3"/>
    </row>
    <row r="5445" spans="2:11" s="2" customFormat="1" x14ac:dyDescent="0.2">
      <c r="B5445" s="4"/>
      <c r="C5445" s="10"/>
      <c r="D5445" s="13"/>
      <c r="K5445" s="3"/>
    </row>
    <row r="5446" spans="2:11" s="2" customFormat="1" x14ac:dyDescent="0.2">
      <c r="B5446" s="4"/>
      <c r="C5446" s="10"/>
      <c r="D5446" s="13"/>
      <c r="K5446" s="3"/>
    </row>
    <row r="5447" spans="2:11" s="2" customFormat="1" x14ac:dyDescent="0.2">
      <c r="B5447" s="4"/>
      <c r="C5447" s="10"/>
      <c r="D5447" s="13"/>
      <c r="K5447" s="3"/>
    </row>
    <row r="5448" spans="2:11" s="2" customFormat="1" x14ac:dyDescent="0.2">
      <c r="B5448" s="4"/>
      <c r="C5448" s="10"/>
      <c r="D5448" s="13"/>
      <c r="K5448" s="3"/>
    </row>
    <row r="5449" spans="2:11" s="2" customFormat="1" x14ac:dyDescent="0.2">
      <c r="B5449" s="4"/>
      <c r="C5449" s="10"/>
      <c r="D5449" s="13"/>
      <c r="K5449" s="3"/>
    </row>
    <row r="5450" spans="2:11" s="2" customFormat="1" x14ac:dyDescent="0.2">
      <c r="B5450" s="4"/>
      <c r="C5450" s="10"/>
      <c r="D5450" s="13"/>
      <c r="K5450" s="3"/>
    </row>
    <row r="5451" spans="2:11" s="2" customFormat="1" x14ac:dyDescent="0.2">
      <c r="B5451" s="4"/>
      <c r="C5451" s="10"/>
      <c r="D5451" s="13"/>
      <c r="K5451" s="3"/>
    </row>
    <row r="5452" spans="2:11" s="2" customFormat="1" x14ac:dyDescent="0.2">
      <c r="B5452" s="4"/>
      <c r="C5452" s="10"/>
      <c r="D5452" s="13"/>
      <c r="K5452" s="3"/>
    </row>
    <row r="5453" spans="2:11" s="2" customFormat="1" x14ac:dyDescent="0.2">
      <c r="B5453" s="4"/>
      <c r="C5453" s="10"/>
      <c r="D5453" s="13"/>
      <c r="K5453" s="3"/>
    </row>
    <row r="5454" spans="2:11" s="2" customFormat="1" x14ac:dyDescent="0.2">
      <c r="B5454" s="4"/>
      <c r="C5454" s="10"/>
      <c r="D5454" s="13"/>
      <c r="K5454" s="3"/>
    </row>
    <row r="5455" spans="2:11" s="2" customFormat="1" x14ac:dyDescent="0.2">
      <c r="B5455" s="4"/>
      <c r="C5455" s="10"/>
      <c r="D5455" s="13"/>
      <c r="K5455" s="3"/>
    </row>
    <row r="5456" spans="2:11" s="2" customFormat="1" x14ac:dyDescent="0.2">
      <c r="B5456" s="4"/>
      <c r="C5456" s="10"/>
      <c r="D5456" s="13"/>
      <c r="K5456" s="3"/>
    </row>
    <row r="5457" spans="2:11" s="2" customFormat="1" x14ac:dyDescent="0.2">
      <c r="B5457" s="4"/>
      <c r="C5457" s="10"/>
      <c r="D5457" s="13"/>
      <c r="K5457" s="3"/>
    </row>
    <row r="5458" spans="2:11" s="2" customFormat="1" x14ac:dyDescent="0.2">
      <c r="B5458" s="4"/>
      <c r="C5458" s="10"/>
      <c r="D5458" s="13"/>
      <c r="K5458" s="3"/>
    </row>
    <row r="5459" spans="2:11" s="2" customFormat="1" x14ac:dyDescent="0.2">
      <c r="B5459" s="4"/>
      <c r="C5459" s="10"/>
      <c r="D5459" s="13"/>
      <c r="K5459" s="3"/>
    </row>
    <row r="5460" spans="2:11" s="2" customFormat="1" x14ac:dyDescent="0.2">
      <c r="B5460" s="4"/>
      <c r="C5460" s="10"/>
      <c r="D5460" s="13"/>
      <c r="K5460" s="3"/>
    </row>
    <row r="5461" spans="2:11" s="2" customFormat="1" x14ac:dyDescent="0.2">
      <c r="B5461" s="4"/>
      <c r="C5461" s="10"/>
      <c r="D5461" s="13"/>
      <c r="K5461" s="3"/>
    </row>
    <row r="5462" spans="2:11" s="2" customFormat="1" x14ac:dyDescent="0.2">
      <c r="B5462" s="4"/>
      <c r="C5462" s="10"/>
      <c r="D5462" s="13"/>
      <c r="K5462" s="3"/>
    </row>
    <row r="5463" spans="2:11" s="2" customFormat="1" x14ac:dyDescent="0.2">
      <c r="B5463" s="4"/>
      <c r="C5463" s="10"/>
      <c r="D5463" s="13"/>
      <c r="K5463" s="3"/>
    </row>
    <row r="5464" spans="2:11" s="2" customFormat="1" x14ac:dyDescent="0.2">
      <c r="B5464" s="4"/>
      <c r="C5464" s="10"/>
      <c r="D5464" s="13"/>
      <c r="K5464" s="3"/>
    </row>
    <row r="5465" spans="2:11" s="2" customFormat="1" x14ac:dyDescent="0.2">
      <c r="B5465" s="4"/>
      <c r="C5465" s="10"/>
      <c r="D5465" s="13"/>
      <c r="K5465" s="3"/>
    </row>
    <row r="5466" spans="2:11" s="2" customFormat="1" x14ac:dyDescent="0.2">
      <c r="B5466" s="4"/>
      <c r="C5466" s="10"/>
      <c r="D5466" s="13"/>
      <c r="K5466" s="3"/>
    </row>
    <row r="5467" spans="2:11" s="2" customFormat="1" x14ac:dyDescent="0.2">
      <c r="B5467" s="4"/>
      <c r="C5467" s="10"/>
      <c r="D5467" s="13"/>
      <c r="K5467" s="3"/>
    </row>
    <row r="5468" spans="2:11" s="2" customFormat="1" x14ac:dyDescent="0.2">
      <c r="B5468" s="4"/>
      <c r="C5468" s="10"/>
      <c r="D5468" s="13"/>
      <c r="K5468" s="3"/>
    </row>
    <row r="5469" spans="2:11" s="2" customFormat="1" x14ac:dyDescent="0.2">
      <c r="B5469" s="4"/>
      <c r="C5469" s="10"/>
      <c r="D5469" s="13"/>
      <c r="K5469" s="3"/>
    </row>
    <row r="5470" spans="2:11" s="2" customFormat="1" x14ac:dyDescent="0.2">
      <c r="B5470" s="4"/>
      <c r="C5470" s="10"/>
      <c r="D5470" s="13"/>
      <c r="K5470" s="3"/>
    </row>
    <row r="5471" spans="2:11" s="2" customFormat="1" x14ac:dyDescent="0.2">
      <c r="B5471" s="4"/>
      <c r="C5471" s="10"/>
      <c r="D5471" s="13"/>
      <c r="K5471" s="3"/>
    </row>
    <row r="5472" spans="2:11" s="2" customFormat="1" x14ac:dyDescent="0.2">
      <c r="B5472" s="4"/>
      <c r="C5472" s="10"/>
      <c r="D5472" s="13"/>
      <c r="K5472" s="3"/>
    </row>
    <row r="5473" spans="2:11" s="2" customFormat="1" x14ac:dyDescent="0.2">
      <c r="B5473" s="4"/>
      <c r="C5473" s="10"/>
      <c r="D5473" s="13"/>
      <c r="K5473" s="3"/>
    </row>
    <row r="5474" spans="2:11" s="2" customFormat="1" x14ac:dyDescent="0.2">
      <c r="B5474" s="4"/>
      <c r="C5474" s="10"/>
      <c r="D5474" s="13"/>
      <c r="K5474" s="3"/>
    </row>
    <row r="5475" spans="2:11" s="2" customFormat="1" x14ac:dyDescent="0.2">
      <c r="B5475" s="4"/>
      <c r="C5475" s="10"/>
      <c r="D5475" s="13"/>
      <c r="K5475" s="3"/>
    </row>
    <row r="5476" spans="2:11" s="2" customFormat="1" x14ac:dyDescent="0.2">
      <c r="B5476" s="4"/>
      <c r="C5476" s="10"/>
      <c r="D5476" s="13"/>
      <c r="K5476" s="3"/>
    </row>
    <row r="5477" spans="2:11" s="2" customFormat="1" x14ac:dyDescent="0.2">
      <c r="B5477" s="4"/>
      <c r="C5477" s="10"/>
      <c r="D5477" s="13"/>
      <c r="K5477" s="3"/>
    </row>
    <row r="5478" spans="2:11" s="2" customFormat="1" x14ac:dyDescent="0.2">
      <c r="B5478" s="4"/>
      <c r="C5478" s="10"/>
      <c r="D5478" s="13"/>
      <c r="K5478" s="3"/>
    </row>
    <row r="5479" spans="2:11" s="2" customFormat="1" x14ac:dyDescent="0.2">
      <c r="B5479" s="4"/>
      <c r="C5479" s="10"/>
      <c r="D5479" s="13"/>
      <c r="K5479" s="3"/>
    </row>
    <row r="5480" spans="2:11" s="2" customFormat="1" x14ac:dyDescent="0.2">
      <c r="B5480" s="4"/>
      <c r="C5480" s="10"/>
      <c r="D5480" s="13"/>
      <c r="K5480" s="3"/>
    </row>
    <row r="5481" spans="2:11" s="2" customFormat="1" x14ac:dyDescent="0.2">
      <c r="B5481" s="4"/>
      <c r="C5481" s="10"/>
      <c r="D5481" s="13"/>
      <c r="K5481" s="3"/>
    </row>
    <row r="5482" spans="2:11" s="2" customFormat="1" x14ac:dyDescent="0.2">
      <c r="B5482" s="4"/>
      <c r="C5482" s="10"/>
      <c r="D5482" s="13"/>
      <c r="K5482" s="3"/>
    </row>
    <row r="5483" spans="2:11" s="2" customFormat="1" x14ac:dyDescent="0.2">
      <c r="B5483" s="4"/>
      <c r="C5483" s="10"/>
      <c r="D5483" s="13"/>
      <c r="K5483" s="3"/>
    </row>
    <row r="5484" spans="2:11" s="2" customFormat="1" x14ac:dyDescent="0.2">
      <c r="B5484" s="4"/>
      <c r="C5484" s="10"/>
      <c r="D5484" s="13"/>
      <c r="K5484" s="3"/>
    </row>
    <row r="5485" spans="2:11" s="2" customFormat="1" x14ac:dyDescent="0.2">
      <c r="B5485" s="4"/>
      <c r="C5485" s="10"/>
      <c r="D5485" s="13"/>
      <c r="K5485" s="3"/>
    </row>
    <row r="5486" spans="2:11" s="2" customFormat="1" x14ac:dyDescent="0.2">
      <c r="B5486" s="4"/>
      <c r="C5486" s="10"/>
      <c r="D5486" s="13"/>
      <c r="K5486" s="3"/>
    </row>
    <row r="5487" spans="2:11" s="2" customFormat="1" x14ac:dyDescent="0.2">
      <c r="B5487" s="4"/>
      <c r="C5487" s="10"/>
      <c r="D5487" s="13"/>
      <c r="K5487" s="3"/>
    </row>
    <row r="5488" spans="2:11" s="2" customFormat="1" x14ac:dyDescent="0.2">
      <c r="B5488" s="4"/>
      <c r="C5488" s="10"/>
      <c r="D5488" s="13"/>
      <c r="K5488" s="3"/>
    </row>
    <row r="5489" spans="2:11" s="2" customFormat="1" x14ac:dyDescent="0.2">
      <c r="B5489" s="4"/>
      <c r="C5489" s="10"/>
      <c r="D5489" s="13"/>
      <c r="K5489" s="3"/>
    </row>
    <row r="5490" spans="2:11" s="2" customFormat="1" x14ac:dyDescent="0.2">
      <c r="B5490" s="4"/>
      <c r="C5490" s="10"/>
      <c r="D5490" s="13"/>
      <c r="K5490" s="3"/>
    </row>
    <row r="5491" spans="2:11" s="2" customFormat="1" x14ac:dyDescent="0.2">
      <c r="B5491" s="4"/>
      <c r="C5491" s="10"/>
      <c r="D5491" s="13"/>
      <c r="K5491" s="3"/>
    </row>
    <row r="5492" spans="2:11" s="2" customFormat="1" x14ac:dyDescent="0.2">
      <c r="B5492" s="4"/>
      <c r="C5492" s="10"/>
      <c r="D5492" s="13"/>
      <c r="K5492" s="3"/>
    </row>
    <row r="5493" spans="2:11" s="2" customFormat="1" x14ac:dyDescent="0.2">
      <c r="B5493" s="4"/>
      <c r="C5493" s="10"/>
      <c r="D5493" s="13"/>
      <c r="K5493" s="3"/>
    </row>
    <row r="5494" spans="2:11" s="2" customFormat="1" x14ac:dyDescent="0.2">
      <c r="B5494" s="4"/>
      <c r="C5494" s="10"/>
      <c r="D5494" s="13"/>
      <c r="K5494" s="3"/>
    </row>
    <row r="5495" spans="2:11" s="2" customFormat="1" x14ac:dyDescent="0.2">
      <c r="B5495" s="4"/>
      <c r="C5495" s="10"/>
      <c r="D5495" s="13"/>
      <c r="K5495" s="3"/>
    </row>
    <row r="5496" spans="2:11" s="2" customFormat="1" x14ac:dyDescent="0.2">
      <c r="B5496" s="4"/>
      <c r="C5496" s="10"/>
      <c r="D5496" s="13"/>
      <c r="K5496" s="3"/>
    </row>
    <row r="5497" spans="2:11" s="2" customFormat="1" x14ac:dyDescent="0.2">
      <c r="B5497" s="4"/>
      <c r="C5497" s="10"/>
      <c r="D5497" s="13"/>
      <c r="K5497" s="3"/>
    </row>
    <row r="5498" spans="2:11" s="2" customFormat="1" x14ac:dyDescent="0.2">
      <c r="B5498" s="4"/>
      <c r="C5498" s="10"/>
      <c r="D5498" s="13"/>
      <c r="K5498" s="3"/>
    </row>
    <row r="5499" spans="2:11" s="2" customFormat="1" x14ac:dyDescent="0.2">
      <c r="B5499" s="4"/>
      <c r="C5499" s="10"/>
      <c r="D5499" s="13"/>
      <c r="K5499" s="3"/>
    </row>
    <row r="5500" spans="2:11" s="2" customFormat="1" x14ac:dyDescent="0.2">
      <c r="B5500" s="4"/>
      <c r="C5500" s="10"/>
      <c r="D5500" s="13"/>
      <c r="K5500" s="3"/>
    </row>
    <row r="5501" spans="2:11" s="2" customFormat="1" x14ac:dyDescent="0.2">
      <c r="B5501" s="4"/>
      <c r="C5501" s="10"/>
      <c r="D5501" s="13"/>
      <c r="K5501" s="3"/>
    </row>
    <row r="5502" spans="2:11" s="2" customFormat="1" x14ac:dyDescent="0.2">
      <c r="B5502" s="4"/>
      <c r="C5502" s="10"/>
      <c r="D5502" s="13"/>
      <c r="K5502" s="3"/>
    </row>
    <row r="5503" spans="2:11" s="2" customFormat="1" x14ac:dyDescent="0.2">
      <c r="B5503" s="4"/>
      <c r="C5503" s="10"/>
      <c r="D5503" s="13"/>
      <c r="K5503" s="3"/>
    </row>
    <row r="5504" spans="2:11" s="2" customFormat="1" x14ac:dyDescent="0.2">
      <c r="B5504" s="4"/>
      <c r="C5504" s="10"/>
      <c r="D5504" s="13"/>
      <c r="K5504" s="3"/>
    </row>
    <row r="5505" spans="2:11" s="2" customFormat="1" x14ac:dyDescent="0.2">
      <c r="B5505" s="4"/>
      <c r="C5505" s="10"/>
      <c r="D5505" s="13"/>
      <c r="K5505" s="3"/>
    </row>
    <row r="5506" spans="2:11" s="2" customFormat="1" x14ac:dyDescent="0.2">
      <c r="B5506" s="4"/>
      <c r="C5506" s="10"/>
      <c r="D5506" s="13"/>
      <c r="K5506" s="3"/>
    </row>
    <row r="5507" spans="2:11" s="2" customFormat="1" x14ac:dyDescent="0.2">
      <c r="B5507" s="4"/>
      <c r="C5507" s="10"/>
      <c r="D5507" s="13"/>
      <c r="K5507" s="3"/>
    </row>
    <row r="5508" spans="2:11" s="2" customFormat="1" x14ac:dyDescent="0.2">
      <c r="B5508" s="4"/>
      <c r="C5508" s="10"/>
      <c r="D5508" s="13"/>
      <c r="K5508" s="3"/>
    </row>
    <row r="5509" spans="2:11" s="2" customFormat="1" x14ac:dyDescent="0.2">
      <c r="B5509" s="4"/>
      <c r="C5509" s="10"/>
      <c r="D5509" s="13"/>
      <c r="K5509" s="3"/>
    </row>
    <row r="5510" spans="2:11" s="2" customFormat="1" x14ac:dyDescent="0.2">
      <c r="B5510" s="4"/>
      <c r="C5510" s="10"/>
      <c r="D5510" s="13"/>
      <c r="K5510" s="3"/>
    </row>
    <row r="5511" spans="2:11" s="2" customFormat="1" x14ac:dyDescent="0.2">
      <c r="B5511" s="4"/>
      <c r="C5511" s="10"/>
      <c r="D5511" s="13"/>
      <c r="K5511" s="3"/>
    </row>
    <row r="5512" spans="2:11" s="2" customFormat="1" x14ac:dyDescent="0.2">
      <c r="B5512" s="4"/>
      <c r="C5512" s="10"/>
      <c r="D5512" s="13"/>
      <c r="K5512" s="3"/>
    </row>
    <row r="5513" spans="2:11" s="2" customFormat="1" x14ac:dyDescent="0.2">
      <c r="B5513" s="4"/>
      <c r="C5513" s="10"/>
      <c r="D5513" s="13"/>
      <c r="K5513" s="3"/>
    </row>
    <row r="5514" spans="2:11" s="2" customFormat="1" x14ac:dyDescent="0.2">
      <c r="B5514" s="4"/>
      <c r="C5514" s="10"/>
      <c r="D5514" s="13"/>
      <c r="K5514" s="3"/>
    </row>
    <row r="5515" spans="2:11" s="2" customFormat="1" x14ac:dyDescent="0.2">
      <c r="B5515" s="4"/>
      <c r="C5515" s="10"/>
      <c r="D5515" s="13"/>
      <c r="K5515" s="3"/>
    </row>
    <row r="5516" spans="2:11" s="2" customFormat="1" x14ac:dyDescent="0.2">
      <c r="B5516" s="4"/>
      <c r="C5516" s="10"/>
      <c r="D5516" s="13"/>
      <c r="K5516" s="3"/>
    </row>
    <row r="5517" spans="2:11" s="2" customFormat="1" x14ac:dyDescent="0.2">
      <c r="B5517" s="4"/>
      <c r="C5517" s="10"/>
      <c r="D5517" s="13"/>
      <c r="K5517" s="3"/>
    </row>
    <row r="5518" spans="2:11" s="2" customFormat="1" x14ac:dyDescent="0.2">
      <c r="B5518" s="4"/>
      <c r="C5518" s="10"/>
      <c r="D5518" s="13"/>
      <c r="K5518" s="3"/>
    </row>
    <row r="5519" spans="2:11" s="2" customFormat="1" x14ac:dyDescent="0.2">
      <c r="B5519" s="4"/>
      <c r="C5519" s="10"/>
      <c r="D5519" s="13"/>
      <c r="K5519" s="3"/>
    </row>
    <row r="5520" spans="2:11" s="2" customFormat="1" x14ac:dyDescent="0.2">
      <c r="B5520" s="4"/>
      <c r="C5520" s="10"/>
      <c r="D5520" s="13"/>
      <c r="K5520" s="3"/>
    </row>
    <row r="5521" spans="2:11" s="2" customFormat="1" x14ac:dyDescent="0.2">
      <c r="B5521" s="4"/>
      <c r="C5521" s="10"/>
      <c r="D5521" s="13"/>
      <c r="K5521" s="3"/>
    </row>
    <row r="5522" spans="2:11" s="2" customFormat="1" x14ac:dyDescent="0.2">
      <c r="B5522" s="4"/>
      <c r="C5522" s="10"/>
      <c r="D5522" s="13"/>
      <c r="K5522" s="3"/>
    </row>
    <row r="5523" spans="2:11" s="2" customFormat="1" x14ac:dyDescent="0.2">
      <c r="B5523" s="4"/>
      <c r="C5523" s="10"/>
      <c r="D5523" s="13"/>
      <c r="K5523" s="3"/>
    </row>
    <row r="5524" spans="2:11" s="2" customFormat="1" x14ac:dyDescent="0.2">
      <c r="B5524" s="4"/>
      <c r="C5524" s="10"/>
      <c r="D5524" s="13"/>
      <c r="K5524" s="3"/>
    </row>
    <row r="5525" spans="2:11" s="2" customFormat="1" x14ac:dyDescent="0.2">
      <c r="B5525" s="4"/>
      <c r="C5525" s="10"/>
      <c r="D5525" s="13"/>
      <c r="K5525" s="3"/>
    </row>
    <row r="5526" spans="2:11" s="2" customFormat="1" x14ac:dyDescent="0.2">
      <c r="B5526" s="4"/>
      <c r="C5526" s="10"/>
      <c r="D5526" s="13"/>
      <c r="K5526" s="3"/>
    </row>
    <row r="5527" spans="2:11" s="2" customFormat="1" x14ac:dyDescent="0.2">
      <c r="B5527" s="4"/>
      <c r="C5527" s="10"/>
      <c r="D5527" s="13"/>
      <c r="K5527" s="3"/>
    </row>
    <row r="5528" spans="2:11" s="2" customFormat="1" x14ac:dyDescent="0.2">
      <c r="B5528" s="4"/>
      <c r="C5528" s="10"/>
      <c r="D5528" s="13"/>
      <c r="K5528" s="3"/>
    </row>
    <row r="5529" spans="2:11" s="2" customFormat="1" x14ac:dyDescent="0.2">
      <c r="B5529" s="4"/>
      <c r="C5529" s="10"/>
      <c r="D5529" s="13"/>
      <c r="K5529" s="3"/>
    </row>
    <row r="5530" spans="2:11" s="2" customFormat="1" x14ac:dyDescent="0.2">
      <c r="B5530" s="4"/>
      <c r="C5530" s="10"/>
      <c r="D5530" s="13"/>
      <c r="K5530" s="3"/>
    </row>
    <row r="5531" spans="2:11" s="2" customFormat="1" x14ac:dyDescent="0.2">
      <c r="B5531" s="4"/>
      <c r="C5531" s="10"/>
      <c r="D5531" s="13"/>
      <c r="K5531" s="3"/>
    </row>
    <row r="5532" spans="2:11" s="2" customFormat="1" x14ac:dyDescent="0.2">
      <c r="B5532" s="4"/>
      <c r="C5532" s="10"/>
      <c r="D5532" s="13"/>
      <c r="K5532" s="3"/>
    </row>
    <row r="5533" spans="2:11" s="2" customFormat="1" x14ac:dyDescent="0.2">
      <c r="B5533" s="4"/>
      <c r="C5533" s="10"/>
      <c r="D5533" s="13"/>
      <c r="K5533" s="3"/>
    </row>
    <row r="5534" spans="2:11" s="2" customFormat="1" x14ac:dyDescent="0.2">
      <c r="B5534" s="4"/>
      <c r="C5534" s="10"/>
      <c r="D5534" s="13"/>
      <c r="K5534" s="3"/>
    </row>
    <row r="5535" spans="2:11" s="2" customFormat="1" x14ac:dyDescent="0.2">
      <c r="B5535" s="4"/>
      <c r="C5535" s="10"/>
      <c r="D5535" s="13"/>
      <c r="K5535" s="3"/>
    </row>
    <row r="5536" spans="2:11" s="2" customFormat="1" x14ac:dyDescent="0.2">
      <c r="B5536" s="4"/>
      <c r="C5536" s="10"/>
      <c r="D5536" s="13"/>
      <c r="K5536" s="3"/>
    </row>
    <row r="5537" spans="2:11" s="2" customFormat="1" x14ac:dyDescent="0.2">
      <c r="B5537" s="4"/>
      <c r="C5537" s="10"/>
      <c r="D5537" s="13"/>
      <c r="K5537" s="3"/>
    </row>
    <row r="5538" spans="2:11" s="2" customFormat="1" x14ac:dyDescent="0.2">
      <c r="B5538" s="4"/>
      <c r="C5538" s="10"/>
      <c r="D5538" s="13"/>
      <c r="K5538" s="3"/>
    </row>
    <row r="5539" spans="2:11" s="2" customFormat="1" x14ac:dyDescent="0.2">
      <c r="B5539" s="4"/>
      <c r="C5539" s="10"/>
      <c r="D5539" s="13"/>
      <c r="K5539" s="3"/>
    </row>
    <row r="5540" spans="2:11" s="2" customFormat="1" x14ac:dyDescent="0.2">
      <c r="B5540" s="4"/>
      <c r="C5540" s="10"/>
      <c r="D5540" s="13"/>
      <c r="K5540" s="3"/>
    </row>
    <row r="5541" spans="2:11" s="2" customFormat="1" x14ac:dyDescent="0.2">
      <c r="B5541" s="4"/>
      <c r="C5541" s="10"/>
      <c r="D5541" s="13"/>
      <c r="K5541" s="3"/>
    </row>
    <row r="5542" spans="2:11" s="2" customFormat="1" x14ac:dyDescent="0.2">
      <c r="B5542" s="4"/>
      <c r="C5542" s="10"/>
      <c r="D5542" s="13"/>
      <c r="K5542" s="3"/>
    </row>
    <row r="5543" spans="2:11" s="2" customFormat="1" x14ac:dyDescent="0.2">
      <c r="B5543" s="4"/>
      <c r="C5543" s="10"/>
      <c r="D5543" s="13"/>
      <c r="K5543" s="3"/>
    </row>
    <row r="5544" spans="2:11" s="2" customFormat="1" x14ac:dyDescent="0.2">
      <c r="B5544" s="4"/>
      <c r="C5544" s="10"/>
      <c r="D5544" s="13"/>
      <c r="K5544" s="3"/>
    </row>
    <row r="5545" spans="2:11" s="2" customFormat="1" x14ac:dyDescent="0.2">
      <c r="B5545" s="4"/>
      <c r="C5545" s="10"/>
      <c r="D5545" s="13"/>
      <c r="K5545" s="3"/>
    </row>
    <row r="5546" spans="2:11" s="2" customFormat="1" x14ac:dyDescent="0.2">
      <c r="B5546" s="4"/>
      <c r="C5546" s="10"/>
      <c r="D5546" s="13"/>
      <c r="K5546" s="3"/>
    </row>
    <row r="5547" spans="2:11" s="2" customFormat="1" x14ac:dyDescent="0.2">
      <c r="B5547" s="4"/>
      <c r="C5547" s="10"/>
      <c r="D5547" s="13"/>
      <c r="K5547" s="3"/>
    </row>
    <row r="5548" spans="2:11" s="2" customFormat="1" x14ac:dyDescent="0.2">
      <c r="B5548" s="4"/>
      <c r="C5548" s="10"/>
      <c r="D5548" s="13"/>
      <c r="K5548" s="3"/>
    </row>
    <row r="5549" spans="2:11" s="2" customFormat="1" x14ac:dyDescent="0.2">
      <c r="B5549" s="4"/>
      <c r="C5549" s="10"/>
      <c r="D5549" s="13"/>
      <c r="K5549" s="3"/>
    </row>
    <row r="5550" spans="2:11" s="2" customFormat="1" x14ac:dyDescent="0.2">
      <c r="B5550" s="4"/>
      <c r="C5550" s="10"/>
      <c r="D5550" s="13"/>
      <c r="K5550" s="3"/>
    </row>
    <row r="5551" spans="2:11" s="2" customFormat="1" x14ac:dyDescent="0.2">
      <c r="B5551" s="4"/>
      <c r="C5551" s="10"/>
      <c r="D5551" s="13"/>
      <c r="K5551" s="3"/>
    </row>
    <row r="5552" spans="2:11" s="2" customFormat="1" x14ac:dyDescent="0.2">
      <c r="B5552" s="4"/>
      <c r="C5552" s="10"/>
      <c r="D5552" s="13"/>
      <c r="K5552" s="3"/>
    </row>
    <row r="5553" spans="2:11" s="2" customFormat="1" x14ac:dyDescent="0.2">
      <c r="B5553" s="4"/>
      <c r="C5553" s="10"/>
      <c r="D5553" s="13"/>
      <c r="K5553" s="3"/>
    </row>
    <row r="5554" spans="2:11" s="2" customFormat="1" x14ac:dyDescent="0.2">
      <c r="B5554" s="4"/>
      <c r="C5554" s="10"/>
      <c r="D5554" s="13"/>
      <c r="K5554" s="3"/>
    </row>
    <row r="5555" spans="2:11" s="2" customFormat="1" x14ac:dyDescent="0.2">
      <c r="B5555" s="4"/>
      <c r="C5555" s="10"/>
      <c r="D5555" s="13"/>
      <c r="K5555" s="3"/>
    </row>
    <row r="5556" spans="2:11" s="2" customFormat="1" x14ac:dyDescent="0.2">
      <c r="B5556" s="4"/>
      <c r="C5556" s="10"/>
      <c r="D5556" s="13"/>
      <c r="K5556" s="3"/>
    </row>
    <row r="5557" spans="2:11" s="2" customFormat="1" x14ac:dyDescent="0.2">
      <c r="B5557" s="4"/>
      <c r="C5557" s="10"/>
      <c r="D5557" s="13"/>
      <c r="K5557" s="3"/>
    </row>
    <row r="5558" spans="2:11" s="2" customFormat="1" x14ac:dyDescent="0.2">
      <c r="B5558" s="4"/>
      <c r="C5558" s="10"/>
      <c r="D5558" s="13"/>
      <c r="K5558" s="3"/>
    </row>
    <row r="5559" spans="2:11" s="2" customFormat="1" x14ac:dyDescent="0.2">
      <c r="B5559" s="4"/>
      <c r="C5559" s="10"/>
      <c r="D5559" s="13"/>
      <c r="K5559" s="3"/>
    </row>
    <row r="5560" spans="2:11" s="2" customFormat="1" x14ac:dyDescent="0.2">
      <c r="B5560" s="4"/>
      <c r="C5560" s="10"/>
      <c r="D5560" s="13"/>
      <c r="K5560" s="3"/>
    </row>
    <row r="5561" spans="2:11" s="2" customFormat="1" x14ac:dyDescent="0.2">
      <c r="B5561" s="4"/>
      <c r="C5561" s="10"/>
      <c r="D5561" s="13"/>
      <c r="K5561" s="3"/>
    </row>
    <row r="5562" spans="2:11" s="2" customFormat="1" x14ac:dyDescent="0.2">
      <c r="B5562" s="4"/>
      <c r="C5562" s="10"/>
      <c r="D5562" s="13"/>
      <c r="K5562" s="3"/>
    </row>
    <row r="5563" spans="2:11" s="2" customFormat="1" x14ac:dyDescent="0.2">
      <c r="B5563" s="4"/>
      <c r="C5563" s="10"/>
      <c r="D5563" s="13"/>
      <c r="K5563" s="3"/>
    </row>
    <row r="5564" spans="2:11" s="2" customFormat="1" x14ac:dyDescent="0.2">
      <c r="B5564" s="4"/>
      <c r="C5564" s="10"/>
      <c r="D5564" s="13"/>
      <c r="K5564" s="3"/>
    </row>
    <row r="5565" spans="2:11" s="2" customFormat="1" x14ac:dyDescent="0.2">
      <c r="B5565" s="4"/>
      <c r="C5565" s="10"/>
      <c r="D5565" s="13"/>
      <c r="K5565" s="3"/>
    </row>
    <row r="5566" spans="2:11" s="2" customFormat="1" x14ac:dyDescent="0.2">
      <c r="B5566" s="4"/>
      <c r="C5566" s="10"/>
      <c r="D5566" s="13"/>
      <c r="K5566" s="3"/>
    </row>
    <row r="5567" spans="2:11" s="2" customFormat="1" x14ac:dyDescent="0.2">
      <c r="B5567" s="4"/>
      <c r="C5567" s="10"/>
      <c r="D5567" s="13"/>
      <c r="K5567" s="3"/>
    </row>
    <row r="5568" spans="2:11" s="2" customFormat="1" x14ac:dyDescent="0.2">
      <c r="B5568" s="4"/>
      <c r="C5568" s="10"/>
      <c r="D5568" s="13"/>
      <c r="K5568" s="3"/>
    </row>
    <row r="5569" spans="2:11" s="2" customFormat="1" x14ac:dyDescent="0.2">
      <c r="B5569" s="4"/>
      <c r="C5569" s="10"/>
      <c r="D5569" s="13"/>
      <c r="K5569" s="3"/>
    </row>
    <row r="5570" spans="2:11" s="2" customFormat="1" x14ac:dyDescent="0.2">
      <c r="B5570" s="4"/>
      <c r="C5570" s="10"/>
      <c r="D5570" s="13"/>
      <c r="K5570" s="3"/>
    </row>
    <row r="5571" spans="2:11" s="2" customFormat="1" x14ac:dyDescent="0.2">
      <c r="B5571" s="4"/>
      <c r="C5571" s="10"/>
      <c r="D5571" s="13"/>
      <c r="K5571" s="3"/>
    </row>
    <row r="5572" spans="2:11" s="2" customFormat="1" x14ac:dyDescent="0.2">
      <c r="B5572" s="4"/>
      <c r="C5572" s="10"/>
      <c r="D5572" s="13"/>
      <c r="K5572" s="3"/>
    </row>
    <row r="5573" spans="2:11" s="2" customFormat="1" x14ac:dyDescent="0.2">
      <c r="B5573" s="4"/>
      <c r="C5573" s="10"/>
      <c r="D5573" s="13"/>
      <c r="K5573" s="3"/>
    </row>
    <row r="5574" spans="2:11" s="2" customFormat="1" x14ac:dyDescent="0.2">
      <c r="B5574" s="4"/>
      <c r="C5574" s="10"/>
      <c r="D5574" s="13"/>
      <c r="K5574" s="3"/>
    </row>
    <row r="5575" spans="2:11" s="2" customFormat="1" x14ac:dyDescent="0.2">
      <c r="B5575" s="4"/>
      <c r="C5575" s="10"/>
      <c r="D5575" s="13"/>
      <c r="K5575" s="3"/>
    </row>
    <row r="5576" spans="2:11" s="2" customFormat="1" x14ac:dyDescent="0.2">
      <c r="B5576" s="4"/>
      <c r="C5576" s="10"/>
      <c r="D5576" s="13"/>
      <c r="K5576" s="3"/>
    </row>
    <row r="5577" spans="2:11" s="2" customFormat="1" x14ac:dyDescent="0.2">
      <c r="B5577" s="4"/>
      <c r="C5577" s="10"/>
      <c r="D5577" s="13"/>
      <c r="K5577" s="3"/>
    </row>
    <row r="5578" spans="2:11" s="2" customFormat="1" x14ac:dyDescent="0.2">
      <c r="B5578" s="4"/>
      <c r="C5578" s="10"/>
      <c r="D5578" s="13"/>
      <c r="K5578" s="3"/>
    </row>
    <row r="5579" spans="2:11" s="2" customFormat="1" x14ac:dyDescent="0.2">
      <c r="B5579" s="4"/>
      <c r="C5579" s="10"/>
      <c r="D5579" s="13"/>
      <c r="K5579" s="3"/>
    </row>
    <row r="5580" spans="2:11" s="2" customFormat="1" x14ac:dyDescent="0.2">
      <c r="B5580" s="4"/>
      <c r="C5580" s="10"/>
      <c r="D5580" s="13"/>
      <c r="K5580" s="3"/>
    </row>
    <row r="5581" spans="2:11" s="2" customFormat="1" x14ac:dyDescent="0.2">
      <c r="B5581" s="4"/>
      <c r="C5581" s="10"/>
      <c r="D5581" s="13"/>
      <c r="K5581" s="3"/>
    </row>
    <row r="5582" spans="2:11" s="2" customFormat="1" x14ac:dyDescent="0.2">
      <c r="B5582" s="4"/>
      <c r="C5582" s="10"/>
      <c r="D5582" s="13"/>
      <c r="K5582" s="3"/>
    </row>
    <row r="5583" spans="2:11" s="2" customFormat="1" x14ac:dyDescent="0.2">
      <c r="B5583" s="4"/>
      <c r="C5583" s="10"/>
      <c r="D5583" s="13"/>
      <c r="K5583" s="3"/>
    </row>
    <row r="5584" spans="2:11" s="2" customFormat="1" x14ac:dyDescent="0.2">
      <c r="B5584" s="4"/>
      <c r="C5584" s="10"/>
      <c r="D5584" s="13"/>
      <c r="K5584" s="3"/>
    </row>
    <row r="5585" spans="2:11" s="2" customFormat="1" x14ac:dyDescent="0.2">
      <c r="B5585" s="4"/>
      <c r="C5585" s="10"/>
      <c r="D5585" s="13"/>
      <c r="K5585" s="3"/>
    </row>
    <row r="5586" spans="2:11" s="2" customFormat="1" x14ac:dyDescent="0.2">
      <c r="B5586" s="4"/>
      <c r="C5586" s="10"/>
      <c r="D5586" s="13"/>
      <c r="K5586" s="3"/>
    </row>
    <row r="5587" spans="2:11" s="2" customFormat="1" x14ac:dyDescent="0.2">
      <c r="B5587" s="4"/>
      <c r="C5587" s="10"/>
      <c r="D5587" s="13"/>
      <c r="K5587" s="3"/>
    </row>
    <row r="5588" spans="2:11" s="2" customFormat="1" x14ac:dyDescent="0.2">
      <c r="B5588" s="4"/>
      <c r="C5588" s="10"/>
      <c r="D5588" s="13"/>
      <c r="K5588" s="3"/>
    </row>
    <row r="5589" spans="2:11" s="2" customFormat="1" x14ac:dyDescent="0.2">
      <c r="B5589" s="4"/>
      <c r="C5589" s="10"/>
      <c r="D5589" s="13"/>
      <c r="K5589" s="3"/>
    </row>
    <row r="5590" spans="2:11" s="2" customFormat="1" x14ac:dyDescent="0.2">
      <c r="B5590" s="4"/>
      <c r="C5590" s="10"/>
      <c r="D5590" s="13"/>
      <c r="K5590" s="3"/>
    </row>
    <row r="5591" spans="2:11" s="2" customFormat="1" x14ac:dyDescent="0.2">
      <c r="B5591" s="4"/>
      <c r="C5591" s="10"/>
      <c r="D5591" s="13"/>
      <c r="K5591" s="3"/>
    </row>
    <row r="5592" spans="2:11" s="2" customFormat="1" x14ac:dyDescent="0.2">
      <c r="B5592" s="4"/>
      <c r="C5592" s="10"/>
      <c r="D5592" s="13"/>
      <c r="K5592" s="3"/>
    </row>
    <row r="5593" spans="2:11" s="2" customFormat="1" x14ac:dyDescent="0.2">
      <c r="B5593" s="4"/>
      <c r="C5593" s="10"/>
      <c r="D5593" s="13"/>
      <c r="K5593" s="3"/>
    </row>
    <row r="5594" spans="2:11" s="2" customFormat="1" x14ac:dyDescent="0.2">
      <c r="B5594" s="4"/>
      <c r="C5594" s="10"/>
      <c r="D5594" s="13"/>
      <c r="K5594" s="3"/>
    </row>
    <row r="5595" spans="2:11" s="2" customFormat="1" x14ac:dyDescent="0.2">
      <c r="B5595" s="4"/>
      <c r="C5595" s="10"/>
      <c r="D5595" s="13"/>
      <c r="K5595" s="3"/>
    </row>
    <row r="5596" spans="2:11" s="2" customFormat="1" x14ac:dyDescent="0.2">
      <c r="B5596" s="4"/>
      <c r="C5596" s="10"/>
      <c r="D5596" s="13"/>
      <c r="K5596" s="3"/>
    </row>
    <row r="5597" spans="2:11" s="2" customFormat="1" x14ac:dyDescent="0.2">
      <c r="B5597" s="4"/>
      <c r="C5597" s="10"/>
      <c r="D5597" s="13"/>
      <c r="K5597" s="3"/>
    </row>
    <row r="5598" spans="2:11" s="2" customFormat="1" x14ac:dyDescent="0.2">
      <c r="B5598" s="4"/>
      <c r="C5598" s="10"/>
      <c r="D5598" s="13"/>
      <c r="K5598" s="3"/>
    </row>
    <row r="5599" spans="2:11" s="2" customFormat="1" x14ac:dyDescent="0.2">
      <c r="B5599" s="4"/>
      <c r="C5599" s="10"/>
      <c r="D5599" s="13"/>
      <c r="K5599" s="3"/>
    </row>
    <row r="5600" spans="2:11" s="2" customFormat="1" x14ac:dyDescent="0.2">
      <c r="B5600" s="4"/>
      <c r="C5600" s="10"/>
      <c r="D5600" s="13"/>
      <c r="K5600" s="3"/>
    </row>
    <row r="5601" spans="2:11" s="2" customFormat="1" x14ac:dyDescent="0.2">
      <c r="B5601" s="4"/>
      <c r="C5601" s="10"/>
      <c r="D5601" s="13"/>
      <c r="K5601" s="3"/>
    </row>
    <row r="5602" spans="2:11" s="2" customFormat="1" x14ac:dyDescent="0.2">
      <c r="B5602" s="4"/>
      <c r="C5602" s="10"/>
      <c r="D5602" s="13"/>
      <c r="K5602" s="3"/>
    </row>
    <row r="5603" spans="2:11" s="2" customFormat="1" x14ac:dyDescent="0.2">
      <c r="B5603" s="4"/>
      <c r="C5603" s="10"/>
      <c r="D5603" s="13"/>
      <c r="K5603" s="3"/>
    </row>
    <row r="5604" spans="2:11" s="2" customFormat="1" x14ac:dyDescent="0.2">
      <c r="B5604" s="4"/>
      <c r="C5604" s="10"/>
      <c r="D5604" s="13"/>
      <c r="K5604" s="3"/>
    </row>
    <row r="5605" spans="2:11" s="2" customFormat="1" x14ac:dyDescent="0.2">
      <c r="B5605" s="4"/>
      <c r="C5605" s="10"/>
      <c r="D5605" s="13"/>
      <c r="K5605" s="3"/>
    </row>
    <row r="5606" spans="2:11" s="2" customFormat="1" x14ac:dyDescent="0.2">
      <c r="B5606" s="4"/>
      <c r="C5606" s="10"/>
      <c r="D5606" s="13"/>
      <c r="K5606" s="3"/>
    </row>
    <row r="5607" spans="2:11" s="2" customFormat="1" x14ac:dyDescent="0.2">
      <c r="B5607" s="4"/>
      <c r="C5607" s="10"/>
      <c r="D5607" s="13"/>
      <c r="K5607" s="3"/>
    </row>
    <row r="5608" spans="2:11" s="2" customFormat="1" x14ac:dyDescent="0.2">
      <c r="B5608" s="4"/>
      <c r="C5608" s="10"/>
      <c r="D5608" s="13"/>
      <c r="K5608" s="3"/>
    </row>
    <row r="5609" spans="2:11" s="2" customFormat="1" x14ac:dyDescent="0.2">
      <c r="B5609" s="4"/>
      <c r="C5609" s="10"/>
      <c r="D5609" s="13"/>
      <c r="K5609" s="3"/>
    </row>
    <row r="5610" spans="2:11" s="2" customFormat="1" x14ac:dyDescent="0.2">
      <c r="B5610" s="4"/>
      <c r="C5610" s="10"/>
      <c r="D5610" s="13"/>
      <c r="K5610" s="3"/>
    </row>
    <row r="5611" spans="2:11" s="2" customFormat="1" x14ac:dyDescent="0.2">
      <c r="B5611" s="4"/>
      <c r="C5611" s="10"/>
      <c r="D5611" s="13"/>
      <c r="K5611" s="3"/>
    </row>
    <row r="5612" spans="2:11" s="2" customFormat="1" x14ac:dyDescent="0.2">
      <c r="B5612" s="4"/>
      <c r="C5612" s="10"/>
      <c r="D5612" s="13"/>
      <c r="K5612" s="3"/>
    </row>
    <row r="5613" spans="2:11" s="2" customFormat="1" x14ac:dyDescent="0.2">
      <c r="B5613" s="4"/>
      <c r="C5613" s="10"/>
      <c r="D5613" s="13"/>
      <c r="K5613" s="3"/>
    </row>
    <row r="5614" spans="2:11" s="2" customFormat="1" x14ac:dyDescent="0.2">
      <c r="B5614" s="4"/>
      <c r="C5614" s="10"/>
      <c r="D5614" s="13"/>
      <c r="K5614" s="3"/>
    </row>
    <row r="5615" spans="2:11" s="2" customFormat="1" x14ac:dyDescent="0.2">
      <c r="B5615" s="4"/>
      <c r="C5615" s="10"/>
      <c r="D5615" s="13"/>
      <c r="K5615" s="3"/>
    </row>
    <row r="5616" spans="2:11" s="2" customFormat="1" x14ac:dyDescent="0.2">
      <c r="B5616" s="4"/>
      <c r="C5616" s="10"/>
      <c r="D5616" s="13"/>
      <c r="K5616" s="3"/>
    </row>
    <row r="5617" spans="2:11" s="2" customFormat="1" x14ac:dyDescent="0.2">
      <c r="B5617" s="4"/>
      <c r="C5617" s="10"/>
      <c r="D5617" s="13"/>
      <c r="K5617" s="3"/>
    </row>
    <row r="5618" spans="2:11" s="2" customFormat="1" x14ac:dyDescent="0.2">
      <c r="B5618" s="4"/>
      <c r="C5618" s="10"/>
      <c r="D5618" s="13"/>
      <c r="K5618" s="3"/>
    </row>
    <row r="5619" spans="2:11" s="2" customFormat="1" x14ac:dyDescent="0.2">
      <c r="B5619" s="4"/>
      <c r="C5619" s="10"/>
      <c r="D5619" s="13"/>
      <c r="K5619" s="3"/>
    </row>
    <row r="5620" spans="2:11" s="2" customFormat="1" x14ac:dyDescent="0.2">
      <c r="B5620" s="4"/>
      <c r="C5620" s="10"/>
      <c r="D5620" s="13"/>
      <c r="K5620" s="3"/>
    </row>
    <row r="5621" spans="2:11" s="2" customFormat="1" x14ac:dyDescent="0.2">
      <c r="B5621" s="4"/>
      <c r="C5621" s="10"/>
      <c r="D5621" s="13"/>
      <c r="K5621" s="3"/>
    </row>
    <row r="5622" spans="2:11" s="2" customFormat="1" x14ac:dyDescent="0.2">
      <c r="B5622" s="4"/>
      <c r="C5622" s="10"/>
      <c r="D5622" s="13"/>
      <c r="K5622" s="3"/>
    </row>
    <row r="5623" spans="2:11" s="2" customFormat="1" x14ac:dyDescent="0.2">
      <c r="B5623" s="4"/>
      <c r="C5623" s="10"/>
      <c r="D5623" s="13"/>
      <c r="K5623" s="3"/>
    </row>
    <row r="5624" spans="2:11" s="2" customFormat="1" x14ac:dyDescent="0.2">
      <c r="B5624" s="4"/>
      <c r="C5624" s="10"/>
      <c r="D5624" s="13"/>
      <c r="K5624" s="3"/>
    </row>
    <row r="5625" spans="2:11" s="2" customFormat="1" x14ac:dyDescent="0.2">
      <c r="B5625" s="4"/>
      <c r="C5625" s="10"/>
      <c r="D5625" s="13"/>
      <c r="K5625" s="3"/>
    </row>
    <row r="5626" spans="2:11" s="2" customFormat="1" x14ac:dyDescent="0.2">
      <c r="B5626" s="4"/>
      <c r="C5626" s="10"/>
      <c r="D5626" s="13"/>
      <c r="K5626" s="3"/>
    </row>
    <row r="5627" spans="2:11" s="2" customFormat="1" x14ac:dyDescent="0.2">
      <c r="B5627" s="4"/>
      <c r="C5627" s="10"/>
      <c r="D5627" s="13"/>
      <c r="K5627" s="3"/>
    </row>
    <row r="5628" spans="2:11" s="2" customFormat="1" x14ac:dyDescent="0.2">
      <c r="B5628" s="4"/>
      <c r="C5628" s="10"/>
      <c r="D5628" s="13"/>
      <c r="K5628" s="3"/>
    </row>
    <row r="5629" spans="2:11" s="2" customFormat="1" x14ac:dyDescent="0.2">
      <c r="B5629" s="4"/>
      <c r="C5629" s="10"/>
      <c r="D5629" s="13"/>
      <c r="K5629" s="3"/>
    </row>
    <row r="5630" spans="2:11" s="2" customFormat="1" x14ac:dyDescent="0.2">
      <c r="B5630" s="4"/>
      <c r="C5630" s="10"/>
      <c r="D5630" s="13"/>
      <c r="K5630" s="3"/>
    </row>
    <row r="5631" spans="2:11" s="2" customFormat="1" x14ac:dyDescent="0.2">
      <c r="B5631" s="4"/>
      <c r="C5631" s="10"/>
      <c r="D5631" s="13"/>
      <c r="K5631" s="3"/>
    </row>
    <row r="5632" spans="2:11" s="2" customFormat="1" x14ac:dyDescent="0.2">
      <c r="B5632" s="4"/>
      <c r="C5632" s="10"/>
      <c r="D5632" s="13"/>
      <c r="K5632" s="3"/>
    </row>
    <row r="5633" spans="2:11" s="2" customFormat="1" x14ac:dyDescent="0.2">
      <c r="B5633" s="4"/>
      <c r="C5633" s="10"/>
      <c r="D5633" s="13"/>
      <c r="K5633" s="3"/>
    </row>
    <row r="5634" spans="2:11" s="2" customFormat="1" x14ac:dyDescent="0.2">
      <c r="B5634" s="4"/>
      <c r="C5634" s="10"/>
      <c r="D5634" s="13"/>
      <c r="K5634" s="3"/>
    </row>
    <row r="5635" spans="2:11" s="2" customFormat="1" x14ac:dyDescent="0.2">
      <c r="B5635" s="4"/>
      <c r="C5635" s="10"/>
      <c r="D5635" s="13"/>
      <c r="K5635" s="3"/>
    </row>
    <row r="5636" spans="2:11" s="2" customFormat="1" x14ac:dyDescent="0.2">
      <c r="B5636" s="4"/>
      <c r="C5636" s="10"/>
      <c r="D5636" s="13"/>
      <c r="K5636" s="3"/>
    </row>
    <row r="5637" spans="2:11" s="2" customFormat="1" x14ac:dyDescent="0.2">
      <c r="B5637" s="4"/>
      <c r="C5637" s="10"/>
      <c r="D5637" s="13"/>
      <c r="K5637" s="3"/>
    </row>
    <row r="5638" spans="2:11" s="2" customFormat="1" x14ac:dyDescent="0.2">
      <c r="B5638" s="4"/>
      <c r="C5638" s="10"/>
      <c r="D5638" s="13"/>
      <c r="K5638" s="3"/>
    </row>
    <row r="5639" spans="2:11" s="2" customFormat="1" x14ac:dyDescent="0.2">
      <c r="B5639" s="4"/>
      <c r="C5639" s="10"/>
      <c r="D5639" s="13"/>
      <c r="K5639" s="3"/>
    </row>
    <row r="5640" spans="2:11" s="2" customFormat="1" x14ac:dyDescent="0.2">
      <c r="B5640" s="4"/>
      <c r="C5640" s="10"/>
      <c r="D5640" s="13"/>
      <c r="K5640" s="3"/>
    </row>
    <row r="5641" spans="2:11" s="2" customFormat="1" x14ac:dyDescent="0.2">
      <c r="B5641" s="4"/>
      <c r="C5641" s="10"/>
      <c r="D5641" s="13"/>
      <c r="K5641" s="3"/>
    </row>
    <row r="5642" spans="2:11" s="2" customFormat="1" x14ac:dyDescent="0.2">
      <c r="B5642" s="4"/>
      <c r="C5642" s="10"/>
      <c r="D5642" s="13"/>
      <c r="K5642" s="3"/>
    </row>
    <row r="5643" spans="2:11" s="2" customFormat="1" x14ac:dyDescent="0.2">
      <c r="B5643" s="4"/>
      <c r="C5643" s="10"/>
      <c r="D5643" s="13"/>
      <c r="K5643" s="3"/>
    </row>
    <row r="5644" spans="2:11" s="2" customFormat="1" x14ac:dyDescent="0.2">
      <c r="B5644" s="4"/>
      <c r="C5644" s="10"/>
      <c r="D5644" s="13"/>
      <c r="K5644" s="3"/>
    </row>
    <row r="5645" spans="2:11" s="2" customFormat="1" x14ac:dyDescent="0.2">
      <c r="B5645" s="4"/>
      <c r="C5645" s="10"/>
      <c r="D5645" s="13"/>
      <c r="K5645" s="3"/>
    </row>
    <row r="5646" spans="2:11" s="2" customFormat="1" x14ac:dyDescent="0.2">
      <c r="B5646" s="4"/>
      <c r="C5646" s="10"/>
      <c r="D5646" s="13"/>
      <c r="K5646" s="3"/>
    </row>
    <row r="5647" spans="2:11" s="2" customFormat="1" x14ac:dyDescent="0.2">
      <c r="B5647" s="4"/>
      <c r="C5647" s="10"/>
      <c r="D5647" s="13"/>
      <c r="K5647" s="3"/>
    </row>
    <row r="5648" spans="2:11" s="2" customFormat="1" x14ac:dyDescent="0.2">
      <c r="B5648" s="4"/>
      <c r="C5648" s="10"/>
      <c r="D5648" s="13"/>
      <c r="K5648" s="3"/>
    </row>
    <row r="5649" spans="2:11" s="2" customFormat="1" x14ac:dyDescent="0.2">
      <c r="B5649" s="4"/>
      <c r="C5649" s="10"/>
      <c r="D5649" s="13"/>
      <c r="K5649" s="3"/>
    </row>
    <row r="5650" spans="2:11" s="2" customFormat="1" x14ac:dyDescent="0.2">
      <c r="B5650" s="4"/>
      <c r="C5650" s="10"/>
      <c r="D5650" s="13"/>
      <c r="K5650" s="3"/>
    </row>
    <row r="5651" spans="2:11" s="2" customFormat="1" x14ac:dyDescent="0.2">
      <c r="B5651" s="4"/>
      <c r="C5651" s="10"/>
      <c r="D5651" s="13"/>
      <c r="K5651" s="3"/>
    </row>
    <row r="5652" spans="2:11" s="2" customFormat="1" x14ac:dyDescent="0.2">
      <c r="B5652" s="4"/>
      <c r="C5652" s="10"/>
      <c r="D5652" s="13"/>
      <c r="K5652" s="3"/>
    </row>
    <row r="5653" spans="2:11" s="2" customFormat="1" x14ac:dyDescent="0.2">
      <c r="B5653" s="4"/>
      <c r="C5653" s="10"/>
      <c r="D5653" s="13"/>
      <c r="K5653" s="3"/>
    </row>
    <row r="5654" spans="2:11" s="2" customFormat="1" x14ac:dyDescent="0.2">
      <c r="B5654" s="4"/>
      <c r="C5654" s="10"/>
      <c r="D5654" s="13"/>
      <c r="K5654" s="3"/>
    </row>
    <row r="5655" spans="2:11" s="2" customFormat="1" x14ac:dyDescent="0.2">
      <c r="B5655" s="4"/>
      <c r="C5655" s="10"/>
      <c r="D5655" s="13"/>
      <c r="K5655" s="3"/>
    </row>
    <row r="5656" spans="2:11" s="2" customFormat="1" x14ac:dyDescent="0.2">
      <c r="B5656" s="4"/>
      <c r="C5656" s="10"/>
      <c r="D5656" s="13"/>
      <c r="K5656" s="3"/>
    </row>
    <row r="5657" spans="2:11" s="2" customFormat="1" x14ac:dyDescent="0.2">
      <c r="B5657" s="4"/>
      <c r="C5657" s="10"/>
      <c r="D5657" s="13"/>
      <c r="K5657" s="3"/>
    </row>
    <row r="5658" spans="2:11" s="2" customFormat="1" x14ac:dyDescent="0.2">
      <c r="B5658" s="4"/>
      <c r="C5658" s="10"/>
      <c r="D5658" s="13"/>
      <c r="K5658" s="3"/>
    </row>
    <row r="5659" spans="2:11" s="2" customFormat="1" x14ac:dyDescent="0.2">
      <c r="B5659" s="4"/>
      <c r="C5659" s="10"/>
      <c r="D5659" s="13"/>
      <c r="K5659" s="3"/>
    </row>
    <row r="5660" spans="2:11" s="2" customFormat="1" x14ac:dyDescent="0.2">
      <c r="B5660" s="4"/>
      <c r="C5660" s="10"/>
      <c r="D5660" s="13"/>
      <c r="K5660" s="3"/>
    </row>
    <row r="5661" spans="2:11" s="2" customFormat="1" x14ac:dyDescent="0.2">
      <c r="B5661" s="4"/>
      <c r="C5661" s="10"/>
      <c r="D5661" s="13"/>
      <c r="K5661" s="3"/>
    </row>
    <row r="5662" spans="2:11" s="2" customFormat="1" x14ac:dyDescent="0.2">
      <c r="B5662" s="4"/>
      <c r="C5662" s="10"/>
      <c r="D5662" s="13"/>
      <c r="K5662" s="3"/>
    </row>
    <row r="5663" spans="2:11" s="2" customFormat="1" x14ac:dyDescent="0.2">
      <c r="B5663" s="4"/>
      <c r="C5663" s="10"/>
      <c r="D5663" s="13"/>
      <c r="K5663" s="3"/>
    </row>
    <row r="5664" spans="2:11" s="2" customFormat="1" x14ac:dyDescent="0.2">
      <c r="B5664" s="4"/>
      <c r="C5664" s="10"/>
      <c r="D5664" s="13"/>
      <c r="K5664" s="3"/>
    </row>
    <row r="5665" spans="2:11" s="2" customFormat="1" x14ac:dyDescent="0.2">
      <c r="B5665" s="4"/>
      <c r="C5665" s="10"/>
      <c r="D5665" s="13"/>
      <c r="K5665" s="3"/>
    </row>
    <row r="5666" spans="2:11" s="2" customFormat="1" x14ac:dyDescent="0.2">
      <c r="B5666" s="4"/>
      <c r="C5666" s="10"/>
      <c r="D5666" s="13"/>
      <c r="K5666" s="3"/>
    </row>
    <row r="5667" spans="2:11" s="2" customFormat="1" x14ac:dyDescent="0.2">
      <c r="B5667" s="4"/>
      <c r="C5667" s="10"/>
      <c r="D5667" s="13"/>
      <c r="K5667" s="3"/>
    </row>
    <row r="5668" spans="2:11" s="2" customFormat="1" x14ac:dyDescent="0.2">
      <c r="B5668" s="4"/>
      <c r="C5668" s="10"/>
      <c r="D5668" s="13"/>
      <c r="K5668" s="3"/>
    </row>
    <row r="5669" spans="2:11" s="2" customFormat="1" x14ac:dyDescent="0.2">
      <c r="B5669" s="4"/>
      <c r="C5669" s="10"/>
      <c r="D5669" s="13"/>
      <c r="K5669" s="3"/>
    </row>
    <row r="5670" spans="2:11" s="2" customFormat="1" x14ac:dyDescent="0.2">
      <c r="B5670" s="4"/>
      <c r="C5670" s="10"/>
      <c r="D5670" s="13"/>
      <c r="K5670" s="3"/>
    </row>
    <row r="5671" spans="2:11" s="2" customFormat="1" x14ac:dyDescent="0.2">
      <c r="B5671" s="4"/>
      <c r="C5671" s="10"/>
      <c r="D5671" s="13"/>
      <c r="K5671" s="3"/>
    </row>
    <row r="5672" spans="2:11" s="2" customFormat="1" x14ac:dyDescent="0.2">
      <c r="B5672" s="4"/>
      <c r="C5672" s="10"/>
      <c r="D5672" s="13"/>
      <c r="K5672" s="3"/>
    </row>
    <row r="5673" spans="2:11" s="2" customFormat="1" x14ac:dyDescent="0.2">
      <c r="B5673" s="4"/>
      <c r="C5673" s="10"/>
      <c r="D5673" s="13"/>
      <c r="K5673" s="3"/>
    </row>
    <row r="5674" spans="2:11" s="2" customFormat="1" x14ac:dyDescent="0.2">
      <c r="B5674" s="4"/>
      <c r="C5674" s="10"/>
      <c r="D5674" s="13"/>
      <c r="K5674" s="3"/>
    </row>
    <row r="5675" spans="2:11" s="2" customFormat="1" x14ac:dyDescent="0.2">
      <c r="B5675" s="4"/>
      <c r="C5675" s="10"/>
      <c r="D5675" s="13"/>
      <c r="K5675" s="3"/>
    </row>
    <row r="5676" spans="2:11" s="2" customFormat="1" x14ac:dyDescent="0.2">
      <c r="B5676" s="4"/>
      <c r="C5676" s="10"/>
      <c r="D5676" s="13"/>
      <c r="K5676" s="3"/>
    </row>
    <row r="5677" spans="2:11" s="2" customFormat="1" x14ac:dyDescent="0.2">
      <c r="B5677" s="4"/>
      <c r="C5677" s="10"/>
      <c r="D5677" s="13"/>
      <c r="K5677" s="3"/>
    </row>
    <row r="5678" spans="2:11" s="2" customFormat="1" x14ac:dyDescent="0.2">
      <c r="B5678" s="4"/>
      <c r="C5678" s="10"/>
      <c r="D5678" s="13"/>
      <c r="K5678" s="3"/>
    </row>
    <row r="5679" spans="2:11" s="2" customFormat="1" x14ac:dyDescent="0.2">
      <c r="B5679" s="4"/>
      <c r="C5679" s="10"/>
      <c r="D5679" s="13"/>
      <c r="K5679" s="3"/>
    </row>
    <row r="5680" spans="2:11" s="2" customFormat="1" x14ac:dyDescent="0.2">
      <c r="B5680" s="4"/>
      <c r="C5680" s="10"/>
      <c r="D5680" s="13"/>
      <c r="K5680" s="3"/>
    </row>
    <row r="5681" spans="2:11" s="2" customFormat="1" x14ac:dyDescent="0.2">
      <c r="B5681" s="4"/>
      <c r="C5681" s="10"/>
      <c r="D5681" s="13"/>
      <c r="K5681" s="3"/>
    </row>
    <row r="5682" spans="2:11" s="2" customFormat="1" x14ac:dyDescent="0.2">
      <c r="B5682" s="4"/>
      <c r="C5682" s="10"/>
      <c r="D5682" s="13"/>
      <c r="K5682" s="3"/>
    </row>
    <row r="5683" spans="2:11" s="2" customFormat="1" x14ac:dyDescent="0.2">
      <c r="B5683" s="4"/>
      <c r="C5683" s="10"/>
      <c r="D5683" s="13"/>
      <c r="K5683" s="3"/>
    </row>
    <row r="5684" spans="2:11" s="2" customFormat="1" x14ac:dyDescent="0.2">
      <c r="B5684" s="4"/>
      <c r="C5684" s="10"/>
      <c r="D5684" s="13"/>
      <c r="K5684" s="3"/>
    </row>
    <row r="5685" spans="2:11" s="2" customFormat="1" x14ac:dyDescent="0.2">
      <c r="B5685" s="4"/>
      <c r="C5685" s="10"/>
      <c r="D5685" s="13"/>
      <c r="K5685" s="3"/>
    </row>
    <row r="5686" spans="2:11" s="2" customFormat="1" x14ac:dyDescent="0.2">
      <c r="B5686" s="4"/>
      <c r="C5686" s="10"/>
      <c r="D5686" s="13"/>
      <c r="K5686" s="3"/>
    </row>
    <row r="5687" spans="2:11" s="2" customFormat="1" x14ac:dyDescent="0.2">
      <c r="B5687" s="4"/>
      <c r="C5687" s="10"/>
      <c r="D5687" s="13"/>
      <c r="K5687" s="3"/>
    </row>
    <row r="5688" spans="2:11" s="2" customFormat="1" x14ac:dyDescent="0.2">
      <c r="B5688" s="4"/>
      <c r="C5688" s="10"/>
      <c r="D5688" s="13"/>
      <c r="K5688" s="3"/>
    </row>
    <row r="5689" spans="2:11" s="2" customFormat="1" x14ac:dyDescent="0.2">
      <c r="B5689" s="4"/>
      <c r="C5689" s="10"/>
      <c r="D5689" s="13"/>
      <c r="K5689" s="3"/>
    </row>
    <row r="5690" spans="2:11" s="2" customFormat="1" x14ac:dyDescent="0.2">
      <c r="B5690" s="4"/>
      <c r="C5690" s="10"/>
      <c r="D5690" s="13"/>
      <c r="K5690" s="3"/>
    </row>
    <row r="5691" spans="2:11" s="2" customFormat="1" x14ac:dyDescent="0.2">
      <c r="B5691" s="4"/>
      <c r="C5691" s="10"/>
      <c r="D5691" s="13"/>
      <c r="K5691" s="3"/>
    </row>
    <row r="5692" spans="2:11" s="2" customFormat="1" x14ac:dyDescent="0.2">
      <c r="B5692" s="4"/>
      <c r="C5692" s="10"/>
      <c r="D5692" s="13"/>
      <c r="K5692" s="3"/>
    </row>
    <row r="5693" spans="2:11" s="2" customFormat="1" x14ac:dyDescent="0.2">
      <c r="B5693" s="4"/>
      <c r="C5693" s="10"/>
      <c r="D5693" s="13"/>
      <c r="K5693" s="3"/>
    </row>
    <row r="5694" spans="2:11" s="2" customFormat="1" x14ac:dyDescent="0.2">
      <c r="B5694" s="4"/>
      <c r="C5694" s="10"/>
      <c r="D5694" s="13"/>
      <c r="K5694" s="3"/>
    </row>
    <row r="5695" spans="2:11" s="2" customFormat="1" x14ac:dyDescent="0.2">
      <c r="B5695" s="4"/>
      <c r="C5695" s="10"/>
      <c r="D5695" s="13"/>
      <c r="K5695" s="3"/>
    </row>
    <row r="5696" spans="2:11" s="2" customFormat="1" x14ac:dyDescent="0.2">
      <c r="B5696" s="4"/>
      <c r="C5696" s="10"/>
      <c r="D5696" s="13"/>
      <c r="K5696" s="3"/>
    </row>
    <row r="5697" spans="2:11" s="2" customFormat="1" x14ac:dyDescent="0.2">
      <c r="B5697" s="4"/>
      <c r="C5697" s="10"/>
      <c r="D5697" s="13"/>
      <c r="K5697" s="3"/>
    </row>
    <row r="5698" spans="2:11" s="2" customFormat="1" x14ac:dyDescent="0.2">
      <c r="B5698" s="4"/>
      <c r="C5698" s="10"/>
      <c r="D5698" s="13"/>
      <c r="K5698" s="3"/>
    </row>
    <row r="5699" spans="2:11" s="2" customFormat="1" x14ac:dyDescent="0.2">
      <c r="B5699" s="4"/>
      <c r="C5699" s="10"/>
      <c r="D5699" s="13"/>
      <c r="K5699" s="3"/>
    </row>
    <row r="5700" spans="2:11" s="2" customFormat="1" x14ac:dyDescent="0.2">
      <c r="B5700" s="4"/>
      <c r="C5700" s="10"/>
      <c r="D5700" s="13"/>
      <c r="K5700" s="3"/>
    </row>
    <row r="5701" spans="2:11" s="2" customFormat="1" x14ac:dyDescent="0.2">
      <c r="B5701" s="4"/>
      <c r="C5701" s="10"/>
      <c r="D5701" s="13"/>
      <c r="K5701" s="3"/>
    </row>
    <row r="5702" spans="2:11" s="2" customFormat="1" x14ac:dyDescent="0.2">
      <c r="B5702" s="4"/>
      <c r="C5702" s="10"/>
      <c r="D5702" s="13"/>
      <c r="K5702" s="3"/>
    </row>
    <row r="5703" spans="2:11" s="2" customFormat="1" x14ac:dyDescent="0.2">
      <c r="B5703" s="4"/>
      <c r="C5703" s="10"/>
      <c r="D5703" s="13"/>
      <c r="K5703" s="3"/>
    </row>
    <row r="5704" spans="2:11" s="2" customFormat="1" x14ac:dyDescent="0.2">
      <c r="B5704" s="4"/>
      <c r="C5704" s="10"/>
      <c r="D5704" s="13"/>
      <c r="K5704" s="3"/>
    </row>
    <row r="5705" spans="2:11" s="2" customFormat="1" x14ac:dyDescent="0.2">
      <c r="B5705" s="4"/>
      <c r="C5705" s="10"/>
      <c r="D5705" s="13"/>
      <c r="K5705" s="3"/>
    </row>
    <row r="5706" spans="2:11" s="2" customFormat="1" x14ac:dyDescent="0.2">
      <c r="B5706" s="4"/>
      <c r="C5706" s="10"/>
      <c r="D5706" s="13"/>
      <c r="K5706" s="3"/>
    </row>
    <row r="5707" spans="2:11" s="2" customFormat="1" x14ac:dyDescent="0.2">
      <c r="B5707" s="4"/>
      <c r="C5707" s="10"/>
      <c r="D5707" s="13"/>
      <c r="K5707" s="3"/>
    </row>
    <row r="5708" spans="2:11" s="2" customFormat="1" x14ac:dyDescent="0.2">
      <c r="B5708" s="4"/>
      <c r="C5708" s="10"/>
      <c r="D5708" s="13"/>
      <c r="K5708" s="3"/>
    </row>
    <row r="5709" spans="2:11" s="2" customFormat="1" x14ac:dyDescent="0.2">
      <c r="B5709" s="4"/>
      <c r="C5709" s="10"/>
      <c r="D5709" s="13"/>
      <c r="K5709" s="3"/>
    </row>
    <row r="5710" spans="2:11" s="2" customFormat="1" x14ac:dyDescent="0.2">
      <c r="B5710" s="4"/>
      <c r="C5710" s="10"/>
      <c r="D5710" s="13"/>
      <c r="K5710" s="3"/>
    </row>
    <row r="5711" spans="2:11" s="2" customFormat="1" x14ac:dyDescent="0.2">
      <c r="B5711" s="4"/>
      <c r="C5711" s="10"/>
      <c r="D5711" s="13"/>
      <c r="K5711" s="3"/>
    </row>
    <row r="5712" spans="2:11" s="2" customFormat="1" x14ac:dyDescent="0.2">
      <c r="B5712" s="4"/>
      <c r="C5712" s="10"/>
      <c r="D5712" s="13"/>
      <c r="K5712" s="3"/>
    </row>
    <row r="5713" spans="2:11" s="2" customFormat="1" x14ac:dyDescent="0.2">
      <c r="B5713" s="4"/>
      <c r="C5713" s="10"/>
      <c r="D5713" s="13"/>
      <c r="K5713" s="3"/>
    </row>
    <row r="5714" spans="2:11" s="2" customFormat="1" x14ac:dyDescent="0.2">
      <c r="B5714" s="4"/>
      <c r="C5714" s="10"/>
      <c r="D5714" s="13"/>
      <c r="K5714" s="3"/>
    </row>
    <row r="5715" spans="2:11" s="2" customFormat="1" x14ac:dyDescent="0.2">
      <c r="B5715" s="4"/>
      <c r="C5715" s="10"/>
      <c r="D5715" s="13"/>
      <c r="K5715" s="3"/>
    </row>
    <row r="5716" spans="2:11" s="2" customFormat="1" x14ac:dyDescent="0.2">
      <c r="B5716" s="4"/>
      <c r="C5716" s="10"/>
      <c r="D5716" s="13"/>
      <c r="K5716" s="3"/>
    </row>
    <row r="5717" spans="2:11" s="2" customFormat="1" x14ac:dyDescent="0.2">
      <c r="B5717" s="4"/>
      <c r="C5717" s="10"/>
      <c r="D5717" s="13"/>
      <c r="K5717" s="3"/>
    </row>
    <row r="5718" spans="2:11" s="2" customFormat="1" x14ac:dyDescent="0.2">
      <c r="B5718" s="4"/>
      <c r="C5718" s="10"/>
      <c r="D5718" s="13"/>
      <c r="K5718" s="3"/>
    </row>
    <row r="5719" spans="2:11" s="2" customFormat="1" x14ac:dyDescent="0.2">
      <c r="B5719" s="4"/>
      <c r="C5719" s="10"/>
      <c r="D5719" s="13"/>
      <c r="K5719" s="3"/>
    </row>
    <row r="5720" spans="2:11" s="2" customFormat="1" x14ac:dyDescent="0.2">
      <c r="B5720" s="4"/>
      <c r="C5720" s="10"/>
      <c r="D5720" s="13"/>
      <c r="K5720" s="3"/>
    </row>
    <row r="5721" spans="2:11" s="2" customFormat="1" x14ac:dyDescent="0.2">
      <c r="B5721" s="4"/>
      <c r="C5721" s="10"/>
      <c r="D5721" s="13"/>
      <c r="K5721" s="3"/>
    </row>
    <row r="5722" spans="2:11" s="2" customFormat="1" x14ac:dyDescent="0.2">
      <c r="B5722" s="4"/>
      <c r="C5722" s="10"/>
      <c r="D5722" s="13"/>
      <c r="K5722" s="3"/>
    </row>
    <row r="5723" spans="2:11" s="2" customFormat="1" x14ac:dyDescent="0.2">
      <c r="B5723" s="4"/>
      <c r="C5723" s="10"/>
      <c r="D5723" s="13"/>
      <c r="K5723" s="3"/>
    </row>
    <row r="5724" spans="2:11" s="2" customFormat="1" x14ac:dyDescent="0.2">
      <c r="B5724" s="4"/>
      <c r="C5724" s="10"/>
      <c r="D5724" s="13"/>
      <c r="K5724" s="3"/>
    </row>
    <row r="5725" spans="2:11" s="2" customFormat="1" x14ac:dyDescent="0.2">
      <c r="B5725" s="4"/>
      <c r="C5725" s="10"/>
      <c r="D5725" s="13"/>
      <c r="K5725" s="3"/>
    </row>
    <row r="5726" spans="2:11" s="2" customFormat="1" x14ac:dyDescent="0.2">
      <c r="B5726" s="4"/>
      <c r="C5726" s="10"/>
      <c r="D5726" s="13"/>
      <c r="K5726" s="3"/>
    </row>
    <row r="5727" spans="2:11" s="2" customFormat="1" x14ac:dyDescent="0.2">
      <c r="B5727" s="4"/>
      <c r="C5727" s="10"/>
      <c r="D5727" s="13"/>
      <c r="K5727" s="3"/>
    </row>
    <row r="5728" spans="2:11" s="2" customFormat="1" x14ac:dyDescent="0.2">
      <c r="B5728" s="4"/>
      <c r="C5728" s="10"/>
      <c r="D5728" s="13"/>
      <c r="K5728" s="3"/>
    </row>
    <row r="5729" spans="2:11" s="2" customFormat="1" x14ac:dyDescent="0.2">
      <c r="B5729" s="4"/>
      <c r="C5729" s="10"/>
      <c r="D5729" s="13"/>
      <c r="K5729" s="3"/>
    </row>
    <row r="5730" spans="2:11" s="2" customFormat="1" x14ac:dyDescent="0.2">
      <c r="B5730" s="4"/>
      <c r="C5730" s="10"/>
      <c r="D5730" s="13"/>
      <c r="K5730" s="3"/>
    </row>
    <row r="5731" spans="2:11" s="2" customFormat="1" x14ac:dyDescent="0.2">
      <c r="B5731" s="4"/>
      <c r="C5731" s="10"/>
      <c r="D5731" s="13"/>
      <c r="K5731" s="3"/>
    </row>
    <row r="5732" spans="2:11" s="2" customFormat="1" x14ac:dyDescent="0.2">
      <c r="B5732" s="4"/>
      <c r="C5732" s="10"/>
      <c r="D5732" s="13"/>
      <c r="K5732" s="3"/>
    </row>
    <row r="5733" spans="2:11" s="2" customFormat="1" x14ac:dyDescent="0.2">
      <c r="B5733" s="4"/>
      <c r="C5733" s="10"/>
      <c r="D5733" s="13"/>
      <c r="K5733" s="3"/>
    </row>
    <row r="5734" spans="2:11" s="2" customFormat="1" x14ac:dyDescent="0.2">
      <c r="B5734" s="4"/>
      <c r="C5734" s="10"/>
      <c r="D5734" s="13"/>
      <c r="K5734" s="3"/>
    </row>
    <row r="5735" spans="2:11" s="2" customFormat="1" x14ac:dyDescent="0.2">
      <c r="B5735" s="4"/>
      <c r="C5735" s="10"/>
      <c r="D5735" s="13"/>
      <c r="K5735" s="3"/>
    </row>
    <row r="5736" spans="2:11" s="2" customFormat="1" x14ac:dyDescent="0.2">
      <c r="B5736" s="4"/>
      <c r="C5736" s="10"/>
      <c r="D5736" s="13"/>
      <c r="K5736" s="3"/>
    </row>
    <row r="5737" spans="2:11" s="2" customFormat="1" x14ac:dyDescent="0.2">
      <c r="B5737" s="4"/>
      <c r="C5737" s="10"/>
      <c r="D5737" s="13"/>
      <c r="K5737" s="3"/>
    </row>
    <row r="5738" spans="2:11" s="2" customFormat="1" x14ac:dyDescent="0.2">
      <c r="B5738" s="4"/>
      <c r="C5738" s="10"/>
      <c r="D5738" s="13"/>
      <c r="K5738" s="3"/>
    </row>
    <row r="5739" spans="2:11" s="2" customFormat="1" x14ac:dyDescent="0.2">
      <c r="B5739" s="4"/>
      <c r="C5739" s="10"/>
      <c r="D5739" s="13"/>
      <c r="K5739" s="3"/>
    </row>
    <row r="5740" spans="2:11" s="2" customFormat="1" x14ac:dyDescent="0.2">
      <c r="B5740" s="4"/>
      <c r="C5740" s="10"/>
      <c r="D5740" s="13"/>
      <c r="K5740" s="3"/>
    </row>
    <row r="5741" spans="2:11" s="2" customFormat="1" x14ac:dyDescent="0.2">
      <c r="B5741" s="4"/>
      <c r="C5741" s="10"/>
      <c r="D5741" s="13"/>
      <c r="K5741" s="3"/>
    </row>
    <row r="5742" spans="2:11" s="2" customFormat="1" x14ac:dyDescent="0.2">
      <c r="B5742" s="4"/>
      <c r="C5742" s="10"/>
      <c r="D5742" s="13"/>
      <c r="K5742" s="3"/>
    </row>
    <row r="5743" spans="2:11" s="2" customFormat="1" x14ac:dyDescent="0.2">
      <c r="B5743" s="4"/>
      <c r="C5743" s="10"/>
      <c r="D5743" s="13"/>
      <c r="K5743" s="3"/>
    </row>
    <row r="5744" spans="2:11" s="2" customFormat="1" x14ac:dyDescent="0.2">
      <c r="B5744" s="4"/>
      <c r="C5744" s="10"/>
      <c r="D5744" s="13"/>
      <c r="K5744" s="3"/>
    </row>
    <row r="5745" spans="2:11" s="2" customFormat="1" x14ac:dyDescent="0.2">
      <c r="B5745" s="4"/>
      <c r="C5745" s="10"/>
      <c r="D5745" s="13"/>
      <c r="K5745" s="3"/>
    </row>
    <row r="5746" spans="2:11" s="2" customFormat="1" x14ac:dyDescent="0.2">
      <c r="B5746" s="4"/>
      <c r="C5746" s="10"/>
      <c r="D5746" s="13"/>
      <c r="K5746" s="3"/>
    </row>
    <row r="5747" spans="2:11" s="2" customFormat="1" x14ac:dyDescent="0.2">
      <c r="B5747" s="4"/>
      <c r="C5747" s="10"/>
      <c r="D5747" s="13"/>
      <c r="K5747" s="3"/>
    </row>
    <row r="5748" spans="2:11" s="2" customFormat="1" x14ac:dyDescent="0.2">
      <c r="B5748" s="4"/>
      <c r="C5748" s="10"/>
      <c r="D5748" s="13"/>
      <c r="K5748" s="3"/>
    </row>
    <row r="5749" spans="2:11" s="2" customFormat="1" x14ac:dyDescent="0.2">
      <c r="B5749" s="4"/>
      <c r="C5749" s="10"/>
      <c r="D5749" s="13"/>
      <c r="K5749" s="3"/>
    </row>
    <row r="5750" spans="2:11" s="2" customFormat="1" x14ac:dyDescent="0.2">
      <c r="B5750" s="4"/>
      <c r="C5750" s="10"/>
      <c r="D5750" s="13"/>
      <c r="K5750" s="3"/>
    </row>
    <row r="5751" spans="2:11" s="2" customFormat="1" x14ac:dyDescent="0.2">
      <c r="B5751" s="4"/>
      <c r="C5751" s="10"/>
      <c r="D5751" s="13"/>
      <c r="K5751" s="3"/>
    </row>
    <row r="5752" spans="2:11" s="2" customFormat="1" x14ac:dyDescent="0.2">
      <c r="B5752" s="4"/>
      <c r="C5752" s="10"/>
      <c r="D5752" s="13"/>
      <c r="K5752" s="3"/>
    </row>
    <row r="5753" spans="2:11" s="2" customFormat="1" x14ac:dyDescent="0.2">
      <c r="B5753" s="4"/>
      <c r="C5753" s="10"/>
      <c r="D5753" s="13"/>
      <c r="K5753" s="3"/>
    </row>
    <row r="5754" spans="2:11" s="2" customFormat="1" x14ac:dyDescent="0.2">
      <c r="B5754" s="4"/>
      <c r="C5754" s="10"/>
      <c r="D5754" s="13"/>
      <c r="K5754" s="3"/>
    </row>
    <row r="5755" spans="2:11" s="2" customFormat="1" x14ac:dyDescent="0.2">
      <c r="B5755" s="4"/>
      <c r="C5755" s="10"/>
      <c r="D5755" s="13"/>
      <c r="K5755" s="3"/>
    </row>
    <row r="5756" spans="2:11" s="2" customFormat="1" x14ac:dyDescent="0.2">
      <c r="B5756" s="4"/>
      <c r="C5756" s="10"/>
      <c r="D5756" s="13"/>
      <c r="K5756" s="3"/>
    </row>
    <row r="5757" spans="2:11" s="2" customFormat="1" x14ac:dyDescent="0.2">
      <c r="B5757" s="4"/>
      <c r="C5757" s="10"/>
      <c r="D5757" s="13"/>
      <c r="K5757" s="3"/>
    </row>
    <row r="5758" spans="2:11" s="2" customFormat="1" x14ac:dyDescent="0.2">
      <c r="B5758" s="4"/>
      <c r="C5758" s="10"/>
      <c r="D5758" s="13"/>
      <c r="K5758" s="3"/>
    </row>
    <row r="5759" spans="2:11" s="2" customFormat="1" x14ac:dyDescent="0.2">
      <c r="B5759" s="4"/>
      <c r="C5759" s="10"/>
      <c r="D5759" s="13"/>
      <c r="K5759" s="3"/>
    </row>
    <row r="5760" spans="2:11" s="2" customFormat="1" x14ac:dyDescent="0.2">
      <c r="B5760" s="4"/>
      <c r="C5760" s="10"/>
      <c r="D5760" s="13"/>
      <c r="K5760" s="3"/>
    </row>
    <row r="5761" spans="2:11" s="2" customFormat="1" x14ac:dyDescent="0.2">
      <c r="B5761" s="4"/>
      <c r="C5761" s="10"/>
      <c r="D5761" s="13"/>
      <c r="K5761" s="3"/>
    </row>
    <row r="5762" spans="2:11" s="2" customFormat="1" x14ac:dyDescent="0.2">
      <c r="B5762" s="4"/>
      <c r="C5762" s="10"/>
      <c r="D5762" s="13"/>
      <c r="K5762" s="3"/>
    </row>
    <row r="5763" spans="2:11" s="2" customFormat="1" x14ac:dyDescent="0.2">
      <c r="B5763" s="4"/>
      <c r="C5763" s="10"/>
      <c r="D5763" s="13"/>
      <c r="K5763" s="3"/>
    </row>
    <row r="5764" spans="2:11" s="2" customFormat="1" x14ac:dyDescent="0.2">
      <c r="B5764" s="4"/>
      <c r="C5764" s="10"/>
      <c r="D5764" s="13"/>
      <c r="K5764" s="3"/>
    </row>
    <row r="5765" spans="2:11" s="2" customFormat="1" x14ac:dyDescent="0.2">
      <c r="B5765" s="4"/>
      <c r="C5765" s="10"/>
      <c r="D5765" s="13"/>
      <c r="K5765" s="3"/>
    </row>
    <row r="5766" spans="2:11" s="2" customFormat="1" x14ac:dyDescent="0.2">
      <c r="B5766" s="4"/>
      <c r="C5766" s="10"/>
      <c r="D5766" s="13"/>
      <c r="K5766" s="3"/>
    </row>
    <row r="5767" spans="2:11" s="2" customFormat="1" x14ac:dyDescent="0.2">
      <c r="B5767" s="4"/>
      <c r="C5767" s="10"/>
      <c r="D5767" s="13"/>
      <c r="K5767" s="3"/>
    </row>
    <row r="5768" spans="2:11" s="2" customFormat="1" x14ac:dyDescent="0.2">
      <c r="B5768" s="4"/>
      <c r="C5768" s="10"/>
      <c r="D5768" s="13"/>
      <c r="K5768" s="3"/>
    </row>
    <row r="5769" spans="2:11" s="2" customFormat="1" x14ac:dyDescent="0.2">
      <c r="B5769" s="4"/>
      <c r="C5769" s="10"/>
      <c r="D5769" s="13"/>
      <c r="K5769" s="3"/>
    </row>
    <row r="5770" spans="2:11" s="2" customFormat="1" x14ac:dyDescent="0.2">
      <c r="B5770" s="4"/>
      <c r="C5770" s="10"/>
      <c r="D5770" s="13"/>
      <c r="K5770" s="3"/>
    </row>
    <row r="5771" spans="2:11" s="2" customFormat="1" x14ac:dyDescent="0.2">
      <c r="B5771" s="4"/>
      <c r="C5771" s="10"/>
      <c r="D5771" s="13"/>
      <c r="K5771" s="3"/>
    </row>
    <row r="5772" spans="2:11" s="2" customFormat="1" x14ac:dyDescent="0.2">
      <c r="B5772" s="4"/>
      <c r="C5772" s="10"/>
      <c r="D5772" s="13"/>
      <c r="K5772" s="3"/>
    </row>
    <row r="5773" spans="2:11" s="2" customFormat="1" x14ac:dyDescent="0.2">
      <c r="B5773" s="4"/>
      <c r="C5773" s="10"/>
      <c r="D5773" s="13"/>
      <c r="K5773" s="3"/>
    </row>
    <row r="5774" spans="2:11" s="2" customFormat="1" x14ac:dyDescent="0.2">
      <c r="B5774" s="4"/>
      <c r="C5774" s="10"/>
      <c r="D5774" s="13"/>
      <c r="K5774" s="3"/>
    </row>
    <row r="5775" spans="2:11" s="2" customFormat="1" x14ac:dyDescent="0.2">
      <c r="B5775" s="4"/>
      <c r="C5775" s="10"/>
      <c r="D5775" s="13"/>
      <c r="K5775" s="3"/>
    </row>
    <row r="5776" spans="2:11" s="2" customFormat="1" x14ac:dyDescent="0.2">
      <c r="B5776" s="4"/>
      <c r="C5776" s="10"/>
      <c r="D5776" s="13"/>
      <c r="K5776" s="3"/>
    </row>
    <row r="5777" spans="2:11" s="2" customFormat="1" x14ac:dyDescent="0.2">
      <c r="B5777" s="4"/>
      <c r="C5777" s="10"/>
      <c r="D5777" s="13"/>
      <c r="K5777" s="3"/>
    </row>
    <row r="5778" spans="2:11" s="2" customFormat="1" x14ac:dyDescent="0.2">
      <c r="B5778" s="4"/>
      <c r="C5778" s="10"/>
      <c r="D5778" s="13"/>
      <c r="K5778" s="3"/>
    </row>
    <row r="5779" spans="2:11" s="2" customFormat="1" x14ac:dyDescent="0.2">
      <c r="B5779" s="4"/>
      <c r="C5779" s="10"/>
      <c r="D5779" s="13"/>
      <c r="K5779" s="3"/>
    </row>
    <row r="5780" spans="2:11" s="2" customFormat="1" x14ac:dyDescent="0.2">
      <c r="B5780" s="4"/>
      <c r="C5780" s="10"/>
      <c r="D5780" s="13"/>
      <c r="K5780" s="3"/>
    </row>
    <row r="5781" spans="2:11" s="2" customFormat="1" x14ac:dyDescent="0.2">
      <c r="B5781" s="4"/>
      <c r="C5781" s="10"/>
      <c r="D5781" s="13"/>
      <c r="K5781" s="3"/>
    </row>
    <row r="5782" spans="2:11" s="2" customFormat="1" x14ac:dyDescent="0.2">
      <c r="B5782" s="4"/>
      <c r="C5782" s="10"/>
      <c r="D5782" s="13"/>
      <c r="K5782" s="3"/>
    </row>
    <row r="5783" spans="2:11" s="2" customFormat="1" x14ac:dyDescent="0.2">
      <c r="B5783" s="4"/>
      <c r="C5783" s="10"/>
      <c r="D5783" s="13"/>
      <c r="K5783" s="3"/>
    </row>
    <row r="5784" spans="2:11" s="2" customFormat="1" x14ac:dyDescent="0.2">
      <c r="B5784" s="4"/>
      <c r="C5784" s="10"/>
      <c r="D5784" s="13"/>
      <c r="K5784" s="3"/>
    </row>
    <row r="5785" spans="2:11" s="2" customFormat="1" x14ac:dyDescent="0.2">
      <c r="B5785" s="4"/>
      <c r="C5785" s="10"/>
      <c r="D5785" s="13"/>
      <c r="K5785" s="3"/>
    </row>
    <row r="5786" spans="2:11" s="2" customFormat="1" x14ac:dyDescent="0.2">
      <c r="B5786" s="4"/>
      <c r="C5786" s="10"/>
      <c r="D5786" s="13"/>
      <c r="K5786" s="3"/>
    </row>
    <row r="5787" spans="2:11" s="2" customFormat="1" x14ac:dyDescent="0.2">
      <c r="B5787" s="4"/>
      <c r="C5787" s="10"/>
      <c r="D5787" s="13"/>
      <c r="K5787" s="3"/>
    </row>
    <row r="5788" spans="2:11" s="2" customFormat="1" x14ac:dyDescent="0.2">
      <c r="B5788" s="4"/>
      <c r="C5788" s="10"/>
      <c r="D5788" s="13"/>
      <c r="K5788" s="3"/>
    </row>
    <row r="5789" spans="2:11" s="2" customFormat="1" x14ac:dyDescent="0.2">
      <c r="B5789" s="4"/>
      <c r="C5789" s="10"/>
      <c r="D5789" s="13"/>
      <c r="K5789" s="3"/>
    </row>
    <row r="5790" spans="2:11" s="2" customFormat="1" x14ac:dyDescent="0.2">
      <c r="B5790" s="4"/>
      <c r="C5790" s="10"/>
      <c r="D5790" s="13"/>
      <c r="K5790" s="3"/>
    </row>
    <row r="5791" spans="2:11" s="2" customFormat="1" x14ac:dyDescent="0.2">
      <c r="B5791" s="4"/>
      <c r="C5791" s="10"/>
      <c r="D5791" s="13"/>
      <c r="K5791" s="3"/>
    </row>
    <row r="5792" spans="2:11" s="2" customFormat="1" x14ac:dyDescent="0.2">
      <c r="B5792" s="4"/>
      <c r="C5792" s="10"/>
      <c r="D5792" s="13"/>
      <c r="K5792" s="3"/>
    </row>
    <row r="5793" spans="2:11" s="2" customFormat="1" x14ac:dyDescent="0.2">
      <c r="B5793" s="4"/>
      <c r="C5793" s="10"/>
      <c r="D5793" s="13"/>
      <c r="K5793" s="3"/>
    </row>
    <row r="5794" spans="2:11" s="2" customFormat="1" x14ac:dyDescent="0.2">
      <c r="B5794" s="4"/>
      <c r="C5794" s="10"/>
      <c r="D5794" s="13"/>
      <c r="K5794" s="3"/>
    </row>
    <row r="5795" spans="2:11" s="2" customFormat="1" x14ac:dyDescent="0.2">
      <c r="B5795" s="4"/>
      <c r="C5795" s="10"/>
      <c r="D5795" s="13"/>
      <c r="K5795" s="3"/>
    </row>
    <row r="5796" spans="2:11" s="2" customFormat="1" x14ac:dyDescent="0.2">
      <c r="B5796" s="4"/>
      <c r="C5796" s="10"/>
      <c r="D5796" s="13"/>
      <c r="K5796" s="3"/>
    </row>
    <row r="5797" spans="2:11" s="2" customFormat="1" x14ac:dyDescent="0.2">
      <c r="B5797" s="4"/>
      <c r="C5797" s="10"/>
      <c r="D5797" s="13"/>
      <c r="K5797" s="3"/>
    </row>
    <row r="5798" spans="2:11" s="2" customFormat="1" x14ac:dyDescent="0.2">
      <c r="B5798" s="4"/>
      <c r="C5798" s="10"/>
      <c r="D5798" s="13"/>
      <c r="K5798" s="3"/>
    </row>
    <row r="5799" spans="2:11" s="2" customFormat="1" x14ac:dyDescent="0.2">
      <c r="B5799" s="4"/>
      <c r="C5799" s="10"/>
      <c r="D5799" s="13"/>
      <c r="K5799" s="3"/>
    </row>
    <row r="5800" spans="2:11" s="2" customFormat="1" x14ac:dyDescent="0.2">
      <c r="B5800" s="4"/>
      <c r="C5800" s="10"/>
      <c r="D5800" s="13"/>
      <c r="K5800" s="3"/>
    </row>
    <row r="5801" spans="2:11" s="2" customFormat="1" x14ac:dyDescent="0.2">
      <c r="B5801" s="4"/>
      <c r="C5801" s="10"/>
      <c r="D5801" s="13"/>
      <c r="K5801" s="3"/>
    </row>
    <row r="5802" spans="2:11" s="2" customFormat="1" x14ac:dyDescent="0.2">
      <c r="B5802" s="4"/>
      <c r="C5802" s="10"/>
      <c r="D5802" s="13"/>
      <c r="K5802" s="3"/>
    </row>
    <row r="5803" spans="2:11" s="2" customFormat="1" x14ac:dyDescent="0.2">
      <c r="B5803" s="4"/>
      <c r="C5803" s="10"/>
      <c r="D5803" s="13"/>
      <c r="K5803" s="3"/>
    </row>
    <row r="5804" spans="2:11" s="2" customFormat="1" x14ac:dyDescent="0.2">
      <c r="B5804" s="4"/>
      <c r="C5804" s="10"/>
      <c r="D5804" s="13"/>
      <c r="K5804" s="3"/>
    </row>
    <row r="5805" spans="2:11" s="2" customFormat="1" x14ac:dyDescent="0.2">
      <c r="B5805" s="4"/>
      <c r="C5805" s="10"/>
      <c r="D5805" s="13"/>
      <c r="K5805" s="3"/>
    </row>
    <row r="5806" spans="2:11" s="2" customFormat="1" x14ac:dyDescent="0.2">
      <c r="B5806" s="4"/>
      <c r="C5806" s="10"/>
      <c r="D5806" s="13"/>
      <c r="K5806" s="3"/>
    </row>
    <row r="5807" spans="2:11" s="2" customFormat="1" x14ac:dyDescent="0.2">
      <c r="B5807" s="4"/>
      <c r="C5807" s="10"/>
      <c r="D5807" s="13"/>
      <c r="K5807" s="3"/>
    </row>
    <row r="5808" spans="2:11" s="2" customFormat="1" x14ac:dyDescent="0.2">
      <c r="B5808" s="4"/>
      <c r="C5808" s="10"/>
      <c r="D5808" s="13"/>
      <c r="K5808" s="3"/>
    </row>
    <row r="5809" spans="2:11" s="2" customFormat="1" x14ac:dyDescent="0.2">
      <c r="B5809" s="4"/>
      <c r="C5809" s="10"/>
      <c r="D5809" s="13"/>
      <c r="K5809" s="3"/>
    </row>
    <row r="5810" spans="2:11" s="2" customFormat="1" x14ac:dyDescent="0.2">
      <c r="B5810" s="4"/>
      <c r="C5810" s="10"/>
      <c r="D5810" s="13"/>
      <c r="K5810" s="3"/>
    </row>
    <row r="5811" spans="2:11" s="2" customFormat="1" x14ac:dyDescent="0.2">
      <c r="B5811" s="4"/>
      <c r="C5811" s="10"/>
      <c r="D5811" s="13"/>
      <c r="K5811" s="3"/>
    </row>
    <row r="5812" spans="2:11" s="2" customFormat="1" x14ac:dyDescent="0.2">
      <c r="B5812" s="4"/>
      <c r="C5812" s="10"/>
      <c r="D5812" s="13"/>
      <c r="K5812" s="3"/>
    </row>
    <row r="5813" spans="2:11" s="2" customFormat="1" x14ac:dyDescent="0.2">
      <c r="B5813" s="4"/>
      <c r="C5813" s="10"/>
      <c r="D5813" s="13"/>
      <c r="K5813" s="3"/>
    </row>
    <row r="5814" spans="2:11" s="2" customFormat="1" x14ac:dyDescent="0.2">
      <c r="B5814" s="4"/>
      <c r="C5814" s="10"/>
      <c r="D5814" s="13"/>
      <c r="K5814" s="3"/>
    </row>
    <row r="5815" spans="2:11" s="2" customFormat="1" x14ac:dyDescent="0.2">
      <c r="B5815" s="4"/>
      <c r="C5815" s="10"/>
      <c r="D5815" s="13"/>
      <c r="K5815" s="3"/>
    </row>
    <row r="5816" spans="2:11" s="2" customFormat="1" x14ac:dyDescent="0.2">
      <c r="B5816" s="4"/>
      <c r="C5816" s="10"/>
      <c r="D5816" s="13"/>
      <c r="K5816" s="3"/>
    </row>
    <row r="5817" spans="2:11" s="2" customFormat="1" x14ac:dyDescent="0.2">
      <c r="B5817" s="4"/>
      <c r="C5817" s="10"/>
      <c r="D5817" s="13"/>
      <c r="K5817" s="3"/>
    </row>
    <row r="5818" spans="2:11" s="2" customFormat="1" x14ac:dyDescent="0.2">
      <c r="B5818" s="4"/>
      <c r="C5818" s="10"/>
      <c r="D5818" s="13"/>
      <c r="K5818" s="3"/>
    </row>
    <row r="5819" spans="2:11" s="2" customFormat="1" x14ac:dyDescent="0.2">
      <c r="B5819" s="4"/>
      <c r="C5819" s="10"/>
      <c r="D5819" s="13"/>
      <c r="K5819" s="3"/>
    </row>
    <row r="5820" spans="2:11" s="2" customFormat="1" x14ac:dyDescent="0.2">
      <c r="B5820" s="4"/>
      <c r="C5820" s="10"/>
      <c r="D5820" s="13"/>
      <c r="K5820" s="3"/>
    </row>
    <row r="5821" spans="2:11" s="2" customFormat="1" x14ac:dyDescent="0.2">
      <c r="B5821" s="4"/>
      <c r="C5821" s="10"/>
      <c r="D5821" s="13"/>
      <c r="K5821" s="3"/>
    </row>
    <row r="5822" spans="2:11" s="2" customFormat="1" x14ac:dyDescent="0.2">
      <c r="B5822" s="4"/>
      <c r="C5822" s="10"/>
      <c r="D5822" s="13"/>
      <c r="K5822" s="3"/>
    </row>
    <row r="5823" spans="2:11" s="2" customFormat="1" x14ac:dyDescent="0.2">
      <c r="B5823" s="4"/>
      <c r="C5823" s="10"/>
      <c r="D5823" s="13"/>
      <c r="K5823" s="3"/>
    </row>
    <row r="5824" spans="2:11" s="2" customFormat="1" x14ac:dyDescent="0.2">
      <c r="B5824" s="4"/>
      <c r="C5824" s="10"/>
      <c r="D5824" s="13"/>
      <c r="K5824" s="3"/>
    </row>
    <row r="5825" spans="2:11" s="2" customFormat="1" x14ac:dyDescent="0.2">
      <c r="B5825" s="4"/>
      <c r="C5825" s="10"/>
      <c r="D5825" s="13"/>
      <c r="K5825" s="3"/>
    </row>
    <row r="5826" spans="2:11" s="2" customFormat="1" x14ac:dyDescent="0.2">
      <c r="B5826" s="4"/>
      <c r="C5826" s="10"/>
      <c r="D5826" s="13"/>
      <c r="K5826" s="3"/>
    </row>
    <row r="5827" spans="2:11" s="2" customFormat="1" x14ac:dyDescent="0.2">
      <c r="B5827" s="4"/>
      <c r="C5827" s="10"/>
      <c r="D5827" s="13"/>
      <c r="K5827" s="3"/>
    </row>
    <row r="5828" spans="2:11" s="2" customFormat="1" x14ac:dyDescent="0.2">
      <c r="B5828" s="4"/>
      <c r="C5828" s="10"/>
      <c r="D5828" s="13"/>
      <c r="K5828" s="3"/>
    </row>
    <row r="5829" spans="2:11" s="2" customFormat="1" x14ac:dyDescent="0.2">
      <c r="B5829" s="4"/>
      <c r="C5829" s="10"/>
      <c r="D5829" s="13"/>
      <c r="K5829" s="3"/>
    </row>
    <row r="5830" spans="2:11" s="2" customFormat="1" x14ac:dyDescent="0.2">
      <c r="B5830" s="4"/>
      <c r="C5830" s="10"/>
      <c r="D5830" s="13"/>
      <c r="K5830" s="3"/>
    </row>
    <row r="5831" spans="2:11" s="2" customFormat="1" x14ac:dyDescent="0.2">
      <c r="B5831" s="4"/>
      <c r="C5831" s="10"/>
      <c r="D5831" s="13"/>
      <c r="K5831" s="3"/>
    </row>
    <row r="5832" spans="2:11" s="2" customFormat="1" x14ac:dyDescent="0.2">
      <c r="B5832" s="4"/>
      <c r="C5832" s="10"/>
      <c r="D5832" s="13"/>
      <c r="K5832" s="3"/>
    </row>
    <row r="5833" spans="2:11" s="2" customFormat="1" x14ac:dyDescent="0.2">
      <c r="B5833" s="4"/>
      <c r="C5833" s="10"/>
      <c r="D5833" s="13"/>
      <c r="K5833" s="3"/>
    </row>
    <row r="5834" spans="2:11" s="2" customFormat="1" x14ac:dyDescent="0.2">
      <c r="B5834" s="4"/>
      <c r="C5834" s="10"/>
      <c r="D5834" s="13"/>
      <c r="K5834" s="3"/>
    </row>
    <row r="5835" spans="2:11" s="2" customFormat="1" x14ac:dyDescent="0.2">
      <c r="B5835" s="4"/>
      <c r="C5835" s="10"/>
      <c r="D5835" s="13"/>
      <c r="K5835" s="3"/>
    </row>
    <row r="5836" spans="2:11" s="2" customFormat="1" x14ac:dyDescent="0.2">
      <c r="B5836" s="4"/>
      <c r="C5836" s="10"/>
      <c r="D5836" s="13"/>
      <c r="K5836" s="3"/>
    </row>
    <row r="5837" spans="2:11" s="2" customFormat="1" x14ac:dyDescent="0.2">
      <c r="B5837" s="4"/>
      <c r="C5837" s="10"/>
      <c r="D5837" s="13"/>
      <c r="K5837" s="3"/>
    </row>
    <row r="5838" spans="2:11" s="2" customFormat="1" x14ac:dyDescent="0.2">
      <c r="B5838" s="4"/>
      <c r="C5838" s="10"/>
      <c r="D5838" s="13"/>
      <c r="K5838" s="3"/>
    </row>
    <row r="5839" spans="2:11" s="2" customFormat="1" x14ac:dyDescent="0.2">
      <c r="B5839" s="4"/>
      <c r="C5839" s="10"/>
      <c r="D5839" s="13"/>
      <c r="K5839" s="3"/>
    </row>
    <row r="5840" spans="2:11" s="2" customFormat="1" x14ac:dyDescent="0.2">
      <c r="B5840" s="4"/>
      <c r="C5840" s="10"/>
      <c r="D5840" s="13"/>
      <c r="K5840" s="3"/>
    </row>
    <row r="5841" spans="2:11" s="2" customFormat="1" x14ac:dyDescent="0.2">
      <c r="B5841" s="4"/>
      <c r="C5841" s="10"/>
      <c r="D5841" s="13"/>
      <c r="K5841" s="3"/>
    </row>
    <row r="5842" spans="2:11" s="2" customFormat="1" x14ac:dyDescent="0.2">
      <c r="B5842" s="4"/>
      <c r="C5842" s="10"/>
      <c r="D5842" s="13"/>
      <c r="K5842" s="3"/>
    </row>
    <row r="5843" spans="2:11" s="2" customFormat="1" x14ac:dyDescent="0.2">
      <c r="B5843" s="4"/>
      <c r="C5843" s="10"/>
      <c r="D5843" s="13"/>
      <c r="K5843" s="3"/>
    </row>
    <row r="5844" spans="2:11" s="2" customFormat="1" x14ac:dyDescent="0.2">
      <c r="B5844" s="4"/>
      <c r="C5844" s="10"/>
      <c r="D5844" s="13"/>
      <c r="K5844" s="3"/>
    </row>
    <row r="5845" spans="2:11" s="2" customFormat="1" x14ac:dyDescent="0.2">
      <c r="B5845" s="4"/>
      <c r="C5845" s="10"/>
      <c r="D5845" s="13"/>
      <c r="K5845" s="3"/>
    </row>
    <row r="5846" spans="2:11" s="2" customFormat="1" x14ac:dyDescent="0.2">
      <c r="B5846" s="4"/>
      <c r="C5846" s="10"/>
      <c r="D5846" s="13"/>
      <c r="K5846" s="3"/>
    </row>
    <row r="5847" spans="2:11" s="2" customFormat="1" x14ac:dyDescent="0.2">
      <c r="B5847" s="4"/>
      <c r="C5847" s="10"/>
      <c r="D5847" s="13"/>
      <c r="K5847" s="3"/>
    </row>
    <row r="5848" spans="2:11" s="2" customFormat="1" x14ac:dyDescent="0.2">
      <c r="B5848" s="4"/>
      <c r="C5848" s="10"/>
      <c r="D5848" s="13"/>
      <c r="K5848" s="3"/>
    </row>
    <row r="5849" spans="2:11" s="2" customFormat="1" x14ac:dyDescent="0.2">
      <c r="B5849" s="4"/>
      <c r="C5849" s="10"/>
      <c r="D5849" s="13"/>
      <c r="K5849" s="3"/>
    </row>
    <row r="5850" spans="2:11" s="2" customFormat="1" x14ac:dyDescent="0.2">
      <c r="B5850" s="4"/>
      <c r="C5850" s="10"/>
      <c r="D5850" s="13"/>
      <c r="K5850" s="3"/>
    </row>
    <row r="5851" spans="2:11" s="2" customFormat="1" x14ac:dyDescent="0.2">
      <c r="B5851" s="4"/>
      <c r="C5851" s="10"/>
      <c r="D5851" s="13"/>
      <c r="K5851" s="3"/>
    </row>
    <row r="5852" spans="2:11" s="2" customFormat="1" x14ac:dyDescent="0.2">
      <c r="B5852" s="4"/>
      <c r="C5852" s="10"/>
      <c r="D5852" s="13"/>
      <c r="K5852" s="3"/>
    </row>
    <row r="5853" spans="2:11" s="2" customFormat="1" x14ac:dyDescent="0.2">
      <c r="B5853" s="4"/>
      <c r="C5853" s="10"/>
      <c r="D5853" s="13"/>
      <c r="K5853" s="3"/>
    </row>
    <row r="5854" spans="2:11" s="2" customFormat="1" x14ac:dyDescent="0.2">
      <c r="B5854" s="4"/>
      <c r="C5854" s="10"/>
      <c r="D5854" s="13"/>
      <c r="K5854" s="3"/>
    </row>
    <row r="5855" spans="2:11" s="2" customFormat="1" x14ac:dyDescent="0.2">
      <c r="B5855" s="4"/>
      <c r="C5855" s="10"/>
      <c r="D5855" s="13"/>
      <c r="K5855" s="3"/>
    </row>
    <row r="5856" spans="2:11" s="2" customFormat="1" x14ac:dyDescent="0.2">
      <c r="B5856" s="4"/>
      <c r="C5856" s="10"/>
      <c r="D5856" s="13"/>
      <c r="K5856" s="3"/>
    </row>
    <row r="5857" spans="2:11" s="2" customFormat="1" x14ac:dyDescent="0.2">
      <c r="B5857" s="4"/>
      <c r="C5857" s="10"/>
      <c r="D5857" s="13"/>
      <c r="K5857" s="3"/>
    </row>
    <row r="5858" spans="2:11" s="2" customFormat="1" x14ac:dyDescent="0.2">
      <c r="B5858" s="4"/>
      <c r="C5858" s="10"/>
      <c r="D5858" s="13"/>
      <c r="K5858" s="3"/>
    </row>
    <row r="5859" spans="2:11" s="2" customFormat="1" x14ac:dyDescent="0.2">
      <c r="B5859" s="4"/>
      <c r="C5859" s="10"/>
      <c r="D5859" s="13"/>
      <c r="K5859" s="3"/>
    </row>
    <row r="5860" spans="2:11" s="2" customFormat="1" x14ac:dyDescent="0.2">
      <c r="B5860" s="4"/>
      <c r="C5860" s="10"/>
      <c r="D5860" s="13"/>
      <c r="K5860" s="3"/>
    </row>
    <row r="5861" spans="2:11" s="2" customFormat="1" x14ac:dyDescent="0.2">
      <c r="B5861" s="4"/>
      <c r="C5861" s="10"/>
      <c r="D5861" s="13"/>
      <c r="K5861" s="3"/>
    </row>
    <row r="5862" spans="2:11" s="2" customFormat="1" x14ac:dyDescent="0.2">
      <c r="B5862" s="4"/>
      <c r="C5862" s="10"/>
      <c r="D5862" s="13"/>
      <c r="K5862" s="3"/>
    </row>
    <row r="5863" spans="2:11" s="2" customFormat="1" x14ac:dyDescent="0.2">
      <c r="B5863" s="4"/>
      <c r="C5863" s="10"/>
      <c r="D5863" s="13"/>
      <c r="K5863" s="3"/>
    </row>
    <row r="5864" spans="2:11" s="2" customFormat="1" x14ac:dyDescent="0.2">
      <c r="B5864" s="4"/>
      <c r="C5864" s="10"/>
      <c r="D5864" s="13"/>
      <c r="K5864" s="3"/>
    </row>
    <row r="5865" spans="2:11" s="2" customFormat="1" x14ac:dyDescent="0.2">
      <c r="B5865" s="4"/>
      <c r="C5865" s="10"/>
      <c r="D5865" s="13"/>
      <c r="K5865" s="3"/>
    </row>
    <row r="5866" spans="2:11" s="2" customFormat="1" x14ac:dyDescent="0.2">
      <c r="B5866" s="4"/>
      <c r="C5866" s="10"/>
      <c r="D5866" s="13"/>
      <c r="K5866" s="3"/>
    </row>
    <row r="5867" spans="2:11" s="2" customFormat="1" x14ac:dyDescent="0.2">
      <c r="B5867" s="4"/>
      <c r="C5867" s="10"/>
      <c r="D5867" s="13"/>
      <c r="K5867" s="3"/>
    </row>
    <row r="5868" spans="2:11" s="2" customFormat="1" x14ac:dyDescent="0.2">
      <c r="B5868" s="4"/>
      <c r="C5868" s="10"/>
      <c r="D5868" s="13"/>
      <c r="K5868" s="3"/>
    </row>
    <row r="5869" spans="2:11" s="2" customFormat="1" x14ac:dyDescent="0.2">
      <c r="B5869" s="4"/>
      <c r="C5869" s="10"/>
      <c r="D5869" s="13"/>
      <c r="K5869" s="3"/>
    </row>
    <row r="5870" spans="2:11" s="2" customFormat="1" x14ac:dyDescent="0.2">
      <c r="B5870" s="4"/>
      <c r="C5870" s="10"/>
      <c r="D5870" s="13"/>
      <c r="K5870" s="3"/>
    </row>
    <row r="5871" spans="2:11" s="2" customFormat="1" x14ac:dyDescent="0.2">
      <c r="B5871" s="4"/>
      <c r="C5871" s="10"/>
      <c r="D5871" s="13"/>
      <c r="K5871" s="3"/>
    </row>
    <row r="5872" spans="2:11" s="2" customFormat="1" x14ac:dyDescent="0.2">
      <c r="B5872" s="4"/>
      <c r="C5872" s="10"/>
      <c r="D5872" s="13"/>
      <c r="K5872" s="3"/>
    </row>
    <row r="5873" spans="2:11" s="2" customFormat="1" x14ac:dyDescent="0.2">
      <c r="B5873" s="4"/>
      <c r="C5873" s="10"/>
      <c r="D5873" s="13"/>
      <c r="K5873" s="3"/>
    </row>
    <row r="5874" spans="2:11" s="2" customFormat="1" x14ac:dyDescent="0.2">
      <c r="B5874" s="4"/>
      <c r="C5874" s="10"/>
      <c r="D5874" s="13"/>
      <c r="K5874" s="3"/>
    </row>
    <row r="5875" spans="2:11" s="2" customFormat="1" x14ac:dyDescent="0.2">
      <c r="B5875" s="4"/>
      <c r="C5875" s="10"/>
      <c r="D5875" s="13"/>
      <c r="K5875" s="3"/>
    </row>
    <row r="5876" spans="2:11" s="2" customFormat="1" x14ac:dyDescent="0.2">
      <c r="B5876" s="4"/>
      <c r="C5876" s="10"/>
      <c r="D5876" s="13"/>
      <c r="K5876" s="3"/>
    </row>
    <row r="5877" spans="2:11" s="2" customFormat="1" x14ac:dyDescent="0.2">
      <c r="B5877" s="4"/>
      <c r="C5877" s="10"/>
      <c r="D5877" s="13"/>
      <c r="K5877" s="3"/>
    </row>
    <row r="5878" spans="2:11" s="2" customFormat="1" x14ac:dyDescent="0.2">
      <c r="B5878" s="4"/>
      <c r="C5878" s="10"/>
      <c r="D5878" s="13"/>
      <c r="K5878" s="3"/>
    </row>
    <row r="5879" spans="2:11" s="2" customFormat="1" x14ac:dyDescent="0.2">
      <c r="B5879" s="4"/>
      <c r="C5879" s="10"/>
      <c r="D5879" s="13"/>
      <c r="K5879" s="3"/>
    </row>
    <row r="5880" spans="2:11" s="2" customFormat="1" x14ac:dyDescent="0.2">
      <c r="B5880" s="4"/>
      <c r="C5880" s="10"/>
      <c r="D5880" s="13"/>
      <c r="K5880" s="3"/>
    </row>
    <row r="5881" spans="2:11" s="2" customFormat="1" x14ac:dyDescent="0.2">
      <c r="B5881" s="4"/>
      <c r="C5881" s="10"/>
      <c r="D5881" s="13"/>
      <c r="K5881" s="3"/>
    </row>
    <row r="5882" spans="2:11" s="2" customFormat="1" x14ac:dyDescent="0.2">
      <c r="B5882" s="4"/>
      <c r="C5882" s="10"/>
      <c r="D5882" s="13"/>
      <c r="K5882" s="3"/>
    </row>
    <row r="5883" spans="2:11" s="2" customFormat="1" x14ac:dyDescent="0.2">
      <c r="B5883" s="4"/>
      <c r="C5883" s="10"/>
      <c r="D5883" s="13"/>
      <c r="K5883" s="3"/>
    </row>
    <row r="5884" spans="2:11" s="2" customFormat="1" x14ac:dyDescent="0.2">
      <c r="B5884" s="4"/>
      <c r="C5884" s="10"/>
      <c r="D5884" s="13"/>
      <c r="K5884" s="3"/>
    </row>
    <row r="5885" spans="2:11" s="2" customFormat="1" x14ac:dyDescent="0.2">
      <c r="B5885" s="4"/>
      <c r="C5885" s="10"/>
      <c r="D5885" s="13"/>
      <c r="K5885" s="3"/>
    </row>
    <row r="5886" spans="2:11" s="2" customFormat="1" x14ac:dyDescent="0.2">
      <c r="B5886" s="4"/>
      <c r="C5886" s="10"/>
      <c r="D5886" s="13"/>
      <c r="K5886" s="3"/>
    </row>
    <row r="5887" spans="2:11" s="2" customFormat="1" x14ac:dyDescent="0.2">
      <c r="B5887" s="4"/>
      <c r="C5887" s="10"/>
      <c r="D5887" s="13"/>
      <c r="K5887" s="3"/>
    </row>
    <row r="5888" spans="2:11" s="2" customFormat="1" x14ac:dyDescent="0.2">
      <c r="B5888" s="4"/>
      <c r="C5888" s="10"/>
      <c r="D5888" s="13"/>
      <c r="K5888" s="3"/>
    </row>
    <row r="5889" spans="2:11" s="2" customFormat="1" x14ac:dyDescent="0.2">
      <c r="B5889" s="4"/>
      <c r="C5889" s="10"/>
      <c r="D5889" s="13"/>
      <c r="K5889" s="3"/>
    </row>
    <row r="5890" spans="2:11" s="2" customFormat="1" x14ac:dyDescent="0.2">
      <c r="B5890" s="4"/>
      <c r="C5890" s="10"/>
      <c r="D5890" s="13"/>
      <c r="K5890" s="3"/>
    </row>
    <row r="5891" spans="2:11" s="2" customFormat="1" x14ac:dyDescent="0.2">
      <c r="B5891" s="4"/>
      <c r="C5891" s="10"/>
      <c r="D5891" s="13"/>
      <c r="K5891" s="3"/>
    </row>
    <row r="5892" spans="2:11" s="2" customFormat="1" x14ac:dyDescent="0.2">
      <c r="B5892" s="4"/>
      <c r="C5892" s="10"/>
      <c r="D5892" s="13"/>
      <c r="K5892" s="3"/>
    </row>
    <row r="5893" spans="2:11" s="2" customFormat="1" x14ac:dyDescent="0.2">
      <c r="B5893" s="4"/>
      <c r="C5893" s="10"/>
      <c r="D5893" s="13"/>
      <c r="K5893" s="3"/>
    </row>
    <row r="5894" spans="2:11" s="2" customFormat="1" x14ac:dyDescent="0.2">
      <c r="B5894" s="4"/>
      <c r="C5894" s="10"/>
      <c r="D5894" s="13"/>
      <c r="K5894" s="3"/>
    </row>
    <row r="5895" spans="2:11" s="2" customFormat="1" x14ac:dyDescent="0.2">
      <c r="B5895" s="4"/>
      <c r="C5895" s="10"/>
      <c r="D5895" s="13"/>
      <c r="K5895" s="3"/>
    </row>
    <row r="5896" spans="2:11" s="2" customFormat="1" x14ac:dyDescent="0.2">
      <c r="B5896" s="4"/>
      <c r="C5896" s="10"/>
      <c r="D5896" s="13"/>
      <c r="K5896" s="3"/>
    </row>
    <row r="5897" spans="2:11" s="2" customFormat="1" x14ac:dyDescent="0.2">
      <c r="B5897" s="4"/>
      <c r="C5897" s="10"/>
      <c r="D5897" s="13"/>
      <c r="K5897" s="3"/>
    </row>
    <row r="5898" spans="2:11" s="2" customFormat="1" x14ac:dyDescent="0.2">
      <c r="B5898" s="4"/>
      <c r="C5898" s="10"/>
      <c r="D5898" s="13"/>
      <c r="K5898" s="3"/>
    </row>
    <row r="5899" spans="2:11" s="2" customFormat="1" x14ac:dyDescent="0.2">
      <c r="B5899" s="4"/>
      <c r="C5899" s="10"/>
      <c r="D5899" s="13"/>
      <c r="K5899" s="3"/>
    </row>
    <row r="5900" spans="2:11" s="2" customFormat="1" x14ac:dyDescent="0.2">
      <c r="B5900" s="4"/>
      <c r="C5900" s="10"/>
      <c r="D5900" s="13"/>
      <c r="K5900" s="3"/>
    </row>
    <row r="5901" spans="2:11" s="2" customFormat="1" x14ac:dyDescent="0.2">
      <c r="B5901" s="4"/>
      <c r="C5901" s="10"/>
      <c r="D5901" s="13"/>
      <c r="K5901" s="3"/>
    </row>
    <row r="5902" spans="2:11" s="2" customFormat="1" x14ac:dyDescent="0.2">
      <c r="B5902" s="4"/>
      <c r="C5902" s="10"/>
      <c r="D5902" s="13"/>
      <c r="K5902" s="3"/>
    </row>
    <row r="5903" spans="2:11" s="2" customFormat="1" x14ac:dyDescent="0.2">
      <c r="B5903" s="4"/>
      <c r="C5903" s="10"/>
      <c r="D5903" s="13"/>
      <c r="K5903" s="3"/>
    </row>
    <row r="5904" spans="2:11" s="2" customFormat="1" x14ac:dyDescent="0.2">
      <c r="B5904" s="4"/>
      <c r="C5904" s="10"/>
      <c r="D5904" s="13"/>
      <c r="K5904" s="3"/>
    </row>
    <row r="5905" spans="2:11" s="2" customFormat="1" x14ac:dyDescent="0.2">
      <c r="B5905" s="4"/>
      <c r="C5905" s="10"/>
      <c r="D5905" s="13"/>
      <c r="K5905" s="3"/>
    </row>
    <row r="5906" spans="2:11" s="2" customFormat="1" x14ac:dyDescent="0.2">
      <c r="B5906" s="4"/>
      <c r="C5906" s="10"/>
      <c r="D5906" s="13"/>
      <c r="K5906" s="3"/>
    </row>
    <row r="5907" spans="2:11" s="2" customFormat="1" x14ac:dyDescent="0.2">
      <c r="B5907" s="4"/>
      <c r="C5907" s="10"/>
      <c r="D5907" s="13"/>
      <c r="K5907" s="3"/>
    </row>
    <row r="5908" spans="2:11" s="2" customFormat="1" x14ac:dyDescent="0.2">
      <c r="B5908" s="4"/>
      <c r="C5908" s="10"/>
      <c r="D5908" s="13"/>
      <c r="K5908" s="3"/>
    </row>
    <row r="5909" spans="2:11" s="2" customFormat="1" x14ac:dyDescent="0.2">
      <c r="B5909" s="4"/>
      <c r="C5909" s="10"/>
      <c r="D5909" s="13"/>
      <c r="K5909" s="3"/>
    </row>
    <row r="5910" spans="2:11" s="2" customFormat="1" x14ac:dyDescent="0.2">
      <c r="B5910" s="4"/>
      <c r="C5910" s="10"/>
      <c r="D5910" s="13"/>
      <c r="K5910" s="3"/>
    </row>
    <row r="5911" spans="2:11" s="2" customFormat="1" x14ac:dyDescent="0.2">
      <c r="B5911" s="4"/>
      <c r="C5911" s="10"/>
      <c r="D5911" s="13"/>
      <c r="K5911" s="3"/>
    </row>
    <row r="5912" spans="2:11" s="2" customFormat="1" x14ac:dyDescent="0.2">
      <c r="B5912" s="4"/>
      <c r="C5912" s="10"/>
      <c r="D5912" s="13"/>
      <c r="K5912" s="3"/>
    </row>
    <row r="5913" spans="2:11" s="2" customFormat="1" x14ac:dyDescent="0.2">
      <c r="B5913" s="4"/>
      <c r="C5913" s="10"/>
      <c r="D5913" s="13"/>
      <c r="K5913" s="3"/>
    </row>
    <row r="5914" spans="2:11" s="2" customFormat="1" x14ac:dyDescent="0.2">
      <c r="B5914" s="4"/>
      <c r="C5914" s="10"/>
      <c r="D5914" s="13"/>
      <c r="K5914" s="3"/>
    </row>
    <row r="5915" spans="2:11" s="2" customFormat="1" x14ac:dyDescent="0.2">
      <c r="B5915" s="4"/>
      <c r="C5915" s="10"/>
      <c r="D5915" s="13"/>
      <c r="K5915" s="3"/>
    </row>
    <row r="5916" spans="2:11" s="2" customFormat="1" x14ac:dyDescent="0.2">
      <c r="B5916" s="4"/>
      <c r="C5916" s="10"/>
      <c r="D5916" s="13"/>
      <c r="K5916" s="3"/>
    </row>
    <row r="5917" spans="2:11" s="2" customFormat="1" x14ac:dyDescent="0.2">
      <c r="B5917" s="4"/>
      <c r="C5917" s="10"/>
      <c r="D5917" s="13"/>
      <c r="K5917" s="3"/>
    </row>
    <row r="5918" spans="2:11" s="2" customFormat="1" x14ac:dyDescent="0.2">
      <c r="B5918" s="4"/>
      <c r="C5918" s="10"/>
      <c r="D5918" s="13"/>
      <c r="K5918" s="3"/>
    </row>
    <row r="5919" spans="2:11" s="2" customFormat="1" x14ac:dyDescent="0.2">
      <c r="B5919" s="4"/>
      <c r="C5919" s="10"/>
      <c r="D5919" s="13"/>
      <c r="K5919" s="3"/>
    </row>
    <row r="5920" spans="2:11" s="2" customFormat="1" x14ac:dyDescent="0.2">
      <c r="B5920" s="4"/>
      <c r="C5920" s="10"/>
      <c r="D5920" s="13"/>
      <c r="K5920" s="3"/>
    </row>
    <row r="5921" spans="2:11" s="2" customFormat="1" x14ac:dyDescent="0.2">
      <c r="B5921" s="4"/>
      <c r="C5921" s="10"/>
      <c r="D5921" s="13"/>
      <c r="K5921" s="3"/>
    </row>
    <row r="5922" spans="2:11" s="2" customFormat="1" x14ac:dyDescent="0.2">
      <c r="B5922" s="4"/>
      <c r="C5922" s="10"/>
      <c r="D5922" s="13"/>
      <c r="K5922" s="3"/>
    </row>
    <row r="5923" spans="2:11" s="2" customFormat="1" x14ac:dyDescent="0.2">
      <c r="B5923" s="4"/>
      <c r="C5923" s="10"/>
      <c r="D5923" s="13"/>
      <c r="K5923" s="3"/>
    </row>
    <row r="5924" spans="2:11" s="2" customFormat="1" x14ac:dyDescent="0.2">
      <c r="B5924" s="4"/>
      <c r="C5924" s="10"/>
      <c r="D5924" s="13"/>
      <c r="K5924" s="3"/>
    </row>
    <row r="5925" spans="2:11" s="2" customFormat="1" x14ac:dyDescent="0.2">
      <c r="B5925" s="4"/>
      <c r="C5925" s="10"/>
      <c r="D5925" s="13"/>
      <c r="K5925" s="3"/>
    </row>
    <row r="5926" spans="2:11" s="2" customFormat="1" x14ac:dyDescent="0.2">
      <c r="B5926" s="4"/>
      <c r="C5926" s="10"/>
      <c r="D5926" s="13"/>
      <c r="K5926" s="3"/>
    </row>
    <row r="5927" spans="2:11" s="2" customFormat="1" x14ac:dyDescent="0.2">
      <c r="B5927" s="4"/>
      <c r="C5927" s="10"/>
      <c r="D5927" s="13"/>
      <c r="K5927" s="3"/>
    </row>
    <row r="5928" spans="2:11" s="2" customFormat="1" x14ac:dyDescent="0.2">
      <c r="B5928" s="4"/>
      <c r="C5928" s="10"/>
      <c r="D5928" s="13"/>
      <c r="K5928" s="3"/>
    </row>
    <row r="5929" spans="2:11" s="2" customFormat="1" x14ac:dyDescent="0.2">
      <c r="B5929" s="4"/>
      <c r="C5929" s="10"/>
      <c r="D5929" s="13"/>
      <c r="K5929" s="3"/>
    </row>
    <row r="5930" spans="2:11" s="2" customFormat="1" x14ac:dyDescent="0.2">
      <c r="B5930" s="4"/>
      <c r="C5930" s="10"/>
      <c r="D5930" s="13"/>
      <c r="K5930" s="3"/>
    </row>
    <row r="5931" spans="2:11" s="2" customFormat="1" x14ac:dyDescent="0.2">
      <c r="B5931" s="4"/>
      <c r="C5931" s="10"/>
      <c r="D5931" s="13"/>
      <c r="K5931" s="3"/>
    </row>
    <row r="5932" spans="2:11" s="2" customFormat="1" x14ac:dyDescent="0.2">
      <c r="B5932" s="4"/>
      <c r="C5932" s="10"/>
      <c r="D5932" s="13"/>
      <c r="K5932" s="3"/>
    </row>
    <row r="5933" spans="2:11" s="2" customFormat="1" x14ac:dyDescent="0.2">
      <c r="B5933" s="4"/>
      <c r="C5933" s="10"/>
      <c r="D5933" s="13"/>
      <c r="K5933" s="3"/>
    </row>
    <row r="5934" spans="2:11" s="2" customFormat="1" x14ac:dyDescent="0.2">
      <c r="B5934" s="4"/>
      <c r="C5934" s="10"/>
      <c r="D5934" s="13"/>
      <c r="K5934" s="3"/>
    </row>
    <row r="5935" spans="2:11" s="2" customFormat="1" x14ac:dyDescent="0.2">
      <c r="B5935" s="4"/>
      <c r="C5935" s="10"/>
      <c r="D5935" s="13"/>
      <c r="K5935" s="3"/>
    </row>
    <row r="5936" spans="2:11" s="2" customFormat="1" x14ac:dyDescent="0.2">
      <c r="B5936" s="4"/>
      <c r="C5936" s="10"/>
      <c r="D5936" s="13"/>
      <c r="K5936" s="3"/>
    </row>
    <row r="5937" spans="2:11" s="2" customFormat="1" x14ac:dyDescent="0.2">
      <c r="B5937" s="4"/>
      <c r="C5937" s="10"/>
      <c r="D5937" s="13"/>
      <c r="K5937" s="3"/>
    </row>
    <row r="5938" spans="2:11" s="2" customFormat="1" x14ac:dyDescent="0.2">
      <c r="B5938" s="4"/>
      <c r="C5938" s="10"/>
      <c r="D5938" s="13"/>
      <c r="K5938" s="3"/>
    </row>
    <row r="5939" spans="2:11" s="2" customFormat="1" x14ac:dyDescent="0.2">
      <c r="B5939" s="4"/>
      <c r="C5939" s="10"/>
      <c r="D5939" s="13"/>
      <c r="K5939" s="3"/>
    </row>
    <row r="5940" spans="2:11" s="2" customFormat="1" x14ac:dyDescent="0.2">
      <c r="B5940" s="4"/>
      <c r="C5940" s="10"/>
      <c r="D5940" s="13"/>
      <c r="K5940" s="3"/>
    </row>
    <row r="5941" spans="2:11" s="2" customFormat="1" x14ac:dyDescent="0.2">
      <c r="B5941" s="4"/>
      <c r="C5941" s="10"/>
      <c r="D5941" s="13"/>
      <c r="K5941" s="3"/>
    </row>
    <row r="5942" spans="2:11" s="2" customFormat="1" x14ac:dyDescent="0.2">
      <c r="B5942" s="4"/>
      <c r="C5942" s="10"/>
      <c r="D5942" s="13"/>
      <c r="K5942" s="3"/>
    </row>
    <row r="5943" spans="2:11" s="2" customFormat="1" x14ac:dyDescent="0.2">
      <c r="B5943" s="4"/>
      <c r="C5943" s="10"/>
      <c r="D5943" s="13"/>
      <c r="K5943" s="3"/>
    </row>
    <row r="5944" spans="2:11" s="2" customFormat="1" x14ac:dyDescent="0.2">
      <c r="B5944" s="4"/>
      <c r="C5944" s="10"/>
      <c r="D5944" s="13"/>
      <c r="K5944" s="3"/>
    </row>
    <row r="5945" spans="2:11" s="2" customFormat="1" x14ac:dyDescent="0.2">
      <c r="B5945" s="4"/>
      <c r="C5945" s="10"/>
      <c r="D5945" s="13"/>
      <c r="K5945" s="3"/>
    </row>
    <row r="5946" spans="2:11" s="2" customFormat="1" x14ac:dyDescent="0.2">
      <c r="B5946" s="4"/>
      <c r="C5946" s="10"/>
      <c r="D5946" s="13"/>
      <c r="K5946" s="3"/>
    </row>
    <row r="5947" spans="2:11" s="2" customFormat="1" x14ac:dyDescent="0.2">
      <c r="B5947" s="4"/>
      <c r="C5947" s="10"/>
      <c r="D5947" s="13"/>
      <c r="K5947" s="3"/>
    </row>
    <row r="5948" spans="2:11" s="2" customFormat="1" x14ac:dyDescent="0.2">
      <c r="B5948" s="4"/>
      <c r="C5948" s="10"/>
      <c r="D5948" s="13"/>
      <c r="K5948" s="3"/>
    </row>
    <row r="5949" spans="2:11" s="2" customFormat="1" x14ac:dyDescent="0.2">
      <c r="B5949" s="4"/>
      <c r="C5949" s="10"/>
      <c r="D5949" s="13"/>
      <c r="K5949" s="3"/>
    </row>
    <row r="5950" spans="2:11" s="2" customFormat="1" x14ac:dyDescent="0.2">
      <c r="B5950" s="4"/>
      <c r="C5950" s="10"/>
      <c r="D5950" s="13"/>
      <c r="K5950" s="3"/>
    </row>
    <row r="5951" spans="2:11" s="2" customFormat="1" x14ac:dyDescent="0.2">
      <c r="B5951" s="4"/>
      <c r="C5951" s="10"/>
      <c r="D5951" s="13"/>
      <c r="K5951" s="3"/>
    </row>
    <row r="5952" spans="2:11" s="2" customFormat="1" x14ac:dyDescent="0.2">
      <c r="B5952" s="4"/>
      <c r="C5952" s="10"/>
      <c r="D5952" s="13"/>
      <c r="K5952" s="3"/>
    </row>
    <row r="5953" spans="2:11" s="2" customFormat="1" x14ac:dyDescent="0.2">
      <c r="B5953" s="4"/>
      <c r="C5953" s="10"/>
      <c r="D5953" s="13"/>
      <c r="K5953" s="3"/>
    </row>
    <row r="5954" spans="2:11" s="2" customFormat="1" x14ac:dyDescent="0.2">
      <c r="B5954" s="4"/>
      <c r="C5954" s="10"/>
      <c r="D5954" s="13"/>
      <c r="K5954" s="3"/>
    </row>
    <row r="5955" spans="2:11" s="2" customFormat="1" x14ac:dyDescent="0.2">
      <c r="B5955" s="4"/>
      <c r="C5955" s="10"/>
      <c r="D5955" s="13"/>
      <c r="K5955" s="3"/>
    </row>
    <row r="5956" spans="2:11" s="2" customFormat="1" x14ac:dyDescent="0.2">
      <c r="B5956" s="4"/>
      <c r="C5956" s="10"/>
      <c r="D5956" s="13"/>
      <c r="K5956" s="3"/>
    </row>
    <row r="5957" spans="2:11" s="2" customFormat="1" x14ac:dyDescent="0.2">
      <c r="B5957" s="4"/>
      <c r="C5957" s="10"/>
      <c r="D5957" s="13"/>
      <c r="K5957" s="3"/>
    </row>
    <row r="5958" spans="2:11" s="2" customFormat="1" x14ac:dyDescent="0.2">
      <c r="B5958" s="4"/>
      <c r="C5958" s="10"/>
      <c r="D5958" s="13"/>
      <c r="K5958" s="3"/>
    </row>
    <row r="5959" spans="2:11" s="2" customFormat="1" x14ac:dyDescent="0.2">
      <c r="B5959" s="4"/>
      <c r="C5959" s="10"/>
      <c r="D5959" s="13"/>
      <c r="K5959" s="3"/>
    </row>
    <row r="5960" spans="2:11" s="2" customFormat="1" x14ac:dyDescent="0.2">
      <c r="B5960" s="4"/>
      <c r="C5960" s="10"/>
      <c r="D5960" s="13"/>
      <c r="K5960" s="3"/>
    </row>
    <row r="5961" spans="2:11" s="2" customFormat="1" x14ac:dyDescent="0.2">
      <c r="B5961" s="4"/>
      <c r="C5961" s="10"/>
      <c r="D5961" s="13"/>
      <c r="K5961" s="3"/>
    </row>
    <row r="5962" spans="2:11" s="2" customFormat="1" x14ac:dyDescent="0.2">
      <c r="B5962" s="4"/>
      <c r="C5962" s="10"/>
      <c r="D5962" s="13"/>
      <c r="K5962" s="3"/>
    </row>
    <row r="5963" spans="2:11" s="2" customFormat="1" x14ac:dyDescent="0.2">
      <c r="B5963" s="4"/>
      <c r="C5963" s="10"/>
      <c r="D5963" s="13"/>
      <c r="K5963" s="3"/>
    </row>
    <row r="5964" spans="2:11" s="2" customFormat="1" x14ac:dyDescent="0.2">
      <c r="B5964" s="4"/>
      <c r="C5964" s="10"/>
      <c r="D5964" s="13"/>
      <c r="K5964" s="3"/>
    </row>
    <row r="5965" spans="2:11" s="2" customFormat="1" x14ac:dyDescent="0.2">
      <c r="B5965" s="4"/>
      <c r="C5965" s="10"/>
      <c r="D5965" s="13"/>
      <c r="K5965" s="3"/>
    </row>
    <row r="5966" spans="2:11" s="2" customFormat="1" x14ac:dyDescent="0.2">
      <c r="B5966" s="4"/>
      <c r="C5966" s="10"/>
      <c r="D5966" s="13"/>
      <c r="K5966" s="3"/>
    </row>
    <row r="5967" spans="2:11" s="2" customFormat="1" x14ac:dyDescent="0.2">
      <c r="B5967" s="4"/>
      <c r="C5967" s="10"/>
      <c r="D5967" s="13"/>
      <c r="K5967" s="3"/>
    </row>
    <row r="5968" spans="2:11" s="2" customFormat="1" x14ac:dyDescent="0.2">
      <c r="B5968" s="4"/>
      <c r="C5968" s="10"/>
      <c r="D5968" s="13"/>
      <c r="K5968" s="3"/>
    </row>
    <row r="5969" spans="2:11" s="2" customFormat="1" x14ac:dyDescent="0.2">
      <c r="B5969" s="4"/>
      <c r="C5969" s="10"/>
      <c r="D5969" s="13"/>
      <c r="K5969" s="3"/>
    </row>
    <row r="5970" spans="2:11" s="2" customFormat="1" x14ac:dyDescent="0.2">
      <c r="B5970" s="4"/>
      <c r="C5970" s="10"/>
      <c r="D5970" s="13"/>
      <c r="K5970" s="3"/>
    </row>
    <row r="5971" spans="2:11" s="2" customFormat="1" x14ac:dyDescent="0.2">
      <c r="B5971" s="4"/>
      <c r="C5971" s="10"/>
      <c r="D5971" s="13"/>
      <c r="K5971" s="3"/>
    </row>
    <row r="5972" spans="2:11" s="2" customFormat="1" x14ac:dyDescent="0.2">
      <c r="B5972" s="4"/>
      <c r="C5972" s="10"/>
      <c r="D5972" s="13"/>
      <c r="K5972" s="3"/>
    </row>
    <row r="5973" spans="2:11" s="2" customFormat="1" x14ac:dyDescent="0.2">
      <c r="B5973" s="4"/>
      <c r="C5973" s="10"/>
      <c r="D5973" s="13"/>
      <c r="K5973" s="3"/>
    </row>
    <row r="5974" spans="2:11" s="2" customFormat="1" x14ac:dyDescent="0.2">
      <c r="B5974" s="4"/>
      <c r="C5974" s="10"/>
      <c r="D5974" s="13"/>
      <c r="K5974" s="3"/>
    </row>
    <row r="5975" spans="2:11" s="2" customFormat="1" x14ac:dyDescent="0.2">
      <c r="B5975" s="4"/>
      <c r="C5975" s="10"/>
      <c r="D5975" s="13"/>
      <c r="K5975" s="3"/>
    </row>
    <row r="5976" spans="2:11" s="2" customFormat="1" x14ac:dyDescent="0.2">
      <c r="B5976" s="4"/>
      <c r="C5976" s="10"/>
      <c r="D5976" s="13"/>
      <c r="K5976" s="3"/>
    </row>
    <row r="5977" spans="2:11" s="2" customFormat="1" x14ac:dyDescent="0.2">
      <c r="B5977" s="4"/>
      <c r="C5977" s="10"/>
      <c r="D5977" s="13"/>
      <c r="K5977" s="3"/>
    </row>
    <row r="5978" spans="2:11" s="2" customFormat="1" x14ac:dyDescent="0.2">
      <c r="B5978" s="4"/>
      <c r="C5978" s="10"/>
      <c r="D5978" s="13"/>
      <c r="K5978" s="3"/>
    </row>
    <row r="5979" spans="2:11" s="2" customFormat="1" x14ac:dyDescent="0.2">
      <c r="B5979" s="4"/>
      <c r="C5979" s="10"/>
      <c r="D5979" s="13"/>
      <c r="K5979" s="3"/>
    </row>
    <row r="5980" spans="2:11" s="2" customFormat="1" x14ac:dyDescent="0.2">
      <c r="B5980" s="4"/>
      <c r="C5980" s="10"/>
      <c r="D5980" s="13"/>
      <c r="K5980" s="3"/>
    </row>
    <row r="5981" spans="2:11" s="2" customFormat="1" x14ac:dyDescent="0.2">
      <c r="B5981" s="4"/>
      <c r="C5981" s="10"/>
      <c r="D5981" s="13"/>
      <c r="K5981" s="3"/>
    </row>
    <row r="5982" spans="2:11" s="2" customFormat="1" x14ac:dyDescent="0.2">
      <c r="B5982" s="4"/>
      <c r="C5982" s="10"/>
      <c r="D5982" s="13"/>
      <c r="K5982" s="3"/>
    </row>
    <row r="5983" spans="2:11" s="2" customFormat="1" x14ac:dyDescent="0.2">
      <c r="B5983" s="4"/>
      <c r="C5983" s="10"/>
      <c r="D5983" s="13"/>
      <c r="K5983" s="3"/>
    </row>
    <row r="5984" spans="2:11" s="2" customFormat="1" x14ac:dyDescent="0.2">
      <c r="B5984" s="4"/>
      <c r="C5984" s="10"/>
      <c r="D5984" s="13"/>
      <c r="K5984" s="3"/>
    </row>
    <row r="5985" spans="2:11" s="2" customFormat="1" x14ac:dyDescent="0.2">
      <c r="B5985" s="4"/>
      <c r="C5985" s="10"/>
      <c r="D5985" s="13"/>
      <c r="K5985" s="3"/>
    </row>
    <row r="5986" spans="2:11" s="2" customFormat="1" x14ac:dyDescent="0.2">
      <c r="B5986" s="4"/>
      <c r="C5986" s="10"/>
      <c r="D5986" s="13"/>
      <c r="K5986" s="3"/>
    </row>
    <row r="5987" spans="2:11" s="2" customFormat="1" x14ac:dyDescent="0.2">
      <c r="B5987" s="4"/>
      <c r="C5987" s="10"/>
      <c r="D5987" s="13"/>
      <c r="K5987" s="3"/>
    </row>
    <row r="5988" spans="2:11" s="2" customFormat="1" x14ac:dyDescent="0.2">
      <c r="B5988" s="4"/>
      <c r="C5988" s="10"/>
      <c r="D5988" s="13"/>
      <c r="K5988" s="3"/>
    </row>
    <row r="5989" spans="2:11" s="2" customFormat="1" x14ac:dyDescent="0.2">
      <c r="B5989" s="4"/>
      <c r="C5989" s="10"/>
      <c r="D5989" s="13"/>
      <c r="K5989" s="3"/>
    </row>
    <row r="5990" spans="2:11" s="2" customFormat="1" x14ac:dyDescent="0.2">
      <c r="B5990" s="4"/>
      <c r="C5990" s="10"/>
      <c r="D5990" s="13"/>
      <c r="K5990" s="3"/>
    </row>
    <row r="5991" spans="2:11" s="2" customFormat="1" x14ac:dyDescent="0.2">
      <c r="B5991" s="4"/>
      <c r="C5991" s="10"/>
      <c r="D5991" s="13"/>
      <c r="K5991" s="3"/>
    </row>
    <row r="5992" spans="2:11" s="2" customFormat="1" x14ac:dyDescent="0.2">
      <c r="B5992" s="4"/>
      <c r="C5992" s="10"/>
      <c r="D5992" s="13"/>
      <c r="K5992" s="3"/>
    </row>
    <row r="5993" spans="2:11" s="2" customFormat="1" x14ac:dyDescent="0.2">
      <c r="B5993" s="4"/>
      <c r="C5993" s="10"/>
      <c r="D5993" s="13"/>
      <c r="K5993" s="3"/>
    </row>
    <row r="5994" spans="2:11" s="2" customFormat="1" x14ac:dyDescent="0.2">
      <c r="B5994" s="4"/>
      <c r="C5994" s="10"/>
      <c r="D5994" s="13"/>
      <c r="K5994" s="3"/>
    </row>
    <row r="5995" spans="2:11" s="2" customFormat="1" x14ac:dyDescent="0.2">
      <c r="B5995" s="4"/>
      <c r="C5995" s="10"/>
      <c r="D5995" s="13"/>
      <c r="K5995" s="3"/>
    </row>
    <row r="5996" spans="2:11" s="2" customFormat="1" x14ac:dyDescent="0.2">
      <c r="B5996" s="4"/>
      <c r="C5996" s="10"/>
      <c r="D5996" s="13"/>
      <c r="K5996" s="3"/>
    </row>
    <row r="5997" spans="2:11" s="2" customFormat="1" x14ac:dyDescent="0.2">
      <c r="B5997" s="4"/>
      <c r="C5997" s="10"/>
      <c r="D5997" s="13"/>
      <c r="K5997" s="3"/>
    </row>
    <row r="5998" spans="2:11" s="2" customFormat="1" x14ac:dyDescent="0.2">
      <c r="B5998" s="4"/>
      <c r="C5998" s="10"/>
      <c r="D5998" s="13"/>
      <c r="K5998" s="3"/>
    </row>
    <row r="5999" spans="2:11" s="2" customFormat="1" x14ac:dyDescent="0.2">
      <c r="B5999" s="4"/>
      <c r="C5999" s="10"/>
      <c r="D5999" s="13"/>
      <c r="K5999" s="3"/>
    </row>
    <row r="6000" spans="2:11" s="2" customFormat="1" x14ac:dyDescent="0.2">
      <c r="B6000" s="4"/>
      <c r="C6000" s="10"/>
      <c r="D6000" s="13"/>
      <c r="K6000" s="3"/>
    </row>
    <row r="6001" spans="2:11" s="2" customFormat="1" x14ac:dyDescent="0.2">
      <c r="B6001" s="4"/>
      <c r="C6001" s="10"/>
      <c r="D6001" s="13"/>
      <c r="K6001" s="3"/>
    </row>
    <row r="6002" spans="2:11" s="2" customFormat="1" x14ac:dyDescent="0.2">
      <c r="B6002" s="4"/>
      <c r="C6002" s="10"/>
      <c r="D6002" s="13"/>
      <c r="K6002" s="3"/>
    </row>
    <row r="6003" spans="2:11" s="2" customFormat="1" x14ac:dyDescent="0.2">
      <c r="B6003" s="4"/>
      <c r="C6003" s="10"/>
      <c r="D6003" s="13"/>
      <c r="K6003" s="3"/>
    </row>
    <row r="6004" spans="2:11" s="2" customFormat="1" x14ac:dyDescent="0.2">
      <c r="B6004" s="4"/>
      <c r="C6004" s="10"/>
      <c r="D6004" s="13"/>
      <c r="K6004" s="3"/>
    </row>
    <row r="6005" spans="2:11" s="2" customFormat="1" x14ac:dyDescent="0.2">
      <c r="B6005" s="4"/>
      <c r="C6005" s="10"/>
      <c r="D6005" s="13"/>
      <c r="K6005" s="3"/>
    </row>
    <row r="6006" spans="2:11" s="2" customFormat="1" x14ac:dyDescent="0.2">
      <c r="B6006" s="4"/>
      <c r="C6006" s="10"/>
      <c r="D6006" s="13"/>
      <c r="K6006" s="3"/>
    </row>
    <row r="6007" spans="2:11" s="2" customFormat="1" x14ac:dyDescent="0.2">
      <c r="B6007" s="4"/>
      <c r="C6007" s="10"/>
      <c r="D6007" s="13"/>
      <c r="K6007" s="3"/>
    </row>
    <row r="6008" spans="2:11" s="2" customFormat="1" x14ac:dyDescent="0.2">
      <c r="B6008" s="4"/>
      <c r="C6008" s="10"/>
      <c r="D6008" s="13"/>
      <c r="K6008" s="3"/>
    </row>
    <row r="6009" spans="2:11" s="2" customFormat="1" x14ac:dyDescent="0.2">
      <c r="B6009" s="4"/>
      <c r="C6009" s="10"/>
      <c r="D6009" s="13"/>
      <c r="K6009" s="3"/>
    </row>
    <row r="6010" spans="2:11" s="2" customFormat="1" x14ac:dyDescent="0.2">
      <c r="B6010" s="4"/>
      <c r="C6010" s="10"/>
      <c r="D6010" s="13"/>
      <c r="K6010" s="3"/>
    </row>
    <row r="6011" spans="2:11" s="2" customFormat="1" x14ac:dyDescent="0.2">
      <c r="B6011" s="4"/>
      <c r="C6011" s="10"/>
      <c r="D6011" s="13"/>
      <c r="K6011" s="3"/>
    </row>
    <row r="6012" spans="2:11" s="2" customFormat="1" x14ac:dyDescent="0.2">
      <c r="B6012" s="4"/>
      <c r="C6012" s="10"/>
      <c r="D6012" s="13"/>
      <c r="K6012" s="3"/>
    </row>
    <row r="6013" spans="2:11" s="2" customFormat="1" x14ac:dyDescent="0.2">
      <c r="B6013" s="4"/>
      <c r="C6013" s="10"/>
      <c r="D6013" s="13"/>
      <c r="K6013" s="3"/>
    </row>
    <row r="6014" spans="2:11" s="2" customFormat="1" x14ac:dyDescent="0.2">
      <c r="B6014" s="4"/>
      <c r="C6014" s="10"/>
      <c r="D6014" s="13"/>
      <c r="K6014" s="3"/>
    </row>
    <row r="6015" spans="2:11" s="2" customFormat="1" x14ac:dyDescent="0.2">
      <c r="B6015" s="4"/>
      <c r="C6015" s="10"/>
      <c r="D6015" s="13"/>
      <c r="K6015" s="3"/>
    </row>
    <row r="6016" spans="2:11" s="2" customFormat="1" x14ac:dyDescent="0.2">
      <c r="B6016" s="4"/>
      <c r="C6016" s="10"/>
      <c r="D6016" s="13"/>
      <c r="K6016" s="3"/>
    </row>
    <row r="6017" spans="2:11" s="2" customFormat="1" x14ac:dyDescent="0.2">
      <c r="B6017" s="4"/>
      <c r="C6017" s="10"/>
      <c r="D6017" s="13"/>
      <c r="K6017" s="3"/>
    </row>
    <row r="6018" spans="2:11" s="2" customFormat="1" x14ac:dyDescent="0.2">
      <c r="B6018" s="4"/>
      <c r="C6018" s="10"/>
      <c r="D6018" s="13"/>
      <c r="K6018" s="3"/>
    </row>
    <row r="6019" spans="2:11" s="2" customFormat="1" x14ac:dyDescent="0.2">
      <c r="B6019" s="4"/>
      <c r="C6019" s="10"/>
      <c r="D6019" s="13"/>
      <c r="K6019" s="3"/>
    </row>
    <row r="6020" spans="2:11" s="2" customFormat="1" x14ac:dyDescent="0.2">
      <c r="B6020" s="4"/>
      <c r="C6020" s="10"/>
      <c r="D6020" s="13"/>
      <c r="K6020" s="3"/>
    </row>
    <row r="6021" spans="2:11" s="2" customFormat="1" x14ac:dyDescent="0.2">
      <c r="B6021" s="4"/>
      <c r="C6021" s="10"/>
      <c r="D6021" s="13"/>
      <c r="K6021" s="3"/>
    </row>
    <row r="6022" spans="2:11" s="2" customFormat="1" x14ac:dyDescent="0.2">
      <c r="B6022" s="4"/>
      <c r="C6022" s="10"/>
      <c r="D6022" s="13"/>
      <c r="K6022" s="3"/>
    </row>
    <row r="6023" spans="2:11" s="2" customFormat="1" x14ac:dyDescent="0.2">
      <c r="B6023" s="4"/>
      <c r="C6023" s="10"/>
      <c r="D6023" s="13"/>
      <c r="K6023" s="3"/>
    </row>
    <row r="6024" spans="2:11" s="2" customFormat="1" x14ac:dyDescent="0.2">
      <c r="B6024" s="4"/>
      <c r="C6024" s="10"/>
      <c r="D6024" s="13"/>
      <c r="K6024" s="3"/>
    </row>
    <row r="6025" spans="2:11" s="2" customFormat="1" x14ac:dyDescent="0.2">
      <c r="B6025" s="4"/>
      <c r="C6025" s="10"/>
      <c r="D6025" s="13"/>
      <c r="K6025" s="3"/>
    </row>
    <row r="6026" spans="2:11" s="2" customFormat="1" x14ac:dyDescent="0.2">
      <c r="B6026" s="4"/>
      <c r="C6026" s="10"/>
      <c r="D6026" s="13"/>
      <c r="K6026" s="3"/>
    </row>
    <row r="6027" spans="2:11" s="2" customFormat="1" x14ac:dyDescent="0.2">
      <c r="B6027" s="4"/>
      <c r="C6027" s="10"/>
      <c r="D6027" s="13"/>
      <c r="K6027" s="3"/>
    </row>
    <row r="6028" spans="2:11" s="2" customFormat="1" x14ac:dyDescent="0.2">
      <c r="B6028" s="4"/>
      <c r="C6028" s="10"/>
      <c r="D6028" s="13"/>
      <c r="K6028" s="3"/>
    </row>
    <row r="6029" spans="2:11" s="2" customFormat="1" x14ac:dyDescent="0.2">
      <c r="B6029" s="4"/>
      <c r="C6029" s="10"/>
      <c r="D6029" s="13"/>
      <c r="K6029" s="3"/>
    </row>
    <row r="6030" spans="2:11" s="2" customFormat="1" x14ac:dyDescent="0.2">
      <c r="B6030" s="4"/>
      <c r="C6030" s="10"/>
      <c r="D6030" s="13"/>
      <c r="K6030" s="3"/>
    </row>
    <row r="6031" spans="2:11" s="2" customFormat="1" x14ac:dyDescent="0.2">
      <c r="B6031" s="4"/>
      <c r="C6031" s="10"/>
      <c r="D6031" s="13"/>
      <c r="K6031" s="3"/>
    </row>
    <row r="6032" spans="2:11" s="2" customFormat="1" x14ac:dyDescent="0.2">
      <c r="B6032" s="4"/>
      <c r="C6032" s="10"/>
      <c r="D6032" s="13"/>
      <c r="K6032" s="3"/>
    </row>
    <row r="6033" spans="2:11" s="2" customFormat="1" x14ac:dyDescent="0.2">
      <c r="B6033" s="4"/>
      <c r="C6033" s="10"/>
      <c r="D6033" s="13"/>
      <c r="K6033" s="3"/>
    </row>
    <row r="6034" spans="2:11" s="2" customFormat="1" x14ac:dyDescent="0.2">
      <c r="B6034" s="4"/>
      <c r="C6034" s="10"/>
      <c r="D6034" s="13"/>
      <c r="K6034" s="3"/>
    </row>
    <row r="6035" spans="2:11" s="2" customFormat="1" x14ac:dyDescent="0.2">
      <c r="B6035" s="4"/>
      <c r="C6035" s="10"/>
      <c r="D6035" s="13"/>
      <c r="K6035" s="3"/>
    </row>
    <row r="6036" spans="2:11" s="2" customFormat="1" x14ac:dyDescent="0.2">
      <c r="B6036" s="4"/>
      <c r="C6036" s="10"/>
      <c r="D6036" s="13"/>
      <c r="K6036" s="3"/>
    </row>
    <row r="6037" spans="2:11" s="2" customFormat="1" x14ac:dyDescent="0.2">
      <c r="B6037" s="4"/>
      <c r="C6037" s="10"/>
      <c r="D6037" s="13"/>
      <c r="K6037" s="3"/>
    </row>
    <row r="6038" spans="2:11" s="2" customFormat="1" x14ac:dyDescent="0.2">
      <c r="B6038" s="4"/>
      <c r="C6038" s="10"/>
      <c r="D6038" s="13"/>
      <c r="K6038" s="3"/>
    </row>
    <row r="6039" spans="2:11" s="2" customFormat="1" x14ac:dyDescent="0.2">
      <c r="B6039" s="4"/>
      <c r="C6039" s="10"/>
      <c r="D6039" s="13"/>
      <c r="K6039" s="3"/>
    </row>
    <row r="6040" spans="2:11" s="2" customFormat="1" x14ac:dyDescent="0.2">
      <c r="B6040" s="4"/>
      <c r="C6040" s="10"/>
      <c r="D6040" s="13"/>
      <c r="K6040" s="3"/>
    </row>
    <row r="6041" spans="2:11" s="2" customFormat="1" x14ac:dyDescent="0.2">
      <c r="B6041" s="4"/>
      <c r="C6041" s="10"/>
      <c r="D6041" s="13"/>
      <c r="K6041" s="3"/>
    </row>
    <row r="6042" spans="2:11" s="2" customFormat="1" x14ac:dyDescent="0.2">
      <c r="B6042" s="4"/>
      <c r="C6042" s="10"/>
      <c r="D6042" s="13"/>
      <c r="K6042" s="3"/>
    </row>
    <row r="6043" spans="2:11" s="2" customFormat="1" x14ac:dyDescent="0.2">
      <c r="B6043" s="4"/>
      <c r="C6043" s="10"/>
      <c r="D6043" s="13"/>
      <c r="K6043" s="3"/>
    </row>
    <row r="6044" spans="2:11" s="2" customFormat="1" x14ac:dyDescent="0.2">
      <c r="B6044" s="4"/>
      <c r="C6044" s="10"/>
      <c r="D6044" s="13"/>
      <c r="K6044" s="3"/>
    </row>
    <row r="6045" spans="2:11" s="2" customFormat="1" x14ac:dyDescent="0.2">
      <c r="B6045" s="4"/>
      <c r="C6045" s="10"/>
      <c r="D6045" s="13"/>
      <c r="K6045" s="3"/>
    </row>
    <row r="6046" spans="2:11" s="2" customFormat="1" x14ac:dyDescent="0.2">
      <c r="B6046" s="4"/>
      <c r="C6046" s="10"/>
      <c r="D6046" s="13"/>
      <c r="K6046" s="3"/>
    </row>
    <row r="6047" spans="2:11" s="2" customFormat="1" x14ac:dyDescent="0.2">
      <c r="B6047" s="4"/>
      <c r="C6047" s="10"/>
      <c r="D6047" s="13"/>
      <c r="K6047" s="3"/>
    </row>
    <row r="6048" spans="2:11" s="2" customFormat="1" x14ac:dyDescent="0.2">
      <c r="B6048" s="4"/>
      <c r="C6048" s="10"/>
      <c r="D6048" s="13"/>
      <c r="K6048" s="3"/>
    </row>
    <row r="6049" spans="2:11" s="2" customFormat="1" x14ac:dyDescent="0.2">
      <c r="B6049" s="4"/>
      <c r="C6049" s="10"/>
      <c r="D6049" s="13"/>
      <c r="K6049" s="3"/>
    </row>
    <row r="6050" spans="2:11" s="2" customFormat="1" x14ac:dyDescent="0.2">
      <c r="B6050" s="4"/>
      <c r="C6050" s="10"/>
      <c r="D6050" s="13"/>
      <c r="K6050" s="3"/>
    </row>
    <row r="6051" spans="2:11" s="2" customFormat="1" x14ac:dyDescent="0.2">
      <c r="B6051" s="4"/>
      <c r="C6051" s="10"/>
      <c r="D6051" s="13"/>
      <c r="K6051" s="3"/>
    </row>
    <row r="6052" spans="2:11" s="2" customFormat="1" x14ac:dyDescent="0.2">
      <c r="B6052" s="4"/>
      <c r="C6052" s="10"/>
      <c r="D6052" s="13"/>
      <c r="K6052" s="3"/>
    </row>
    <row r="6053" spans="2:11" s="2" customFormat="1" x14ac:dyDescent="0.2">
      <c r="B6053" s="4"/>
      <c r="C6053" s="10"/>
      <c r="D6053" s="13"/>
      <c r="K6053" s="3"/>
    </row>
    <row r="6054" spans="2:11" s="2" customFormat="1" x14ac:dyDescent="0.2">
      <c r="B6054" s="4"/>
      <c r="C6054" s="10"/>
      <c r="D6054" s="13"/>
      <c r="K6054" s="3"/>
    </row>
    <row r="6055" spans="2:11" s="2" customFormat="1" x14ac:dyDescent="0.2">
      <c r="B6055" s="4"/>
      <c r="C6055" s="10"/>
      <c r="D6055" s="13"/>
      <c r="K6055" s="3"/>
    </row>
    <row r="6056" spans="2:11" s="2" customFormat="1" x14ac:dyDescent="0.2">
      <c r="B6056" s="4"/>
      <c r="C6056" s="10"/>
      <c r="D6056" s="13"/>
      <c r="K6056" s="3"/>
    </row>
    <row r="6057" spans="2:11" s="2" customFormat="1" x14ac:dyDescent="0.2">
      <c r="B6057" s="4"/>
      <c r="C6057" s="10"/>
      <c r="D6057" s="13"/>
      <c r="K6057" s="3"/>
    </row>
    <row r="6058" spans="2:11" s="2" customFormat="1" x14ac:dyDescent="0.2">
      <c r="B6058" s="4"/>
      <c r="C6058" s="10"/>
      <c r="D6058" s="13"/>
      <c r="K6058" s="3"/>
    </row>
    <row r="6059" spans="2:11" s="2" customFormat="1" x14ac:dyDescent="0.2">
      <c r="B6059" s="4"/>
      <c r="C6059" s="10"/>
      <c r="D6059" s="13"/>
      <c r="K6059" s="3"/>
    </row>
    <row r="6060" spans="2:11" s="2" customFormat="1" x14ac:dyDescent="0.2">
      <c r="B6060" s="4"/>
      <c r="C6060" s="10"/>
      <c r="D6060" s="13"/>
      <c r="K6060" s="3"/>
    </row>
    <row r="6061" spans="2:11" s="2" customFormat="1" x14ac:dyDescent="0.2">
      <c r="B6061" s="4"/>
      <c r="C6061" s="10"/>
      <c r="D6061" s="13"/>
      <c r="K6061" s="3"/>
    </row>
    <row r="6062" spans="2:11" s="2" customFormat="1" x14ac:dyDescent="0.2">
      <c r="B6062" s="4"/>
      <c r="C6062" s="10"/>
      <c r="D6062" s="13"/>
      <c r="K6062" s="3"/>
    </row>
    <row r="6063" spans="2:11" s="2" customFormat="1" x14ac:dyDescent="0.2">
      <c r="B6063" s="4"/>
      <c r="C6063" s="10"/>
      <c r="D6063" s="13"/>
      <c r="K6063" s="3"/>
    </row>
    <row r="6064" spans="2:11" s="2" customFormat="1" x14ac:dyDescent="0.2">
      <c r="B6064" s="4"/>
      <c r="C6064" s="10"/>
      <c r="D6064" s="13"/>
      <c r="K6064" s="3"/>
    </row>
    <row r="6065" spans="2:11" s="2" customFormat="1" x14ac:dyDescent="0.2">
      <c r="B6065" s="4"/>
      <c r="C6065" s="10"/>
      <c r="D6065" s="13"/>
      <c r="K6065" s="3"/>
    </row>
    <row r="6066" spans="2:11" s="2" customFormat="1" x14ac:dyDescent="0.2">
      <c r="B6066" s="4"/>
      <c r="C6066" s="10"/>
      <c r="D6066" s="13"/>
      <c r="K6066" s="3"/>
    </row>
    <row r="6067" spans="2:11" s="2" customFormat="1" x14ac:dyDescent="0.2">
      <c r="B6067" s="4"/>
      <c r="C6067" s="10"/>
      <c r="D6067" s="13"/>
      <c r="K6067" s="3"/>
    </row>
    <row r="6068" spans="2:11" s="2" customFormat="1" x14ac:dyDescent="0.2">
      <c r="B6068" s="4"/>
      <c r="C6068" s="10"/>
      <c r="D6068" s="13"/>
      <c r="K6068" s="3"/>
    </row>
    <row r="6069" spans="2:11" s="2" customFormat="1" x14ac:dyDescent="0.2">
      <c r="B6069" s="4"/>
      <c r="C6069" s="10"/>
      <c r="D6069" s="13"/>
      <c r="K6069" s="3"/>
    </row>
    <row r="6070" spans="2:11" s="2" customFormat="1" x14ac:dyDescent="0.2">
      <c r="B6070" s="4"/>
      <c r="C6070" s="10"/>
      <c r="D6070" s="13"/>
      <c r="K6070" s="3"/>
    </row>
    <row r="6071" spans="2:11" s="2" customFormat="1" x14ac:dyDescent="0.2">
      <c r="B6071" s="4"/>
      <c r="C6071" s="10"/>
      <c r="D6071" s="13"/>
      <c r="K6071" s="3"/>
    </row>
    <row r="6072" spans="2:11" s="2" customFormat="1" x14ac:dyDescent="0.2">
      <c r="B6072" s="4"/>
      <c r="C6072" s="10"/>
      <c r="D6072" s="13"/>
      <c r="K6072" s="3"/>
    </row>
    <row r="6073" spans="2:11" s="2" customFormat="1" x14ac:dyDescent="0.2">
      <c r="B6073" s="4"/>
      <c r="C6073" s="10"/>
      <c r="D6073" s="13"/>
      <c r="K6073" s="3"/>
    </row>
    <row r="6074" spans="2:11" s="2" customFormat="1" x14ac:dyDescent="0.2">
      <c r="B6074" s="4"/>
      <c r="C6074" s="10"/>
      <c r="D6074" s="13"/>
      <c r="K6074" s="3"/>
    </row>
    <row r="6075" spans="2:11" s="2" customFormat="1" x14ac:dyDescent="0.2">
      <c r="B6075" s="4"/>
      <c r="C6075" s="10"/>
      <c r="D6075" s="13"/>
      <c r="K6075" s="3"/>
    </row>
    <row r="6076" spans="2:11" s="2" customFormat="1" x14ac:dyDescent="0.2">
      <c r="B6076" s="4"/>
      <c r="C6076" s="10"/>
      <c r="D6076" s="13"/>
      <c r="K6076" s="3"/>
    </row>
    <row r="6077" spans="2:11" s="2" customFormat="1" x14ac:dyDescent="0.2">
      <c r="B6077" s="4"/>
      <c r="C6077" s="10"/>
      <c r="D6077" s="13"/>
      <c r="K6077" s="3"/>
    </row>
    <row r="6078" spans="2:11" s="2" customFormat="1" x14ac:dyDescent="0.2">
      <c r="B6078" s="4"/>
      <c r="C6078" s="10"/>
      <c r="D6078" s="13"/>
      <c r="K6078" s="3"/>
    </row>
    <row r="6079" spans="2:11" s="2" customFormat="1" x14ac:dyDescent="0.2">
      <c r="B6079" s="4"/>
      <c r="C6079" s="10"/>
      <c r="D6079" s="13"/>
      <c r="K6079" s="3"/>
    </row>
    <row r="6080" spans="2:11" s="2" customFormat="1" x14ac:dyDescent="0.2">
      <c r="B6080" s="4"/>
      <c r="C6080" s="10"/>
      <c r="D6080" s="13"/>
      <c r="K6080" s="3"/>
    </row>
    <row r="6081" spans="2:11" s="2" customFormat="1" x14ac:dyDescent="0.2">
      <c r="B6081" s="4"/>
      <c r="C6081" s="10"/>
      <c r="D6081" s="13"/>
      <c r="K6081" s="3"/>
    </row>
    <row r="6082" spans="2:11" s="2" customFormat="1" x14ac:dyDescent="0.2">
      <c r="B6082" s="4"/>
      <c r="C6082" s="10"/>
      <c r="D6082" s="13"/>
      <c r="K6082" s="3"/>
    </row>
    <row r="6083" spans="2:11" s="2" customFormat="1" x14ac:dyDescent="0.2">
      <c r="B6083" s="4"/>
      <c r="C6083" s="10"/>
      <c r="D6083" s="13"/>
      <c r="K6083" s="3"/>
    </row>
    <row r="6084" spans="2:11" s="2" customFormat="1" x14ac:dyDescent="0.2">
      <c r="B6084" s="4"/>
      <c r="C6084" s="10"/>
      <c r="D6084" s="13"/>
      <c r="K6084" s="3"/>
    </row>
    <row r="6085" spans="2:11" s="2" customFormat="1" x14ac:dyDescent="0.2">
      <c r="B6085" s="4"/>
      <c r="C6085" s="10"/>
      <c r="D6085" s="13"/>
      <c r="K6085" s="3"/>
    </row>
    <row r="6086" spans="2:11" s="2" customFormat="1" x14ac:dyDescent="0.2">
      <c r="B6086" s="4"/>
      <c r="C6086" s="10"/>
      <c r="D6086" s="13"/>
      <c r="K6086" s="3"/>
    </row>
    <row r="6087" spans="2:11" s="2" customFormat="1" x14ac:dyDescent="0.2">
      <c r="B6087" s="4"/>
      <c r="C6087" s="10"/>
      <c r="D6087" s="13"/>
      <c r="K6087" s="3"/>
    </row>
    <row r="6088" spans="2:11" s="2" customFormat="1" x14ac:dyDescent="0.2">
      <c r="B6088" s="4"/>
      <c r="C6088" s="10"/>
      <c r="D6088" s="13"/>
      <c r="K6088" s="3"/>
    </row>
    <row r="6089" spans="2:11" s="2" customFormat="1" x14ac:dyDescent="0.2">
      <c r="B6089" s="4"/>
      <c r="C6089" s="10"/>
      <c r="D6089" s="13"/>
      <c r="K6089" s="3"/>
    </row>
    <row r="6090" spans="2:11" s="2" customFormat="1" x14ac:dyDescent="0.2">
      <c r="B6090" s="4"/>
      <c r="C6090" s="10"/>
      <c r="D6090" s="13"/>
      <c r="K6090" s="3"/>
    </row>
    <row r="6091" spans="2:11" s="2" customFormat="1" x14ac:dyDescent="0.2">
      <c r="B6091" s="4"/>
      <c r="C6091" s="10"/>
      <c r="D6091" s="13"/>
      <c r="K6091" s="3"/>
    </row>
    <row r="6092" spans="2:11" s="2" customFormat="1" x14ac:dyDescent="0.2">
      <c r="B6092" s="4"/>
      <c r="C6092" s="10"/>
      <c r="D6092" s="13"/>
      <c r="K6092" s="3"/>
    </row>
    <row r="6093" spans="2:11" s="2" customFormat="1" x14ac:dyDescent="0.2">
      <c r="B6093" s="4"/>
      <c r="C6093" s="10"/>
      <c r="D6093" s="13"/>
      <c r="K6093" s="3"/>
    </row>
    <row r="6094" spans="2:11" s="2" customFormat="1" x14ac:dyDescent="0.2">
      <c r="B6094" s="4"/>
      <c r="C6094" s="10"/>
      <c r="D6094" s="13"/>
      <c r="K6094" s="3"/>
    </row>
    <row r="6095" spans="2:11" s="2" customFormat="1" x14ac:dyDescent="0.2">
      <c r="B6095" s="4"/>
      <c r="C6095" s="10"/>
      <c r="D6095" s="13"/>
      <c r="K6095" s="3"/>
    </row>
    <row r="6096" spans="2:11" s="2" customFormat="1" x14ac:dyDescent="0.2">
      <c r="B6096" s="4"/>
      <c r="C6096" s="10"/>
      <c r="D6096" s="13"/>
      <c r="K6096" s="3"/>
    </row>
    <row r="6097" spans="2:11" s="2" customFormat="1" x14ac:dyDescent="0.2">
      <c r="B6097" s="4"/>
      <c r="C6097" s="10"/>
      <c r="D6097" s="13"/>
      <c r="K6097" s="3"/>
    </row>
    <row r="6098" spans="2:11" s="2" customFormat="1" x14ac:dyDescent="0.2">
      <c r="B6098" s="4"/>
      <c r="C6098" s="10"/>
      <c r="D6098" s="13"/>
      <c r="K6098" s="3"/>
    </row>
    <row r="6099" spans="2:11" s="2" customFormat="1" x14ac:dyDescent="0.2">
      <c r="B6099" s="4"/>
      <c r="C6099" s="10"/>
      <c r="D6099" s="13"/>
      <c r="K6099" s="3"/>
    </row>
    <row r="6100" spans="2:11" s="2" customFormat="1" x14ac:dyDescent="0.2">
      <c r="B6100" s="4"/>
      <c r="C6100" s="10"/>
      <c r="D6100" s="13"/>
      <c r="K6100" s="3"/>
    </row>
    <row r="6101" spans="2:11" s="2" customFormat="1" x14ac:dyDescent="0.2">
      <c r="B6101" s="4"/>
      <c r="C6101" s="10"/>
      <c r="D6101" s="13"/>
      <c r="K6101" s="3"/>
    </row>
    <row r="6102" spans="2:11" s="2" customFormat="1" x14ac:dyDescent="0.2">
      <c r="B6102" s="4"/>
      <c r="C6102" s="10"/>
      <c r="D6102" s="13"/>
      <c r="K6102" s="3"/>
    </row>
    <row r="6103" spans="2:11" s="2" customFormat="1" x14ac:dyDescent="0.2">
      <c r="B6103" s="4"/>
      <c r="C6103" s="10"/>
      <c r="D6103" s="13"/>
      <c r="K6103" s="3"/>
    </row>
    <row r="6104" spans="2:11" s="2" customFormat="1" x14ac:dyDescent="0.2">
      <c r="B6104" s="4"/>
      <c r="C6104" s="10"/>
      <c r="D6104" s="13"/>
      <c r="K6104" s="3"/>
    </row>
    <row r="6105" spans="2:11" s="2" customFormat="1" x14ac:dyDescent="0.2">
      <c r="B6105" s="4"/>
      <c r="C6105" s="10"/>
      <c r="D6105" s="13"/>
      <c r="K6105" s="3"/>
    </row>
    <row r="6106" spans="2:11" s="2" customFormat="1" x14ac:dyDescent="0.2">
      <c r="B6106" s="4"/>
      <c r="C6106" s="10"/>
      <c r="D6106" s="13"/>
      <c r="K6106" s="3"/>
    </row>
    <row r="6107" spans="2:11" s="2" customFormat="1" x14ac:dyDescent="0.2">
      <c r="B6107" s="4"/>
      <c r="C6107" s="10"/>
      <c r="D6107" s="13"/>
      <c r="K6107" s="3"/>
    </row>
    <row r="6108" spans="2:11" s="2" customFormat="1" x14ac:dyDescent="0.2">
      <c r="B6108" s="4"/>
      <c r="C6108" s="10"/>
      <c r="D6108" s="13"/>
      <c r="K6108" s="3"/>
    </row>
    <row r="6109" spans="2:11" s="2" customFormat="1" x14ac:dyDescent="0.2">
      <c r="B6109" s="4"/>
      <c r="C6109" s="10"/>
      <c r="D6109" s="13"/>
      <c r="K6109" s="3"/>
    </row>
    <row r="6110" spans="2:11" s="2" customFormat="1" x14ac:dyDescent="0.2">
      <c r="B6110" s="4"/>
      <c r="C6110" s="10"/>
      <c r="D6110" s="13"/>
      <c r="K6110" s="3"/>
    </row>
    <row r="6111" spans="2:11" s="2" customFormat="1" x14ac:dyDescent="0.2">
      <c r="B6111" s="4"/>
      <c r="C6111" s="10"/>
      <c r="D6111" s="13"/>
      <c r="K6111" s="3"/>
    </row>
    <row r="6112" spans="2:11" s="2" customFormat="1" x14ac:dyDescent="0.2">
      <c r="B6112" s="4"/>
      <c r="C6112" s="10"/>
      <c r="D6112" s="13"/>
      <c r="K6112" s="3"/>
    </row>
    <row r="6113" spans="2:11" s="2" customFormat="1" x14ac:dyDescent="0.2">
      <c r="B6113" s="4"/>
      <c r="C6113" s="10"/>
      <c r="D6113" s="13"/>
      <c r="K6113" s="3"/>
    </row>
    <row r="6114" spans="2:11" s="2" customFormat="1" x14ac:dyDescent="0.2">
      <c r="B6114" s="4"/>
      <c r="C6114" s="10"/>
      <c r="D6114" s="13"/>
      <c r="K6114" s="3"/>
    </row>
    <row r="6115" spans="2:11" s="2" customFormat="1" x14ac:dyDescent="0.2">
      <c r="B6115" s="4"/>
      <c r="C6115" s="10"/>
      <c r="D6115" s="13"/>
      <c r="K6115" s="3"/>
    </row>
    <row r="6116" spans="2:11" s="2" customFormat="1" x14ac:dyDescent="0.2">
      <c r="B6116" s="4"/>
      <c r="C6116" s="10"/>
      <c r="D6116" s="13"/>
      <c r="K6116" s="3"/>
    </row>
    <row r="6117" spans="2:11" s="2" customFormat="1" x14ac:dyDescent="0.2">
      <c r="B6117" s="4"/>
      <c r="C6117" s="10"/>
      <c r="D6117" s="13"/>
      <c r="K6117" s="3"/>
    </row>
    <row r="6118" spans="2:11" s="2" customFormat="1" x14ac:dyDescent="0.2">
      <c r="B6118" s="4"/>
      <c r="C6118" s="10"/>
      <c r="D6118" s="13"/>
      <c r="K6118" s="3"/>
    </row>
    <row r="6119" spans="2:11" s="2" customFormat="1" x14ac:dyDescent="0.2">
      <c r="B6119" s="4"/>
      <c r="C6119" s="10"/>
      <c r="D6119" s="13"/>
      <c r="K6119" s="3"/>
    </row>
    <row r="6120" spans="2:11" s="2" customFormat="1" x14ac:dyDescent="0.2">
      <c r="B6120" s="4"/>
      <c r="C6120" s="10"/>
      <c r="D6120" s="13"/>
      <c r="K6120" s="3"/>
    </row>
    <row r="6121" spans="2:11" s="2" customFormat="1" x14ac:dyDescent="0.2">
      <c r="B6121" s="4"/>
      <c r="C6121" s="10"/>
      <c r="D6121" s="13"/>
      <c r="K6121" s="3"/>
    </row>
    <row r="6122" spans="2:11" s="2" customFormat="1" x14ac:dyDescent="0.2">
      <c r="B6122" s="4"/>
      <c r="C6122" s="10"/>
      <c r="D6122" s="13"/>
      <c r="K6122" s="3"/>
    </row>
    <row r="6123" spans="2:11" s="2" customFormat="1" x14ac:dyDescent="0.2">
      <c r="B6123" s="4"/>
      <c r="C6123" s="10"/>
      <c r="D6123" s="13"/>
      <c r="K6123" s="3"/>
    </row>
    <row r="6124" spans="2:11" s="2" customFormat="1" x14ac:dyDescent="0.2">
      <c r="B6124" s="4"/>
      <c r="C6124" s="10"/>
      <c r="D6124" s="13"/>
      <c r="K6124" s="3"/>
    </row>
    <row r="6125" spans="2:11" s="2" customFormat="1" x14ac:dyDescent="0.2">
      <c r="B6125" s="4"/>
      <c r="C6125" s="10"/>
      <c r="D6125" s="13"/>
      <c r="K6125" s="3"/>
    </row>
    <row r="6126" spans="2:11" s="2" customFormat="1" x14ac:dyDescent="0.2">
      <c r="B6126" s="4"/>
      <c r="C6126" s="10"/>
      <c r="D6126" s="13"/>
      <c r="K6126" s="3"/>
    </row>
    <row r="6127" spans="2:11" s="2" customFormat="1" x14ac:dyDescent="0.2">
      <c r="B6127" s="4"/>
      <c r="C6127" s="10"/>
      <c r="D6127" s="13"/>
      <c r="K6127" s="3"/>
    </row>
    <row r="6128" spans="2:11" s="2" customFormat="1" x14ac:dyDescent="0.2">
      <c r="B6128" s="4"/>
      <c r="C6128" s="10"/>
      <c r="D6128" s="13"/>
      <c r="K6128" s="3"/>
    </row>
    <row r="6129" spans="2:11" s="2" customFormat="1" x14ac:dyDescent="0.2">
      <c r="B6129" s="4"/>
      <c r="C6129" s="10"/>
      <c r="D6129" s="13"/>
      <c r="K6129" s="3"/>
    </row>
    <row r="6130" spans="2:11" s="2" customFormat="1" x14ac:dyDescent="0.2">
      <c r="B6130" s="4"/>
      <c r="C6130" s="10"/>
      <c r="D6130" s="13"/>
      <c r="K6130" s="3"/>
    </row>
    <row r="6131" spans="2:11" s="2" customFormat="1" x14ac:dyDescent="0.2">
      <c r="B6131" s="4"/>
      <c r="C6131" s="10"/>
      <c r="D6131" s="13"/>
      <c r="K6131" s="3"/>
    </row>
    <row r="6132" spans="2:11" s="2" customFormat="1" x14ac:dyDescent="0.2">
      <c r="B6132" s="4"/>
      <c r="C6132" s="10"/>
      <c r="D6132" s="13"/>
      <c r="K6132" s="3"/>
    </row>
    <row r="6133" spans="2:11" s="2" customFormat="1" x14ac:dyDescent="0.2">
      <c r="B6133" s="4"/>
      <c r="C6133" s="10"/>
      <c r="D6133" s="13"/>
      <c r="K6133" s="3"/>
    </row>
    <row r="6134" spans="2:11" s="2" customFormat="1" x14ac:dyDescent="0.2">
      <c r="B6134" s="4"/>
      <c r="C6134" s="10"/>
      <c r="D6134" s="13"/>
      <c r="K6134" s="3"/>
    </row>
    <row r="6135" spans="2:11" s="2" customFormat="1" x14ac:dyDescent="0.2">
      <c r="B6135" s="4"/>
      <c r="C6135" s="10"/>
      <c r="D6135" s="13"/>
      <c r="K6135" s="3"/>
    </row>
    <row r="6136" spans="2:11" s="2" customFormat="1" x14ac:dyDescent="0.2">
      <c r="B6136" s="4"/>
      <c r="C6136" s="10"/>
      <c r="D6136" s="13"/>
      <c r="K6136" s="3"/>
    </row>
    <row r="6137" spans="2:11" s="2" customFormat="1" x14ac:dyDescent="0.2">
      <c r="B6137" s="4"/>
      <c r="C6137" s="10"/>
      <c r="D6137" s="13"/>
      <c r="K6137" s="3"/>
    </row>
    <row r="6138" spans="2:11" s="2" customFormat="1" x14ac:dyDescent="0.2">
      <c r="B6138" s="4"/>
      <c r="C6138" s="10"/>
      <c r="D6138" s="13"/>
      <c r="K6138" s="3"/>
    </row>
    <row r="6139" spans="2:11" s="2" customFormat="1" x14ac:dyDescent="0.2">
      <c r="B6139" s="4"/>
      <c r="C6139" s="10"/>
      <c r="D6139" s="13"/>
      <c r="K6139" s="3"/>
    </row>
    <row r="6140" spans="2:11" s="2" customFormat="1" x14ac:dyDescent="0.2">
      <c r="B6140" s="4"/>
      <c r="C6140" s="10"/>
      <c r="D6140" s="13"/>
      <c r="K6140" s="3"/>
    </row>
    <row r="6141" spans="2:11" s="2" customFormat="1" x14ac:dyDescent="0.2">
      <c r="B6141" s="4"/>
      <c r="C6141" s="10"/>
      <c r="D6141" s="13"/>
      <c r="K6141" s="3"/>
    </row>
    <row r="6142" spans="2:11" s="2" customFormat="1" x14ac:dyDescent="0.2">
      <c r="B6142" s="4"/>
      <c r="C6142" s="10"/>
      <c r="D6142" s="13"/>
      <c r="K6142" s="3"/>
    </row>
    <row r="6143" spans="2:11" s="2" customFormat="1" x14ac:dyDescent="0.2">
      <c r="B6143" s="4"/>
      <c r="C6143" s="10"/>
      <c r="D6143" s="13"/>
      <c r="K6143" s="3"/>
    </row>
    <row r="6144" spans="2:11" s="2" customFormat="1" x14ac:dyDescent="0.2">
      <c r="B6144" s="4"/>
      <c r="C6144" s="10"/>
      <c r="D6144" s="13"/>
      <c r="K6144" s="3"/>
    </row>
    <row r="6145" spans="2:11" s="2" customFormat="1" x14ac:dyDescent="0.2">
      <c r="B6145" s="4"/>
      <c r="C6145" s="10"/>
      <c r="D6145" s="13"/>
      <c r="K6145" s="3"/>
    </row>
    <row r="6146" spans="2:11" s="2" customFormat="1" x14ac:dyDescent="0.2">
      <c r="B6146" s="4"/>
      <c r="C6146" s="10"/>
      <c r="D6146" s="13"/>
      <c r="K6146" s="3"/>
    </row>
    <row r="6147" spans="2:11" s="2" customFormat="1" x14ac:dyDescent="0.2">
      <c r="B6147" s="4"/>
      <c r="C6147" s="10"/>
      <c r="D6147" s="13"/>
      <c r="K6147" s="3"/>
    </row>
    <row r="6148" spans="2:11" s="2" customFormat="1" x14ac:dyDescent="0.2">
      <c r="B6148" s="4"/>
      <c r="C6148" s="10"/>
      <c r="D6148" s="13"/>
      <c r="K6148" s="3"/>
    </row>
    <row r="6149" spans="2:11" s="2" customFormat="1" x14ac:dyDescent="0.2">
      <c r="B6149" s="4"/>
      <c r="C6149" s="10"/>
      <c r="D6149" s="13"/>
      <c r="K6149" s="3"/>
    </row>
    <row r="6150" spans="2:11" s="2" customFormat="1" x14ac:dyDescent="0.2">
      <c r="B6150" s="4"/>
      <c r="C6150" s="10"/>
      <c r="D6150" s="13"/>
      <c r="K6150" s="3"/>
    </row>
    <row r="6151" spans="2:11" s="2" customFormat="1" x14ac:dyDescent="0.2">
      <c r="B6151" s="4"/>
      <c r="C6151" s="10"/>
      <c r="D6151" s="13"/>
      <c r="K6151" s="3"/>
    </row>
    <row r="6152" spans="2:11" s="2" customFormat="1" x14ac:dyDescent="0.2">
      <c r="B6152" s="4"/>
      <c r="C6152" s="10"/>
      <c r="D6152" s="13"/>
      <c r="K6152" s="3"/>
    </row>
    <row r="6153" spans="2:11" s="2" customFormat="1" x14ac:dyDescent="0.2">
      <c r="B6153" s="4"/>
      <c r="C6153" s="10"/>
      <c r="D6153" s="13"/>
      <c r="K6153" s="3"/>
    </row>
    <row r="6154" spans="2:11" s="2" customFormat="1" x14ac:dyDescent="0.2">
      <c r="B6154" s="4"/>
      <c r="C6154" s="10"/>
      <c r="D6154" s="13"/>
      <c r="K6154" s="3"/>
    </row>
    <row r="6155" spans="2:11" s="2" customFormat="1" x14ac:dyDescent="0.2">
      <c r="B6155" s="4"/>
      <c r="C6155" s="10"/>
      <c r="D6155" s="13"/>
      <c r="K6155" s="3"/>
    </row>
    <row r="6156" spans="2:11" s="2" customFormat="1" x14ac:dyDescent="0.2">
      <c r="B6156" s="4"/>
      <c r="C6156" s="10"/>
      <c r="D6156" s="13"/>
      <c r="K6156" s="3"/>
    </row>
    <row r="6157" spans="2:11" s="2" customFormat="1" x14ac:dyDescent="0.2">
      <c r="B6157" s="4"/>
      <c r="C6157" s="10"/>
      <c r="D6157" s="13"/>
      <c r="K6157" s="3"/>
    </row>
    <row r="6158" spans="2:11" s="2" customFormat="1" x14ac:dyDescent="0.2">
      <c r="B6158" s="4"/>
      <c r="C6158" s="10"/>
      <c r="D6158" s="13"/>
      <c r="K6158" s="3"/>
    </row>
    <row r="6159" spans="2:11" s="2" customFormat="1" x14ac:dyDescent="0.2">
      <c r="B6159" s="4"/>
      <c r="C6159" s="10"/>
      <c r="D6159" s="13"/>
      <c r="K6159" s="3"/>
    </row>
    <row r="6160" spans="2:11" s="2" customFormat="1" x14ac:dyDescent="0.2">
      <c r="B6160" s="4"/>
      <c r="C6160" s="10"/>
      <c r="D6160" s="13"/>
      <c r="K6160" s="3"/>
    </row>
    <row r="6161" spans="2:11" s="2" customFormat="1" x14ac:dyDescent="0.2">
      <c r="B6161" s="4"/>
      <c r="C6161" s="10"/>
      <c r="D6161" s="13"/>
      <c r="K6161" s="3"/>
    </row>
    <row r="6162" spans="2:11" s="2" customFormat="1" x14ac:dyDescent="0.2">
      <c r="B6162" s="4"/>
      <c r="C6162" s="10"/>
      <c r="D6162" s="13"/>
      <c r="K6162" s="3"/>
    </row>
    <row r="6163" spans="2:11" s="2" customFormat="1" x14ac:dyDescent="0.2">
      <c r="B6163" s="4"/>
      <c r="C6163" s="10"/>
      <c r="D6163" s="13"/>
      <c r="K6163" s="3"/>
    </row>
    <row r="6164" spans="2:11" s="2" customFormat="1" x14ac:dyDescent="0.2">
      <c r="B6164" s="4"/>
      <c r="C6164" s="10"/>
      <c r="D6164" s="13"/>
      <c r="K6164" s="3"/>
    </row>
    <row r="6165" spans="2:11" s="2" customFormat="1" x14ac:dyDescent="0.2">
      <c r="B6165" s="4"/>
      <c r="C6165" s="10"/>
      <c r="D6165" s="13"/>
      <c r="K6165" s="3"/>
    </row>
    <row r="6166" spans="2:11" s="2" customFormat="1" x14ac:dyDescent="0.2">
      <c r="B6166" s="4"/>
      <c r="C6166" s="10"/>
      <c r="D6166" s="13"/>
      <c r="K6166" s="3"/>
    </row>
    <row r="6167" spans="2:11" s="2" customFormat="1" x14ac:dyDescent="0.2">
      <c r="B6167" s="4"/>
      <c r="C6167" s="10"/>
      <c r="D6167" s="13"/>
      <c r="K6167" s="3"/>
    </row>
    <row r="6168" spans="2:11" s="2" customFormat="1" x14ac:dyDescent="0.2">
      <c r="B6168" s="4"/>
      <c r="C6168" s="10"/>
      <c r="D6168" s="13"/>
      <c r="K6168" s="3"/>
    </row>
    <row r="6169" spans="2:11" s="2" customFormat="1" x14ac:dyDescent="0.2">
      <c r="B6169" s="4"/>
      <c r="C6169" s="10"/>
      <c r="D6169" s="13"/>
      <c r="K6169" s="3"/>
    </row>
    <row r="6170" spans="2:11" s="2" customFormat="1" x14ac:dyDescent="0.2">
      <c r="B6170" s="4"/>
      <c r="C6170" s="10"/>
      <c r="D6170" s="13"/>
      <c r="K6170" s="3"/>
    </row>
    <row r="6171" spans="2:11" s="2" customFormat="1" x14ac:dyDescent="0.2">
      <c r="B6171" s="4"/>
      <c r="C6171" s="10"/>
      <c r="D6171" s="13"/>
      <c r="K6171" s="3"/>
    </row>
    <row r="6172" spans="2:11" s="2" customFormat="1" x14ac:dyDescent="0.2">
      <c r="B6172" s="4"/>
      <c r="C6172" s="10"/>
      <c r="D6172" s="13"/>
      <c r="K6172" s="3"/>
    </row>
    <row r="6173" spans="2:11" s="2" customFormat="1" x14ac:dyDescent="0.2">
      <c r="B6173" s="4"/>
      <c r="C6173" s="10"/>
      <c r="D6173" s="13"/>
      <c r="K6173" s="3"/>
    </row>
    <row r="6174" spans="2:11" s="2" customFormat="1" x14ac:dyDescent="0.2">
      <c r="B6174" s="4"/>
      <c r="C6174" s="10"/>
      <c r="D6174" s="13"/>
      <c r="K6174" s="3"/>
    </row>
    <row r="6175" spans="2:11" s="2" customFormat="1" x14ac:dyDescent="0.2">
      <c r="B6175" s="4"/>
      <c r="C6175" s="10"/>
      <c r="D6175" s="13"/>
      <c r="K6175" s="3"/>
    </row>
    <row r="6176" spans="2:11" s="2" customFormat="1" x14ac:dyDescent="0.2">
      <c r="B6176" s="4"/>
      <c r="C6176" s="10"/>
      <c r="D6176" s="13"/>
      <c r="K6176" s="3"/>
    </row>
    <row r="6177" spans="2:11" s="2" customFormat="1" x14ac:dyDescent="0.2">
      <c r="B6177" s="4"/>
      <c r="C6177" s="10"/>
      <c r="D6177" s="13"/>
      <c r="K6177" s="3"/>
    </row>
    <row r="6178" spans="2:11" s="2" customFormat="1" x14ac:dyDescent="0.2">
      <c r="B6178" s="4"/>
      <c r="C6178" s="10"/>
      <c r="D6178" s="13"/>
      <c r="K6178" s="3"/>
    </row>
    <row r="6179" spans="2:11" s="2" customFormat="1" x14ac:dyDescent="0.2">
      <c r="B6179" s="4"/>
      <c r="C6179" s="10"/>
      <c r="D6179" s="13"/>
      <c r="K6179" s="3"/>
    </row>
    <row r="6180" spans="2:11" s="2" customFormat="1" x14ac:dyDescent="0.2">
      <c r="B6180" s="4"/>
      <c r="C6180" s="10"/>
      <c r="D6180" s="13"/>
      <c r="K6180" s="3"/>
    </row>
    <row r="6181" spans="2:11" s="2" customFormat="1" x14ac:dyDescent="0.2">
      <c r="B6181" s="4"/>
      <c r="C6181" s="10"/>
      <c r="D6181" s="13"/>
      <c r="K6181" s="3"/>
    </row>
    <row r="6182" spans="2:11" s="2" customFormat="1" x14ac:dyDescent="0.2">
      <c r="B6182" s="4"/>
      <c r="C6182" s="10"/>
      <c r="D6182" s="13"/>
      <c r="K6182" s="3"/>
    </row>
    <row r="6183" spans="2:11" s="2" customFormat="1" x14ac:dyDescent="0.2">
      <c r="B6183" s="4"/>
      <c r="C6183" s="10"/>
      <c r="D6183" s="13"/>
      <c r="K6183" s="3"/>
    </row>
    <row r="6184" spans="2:11" s="2" customFormat="1" x14ac:dyDescent="0.2">
      <c r="B6184" s="4"/>
      <c r="C6184" s="10"/>
      <c r="D6184" s="13"/>
      <c r="K6184" s="3"/>
    </row>
    <row r="6185" spans="2:11" s="2" customFormat="1" x14ac:dyDescent="0.2">
      <c r="B6185" s="4"/>
      <c r="C6185" s="10"/>
      <c r="D6185" s="13"/>
      <c r="K6185" s="3"/>
    </row>
    <row r="6186" spans="2:11" s="2" customFormat="1" x14ac:dyDescent="0.2">
      <c r="B6186" s="4"/>
      <c r="C6186" s="10"/>
      <c r="D6186" s="13"/>
      <c r="K6186" s="3"/>
    </row>
    <row r="6187" spans="2:11" s="2" customFormat="1" x14ac:dyDescent="0.2">
      <c r="B6187" s="4"/>
      <c r="C6187" s="10"/>
      <c r="D6187" s="13"/>
      <c r="K6187" s="3"/>
    </row>
    <row r="6188" spans="2:11" s="2" customFormat="1" x14ac:dyDescent="0.2">
      <c r="B6188" s="4"/>
      <c r="C6188" s="10"/>
      <c r="D6188" s="13"/>
      <c r="K6188" s="3"/>
    </row>
    <row r="6189" spans="2:11" s="2" customFormat="1" x14ac:dyDescent="0.2">
      <c r="B6189" s="4"/>
      <c r="C6189" s="10"/>
      <c r="D6189" s="13"/>
      <c r="K6189" s="3"/>
    </row>
    <row r="6190" spans="2:11" s="2" customFormat="1" x14ac:dyDescent="0.2">
      <c r="B6190" s="4"/>
      <c r="C6190" s="10"/>
      <c r="D6190" s="13"/>
      <c r="K6190" s="3"/>
    </row>
    <row r="6191" spans="2:11" s="2" customFormat="1" x14ac:dyDescent="0.2">
      <c r="B6191" s="4"/>
      <c r="C6191" s="10"/>
      <c r="D6191" s="13"/>
      <c r="K6191" s="3"/>
    </row>
    <row r="6192" spans="2:11" s="2" customFormat="1" x14ac:dyDescent="0.2">
      <c r="B6192" s="4"/>
      <c r="C6192" s="10"/>
      <c r="D6192" s="13"/>
      <c r="K6192" s="3"/>
    </row>
    <row r="6193" spans="2:11" s="2" customFormat="1" x14ac:dyDescent="0.2">
      <c r="B6193" s="4"/>
      <c r="C6193" s="10"/>
      <c r="D6193" s="13"/>
      <c r="K6193" s="3"/>
    </row>
    <row r="6194" spans="2:11" s="2" customFormat="1" x14ac:dyDescent="0.2">
      <c r="B6194" s="4"/>
      <c r="C6194" s="10"/>
      <c r="D6194" s="13"/>
      <c r="K6194" s="3"/>
    </row>
    <row r="6195" spans="2:11" s="2" customFormat="1" x14ac:dyDescent="0.2">
      <c r="B6195" s="4"/>
      <c r="C6195" s="10"/>
      <c r="D6195" s="13"/>
      <c r="K6195" s="3"/>
    </row>
    <row r="6196" spans="2:11" s="2" customFormat="1" x14ac:dyDescent="0.2">
      <c r="B6196" s="4"/>
      <c r="C6196" s="10"/>
      <c r="D6196" s="13"/>
      <c r="K6196" s="3"/>
    </row>
    <row r="6197" spans="2:11" s="2" customFormat="1" x14ac:dyDescent="0.2">
      <c r="B6197" s="4"/>
      <c r="C6197" s="10"/>
      <c r="D6197" s="13"/>
      <c r="K6197" s="3"/>
    </row>
    <row r="6198" spans="2:11" s="2" customFormat="1" x14ac:dyDescent="0.2">
      <c r="B6198" s="4"/>
      <c r="C6198" s="10"/>
      <c r="D6198" s="13"/>
      <c r="K6198" s="3"/>
    </row>
    <row r="6199" spans="2:11" s="2" customFormat="1" x14ac:dyDescent="0.2">
      <c r="B6199" s="4"/>
      <c r="C6199" s="10"/>
      <c r="D6199" s="13"/>
      <c r="K6199" s="3"/>
    </row>
    <row r="6200" spans="2:11" s="2" customFormat="1" x14ac:dyDescent="0.2">
      <c r="B6200" s="4"/>
      <c r="C6200" s="10"/>
      <c r="D6200" s="13"/>
      <c r="K6200" s="3"/>
    </row>
    <row r="6201" spans="2:11" s="2" customFormat="1" x14ac:dyDescent="0.2">
      <c r="B6201" s="4"/>
      <c r="C6201" s="10"/>
      <c r="D6201" s="13"/>
      <c r="K6201" s="3"/>
    </row>
    <row r="6202" spans="2:11" s="2" customFormat="1" x14ac:dyDescent="0.2">
      <c r="B6202" s="4"/>
      <c r="C6202" s="10"/>
      <c r="D6202" s="13"/>
      <c r="K6202" s="3"/>
    </row>
    <row r="6203" spans="2:11" s="2" customFormat="1" x14ac:dyDescent="0.2">
      <c r="B6203" s="4"/>
      <c r="C6203" s="10"/>
      <c r="D6203" s="13"/>
      <c r="K6203" s="3"/>
    </row>
    <row r="6204" spans="2:11" s="2" customFormat="1" x14ac:dyDescent="0.2">
      <c r="B6204" s="4"/>
      <c r="C6204" s="10"/>
      <c r="D6204" s="13"/>
      <c r="K6204" s="3"/>
    </row>
    <row r="6205" spans="2:11" s="2" customFormat="1" x14ac:dyDescent="0.2">
      <c r="B6205" s="4"/>
      <c r="C6205" s="10"/>
      <c r="D6205" s="13"/>
      <c r="K6205" s="3"/>
    </row>
    <row r="6206" spans="2:11" s="2" customFormat="1" x14ac:dyDescent="0.2">
      <c r="B6206" s="4"/>
      <c r="C6206" s="10"/>
      <c r="D6206" s="13"/>
      <c r="K6206" s="3"/>
    </row>
    <row r="6207" spans="2:11" s="2" customFormat="1" x14ac:dyDescent="0.2">
      <c r="B6207" s="4"/>
      <c r="C6207" s="10"/>
      <c r="D6207" s="13"/>
      <c r="K6207" s="3"/>
    </row>
    <row r="6208" spans="2:11" s="2" customFormat="1" x14ac:dyDescent="0.2">
      <c r="B6208" s="4"/>
      <c r="C6208" s="10"/>
      <c r="D6208" s="13"/>
      <c r="K6208" s="3"/>
    </row>
    <row r="6209" spans="2:11" s="2" customFormat="1" x14ac:dyDescent="0.2">
      <c r="B6209" s="4"/>
      <c r="C6209" s="10"/>
      <c r="D6209" s="13"/>
      <c r="K6209" s="3"/>
    </row>
    <row r="6210" spans="2:11" s="2" customFormat="1" x14ac:dyDescent="0.2">
      <c r="B6210" s="4"/>
      <c r="C6210" s="10"/>
      <c r="D6210" s="13"/>
      <c r="K6210" s="3"/>
    </row>
    <row r="6211" spans="2:11" s="2" customFormat="1" x14ac:dyDescent="0.2">
      <c r="B6211" s="4"/>
      <c r="C6211" s="10"/>
      <c r="D6211" s="13"/>
      <c r="K6211" s="3"/>
    </row>
    <row r="6212" spans="2:11" s="2" customFormat="1" x14ac:dyDescent="0.2">
      <c r="B6212" s="4"/>
      <c r="C6212" s="10"/>
      <c r="D6212" s="13"/>
      <c r="K6212" s="3"/>
    </row>
    <row r="6213" spans="2:11" s="2" customFormat="1" x14ac:dyDescent="0.2">
      <c r="B6213" s="4"/>
      <c r="C6213" s="10"/>
      <c r="D6213" s="13"/>
      <c r="K6213" s="3"/>
    </row>
    <row r="6214" spans="2:11" s="2" customFormat="1" x14ac:dyDescent="0.2">
      <c r="B6214" s="4"/>
      <c r="C6214" s="10"/>
      <c r="D6214" s="13"/>
      <c r="K6214" s="3"/>
    </row>
    <row r="6215" spans="2:11" s="2" customFormat="1" x14ac:dyDescent="0.2">
      <c r="B6215" s="4"/>
      <c r="C6215" s="10"/>
      <c r="D6215" s="13"/>
      <c r="K6215" s="3"/>
    </row>
    <row r="6216" spans="2:11" s="2" customFormat="1" x14ac:dyDescent="0.2">
      <c r="B6216" s="4"/>
      <c r="C6216" s="10"/>
      <c r="D6216" s="13"/>
      <c r="K6216" s="3"/>
    </row>
    <row r="6217" spans="2:11" s="2" customFormat="1" x14ac:dyDescent="0.2">
      <c r="B6217" s="4"/>
      <c r="C6217" s="10"/>
      <c r="D6217" s="13"/>
      <c r="K6217" s="3"/>
    </row>
    <row r="6218" spans="2:11" s="2" customFormat="1" x14ac:dyDescent="0.2">
      <c r="B6218" s="4"/>
      <c r="C6218" s="10"/>
      <c r="D6218" s="13"/>
      <c r="K6218" s="3"/>
    </row>
    <row r="6219" spans="2:11" s="2" customFormat="1" x14ac:dyDescent="0.2">
      <c r="B6219" s="4"/>
      <c r="C6219" s="10"/>
      <c r="D6219" s="13"/>
      <c r="K6219" s="3"/>
    </row>
    <row r="6220" spans="2:11" s="2" customFormat="1" x14ac:dyDescent="0.2">
      <c r="B6220" s="4"/>
      <c r="C6220" s="10"/>
      <c r="D6220" s="13"/>
      <c r="K6220" s="3"/>
    </row>
    <row r="6221" spans="2:11" s="2" customFormat="1" x14ac:dyDescent="0.2">
      <c r="B6221" s="4"/>
      <c r="C6221" s="10"/>
      <c r="D6221" s="13"/>
      <c r="K6221" s="3"/>
    </row>
    <row r="6222" spans="2:11" s="2" customFormat="1" x14ac:dyDescent="0.2">
      <c r="B6222" s="4"/>
      <c r="C6222" s="10"/>
      <c r="D6222" s="13"/>
      <c r="K6222" s="3"/>
    </row>
    <row r="6223" spans="2:11" s="2" customFormat="1" x14ac:dyDescent="0.2">
      <c r="B6223" s="4"/>
      <c r="C6223" s="10"/>
      <c r="D6223" s="13"/>
      <c r="K6223" s="3"/>
    </row>
    <row r="6224" spans="2:11" s="2" customFormat="1" x14ac:dyDescent="0.2">
      <c r="B6224" s="4"/>
      <c r="C6224" s="10"/>
      <c r="D6224" s="13"/>
      <c r="K6224" s="3"/>
    </row>
    <row r="6225" spans="2:11" s="2" customFormat="1" x14ac:dyDescent="0.2">
      <c r="B6225" s="4"/>
      <c r="C6225" s="10"/>
      <c r="D6225" s="13"/>
      <c r="K6225" s="3"/>
    </row>
    <row r="6226" spans="2:11" s="2" customFormat="1" x14ac:dyDescent="0.2">
      <c r="B6226" s="4"/>
      <c r="C6226" s="10"/>
      <c r="D6226" s="13"/>
      <c r="K6226" s="3"/>
    </row>
    <row r="6227" spans="2:11" s="2" customFormat="1" x14ac:dyDescent="0.2">
      <c r="B6227" s="4"/>
      <c r="C6227" s="10"/>
      <c r="D6227" s="13"/>
      <c r="K6227" s="3"/>
    </row>
    <row r="6228" spans="2:11" s="2" customFormat="1" x14ac:dyDescent="0.2">
      <c r="B6228" s="4"/>
      <c r="C6228" s="10"/>
      <c r="D6228" s="13"/>
      <c r="K6228" s="3"/>
    </row>
    <row r="6229" spans="2:11" s="2" customFormat="1" x14ac:dyDescent="0.2">
      <c r="B6229" s="4"/>
      <c r="C6229" s="10"/>
      <c r="D6229" s="13"/>
      <c r="K6229" s="3"/>
    </row>
    <row r="6230" spans="2:11" s="2" customFormat="1" x14ac:dyDescent="0.2">
      <c r="B6230" s="4"/>
      <c r="C6230" s="10"/>
      <c r="D6230" s="13"/>
      <c r="K6230" s="3"/>
    </row>
    <row r="6231" spans="2:11" s="2" customFormat="1" x14ac:dyDescent="0.2">
      <c r="B6231" s="4"/>
      <c r="C6231" s="10"/>
      <c r="D6231" s="13"/>
      <c r="K6231" s="3"/>
    </row>
    <row r="6232" spans="2:11" s="2" customFormat="1" x14ac:dyDescent="0.2">
      <c r="B6232" s="4"/>
      <c r="C6232" s="10"/>
      <c r="D6232" s="13"/>
      <c r="K6232" s="3"/>
    </row>
    <row r="6233" spans="2:11" s="2" customFormat="1" x14ac:dyDescent="0.2">
      <c r="B6233" s="4"/>
      <c r="C6233" s="10"/>
      <c r="D6233" s="13"/>
      <c r="K6233" s="3"/>
    </row>
    <row r="6234" spans="2:11" s="2" customFormat="1" x14ac:dyDescent="0.2">
      <c r="B6234" s="4"/>
      <c r="C6234" s="10"/>
      <c r="D6234" s="13"/>
      <c r="K6234" s="3"/>
    </row>
    <row r="6235" spans="2:11" s="2" customFormat="1" x14ac:dyDescent="0.2">
      <c r="B6235" s="4"/>
      <c r="C6235" s="10"/>
      <c r="D6235" s="13"/>
      <c r="K6235" s="3"/>
    </row>
    <row r="6236" spans="2:11" s="2" customFormat="1" x14ac:dyDescent="0.2">
      <c r="B6236" s="4"/>
      <c r="C6236" s="10"/>
      <c r="D6236" s="13"/>
      <c r="K6236" s="3"/>
    </row>
    <row r="6237" spans="2:11" s="2" customFormat="1" x14ac:dyDescent="0.2">
      <c r="B6237" s="4"/>
      <c r="C6237" s="10"/>
      <c r="D6237" s="13"/>
      <c r="K6237" s="3"/>
    </row>
    <row r="6238" spans="2:11" s="2" customFormat="1" x14ac:dyDescent="0.2">
      <c r="B6238" s="4"/>
      <c r="C6238" s="10"/>
      <c r="D6238" s="13"/>
      <c r="K6238" s="3"/>
    </row>
    <row r="6239" spans="2:11" s="2" customFormat="1" x14ac:dyDescent="0.2">
      <c r="B6239" s="4"/>
      <c r="C6239" s="10"/>
      <c r="D6239" s="13"/>
      <c r="K6239" s="3"/>
    </row>
    <row r="6240" spans="2:11" s="2" customFormat="1" x14ac:dyDescent="0.2">
      <c r="B6240" s="4"/>
      <c r="C6240" s="10"/>
      <c r="D6240" s="13"/>
      <c r="K6240" s="3"/>
    </row>
    <row r="6241" spans="2:11" s="2" customFormat="1" x14ac:dyDescent="0.2">
      <c r="B6241" s="4"/>
      <c r="C6241" s="10"/>
      <c r="D6241" s="13"/>
      <c r="K6241" s="3"/>
    </row>
    <row r="6242" spans="2:11" s="2" customFormat="1" x14ac:dyDescent="0.2">
      <c r="B6242" s="4"/>
      <c r="C6242" s="10"/>
      <c r="D6242" s="13"/>
      <c r="K6242" s="3"/>
    </row>
    <row r="6243" spans="2:11" s="2" customFormat="1" x14ac:dyDescent="0.2">
      <c r="B6243" s="4"/>
      <c r="C6243" s="10"/>
      <c r="D6243" s="13"/>
      <c r="K6243" s="3"/>
    </row>
    <row r="6244" spans="2:11" s="2" customFormat="1" x14ac:dyDescent="0.2">
      <c r="B6244" s="4"/>
      <c r="C6244" s="10"/>
      <c r="D6244" s="13"/>
      <c r="K6244" s="3"/>
    </row>
    <row r="6245" spans="2:11" s="2" customFormat="1" x14ac:dyDescent="0.2">
      <c r="B6245" s="4"/>
      <c r="C6245" s="10"/>
      <c r="D6245" s="13"/>
      <c r="K6245" s="3"/>
    </row>
    <row r="6246" spans="2:11" s="2" customFormat="1" x14ac:dyDescent="0.2">
      <c r="B6246" s="4"/>
      <c r="C6246" s="10"/>
      <c r="D6246" s="13"/>
      <c r="K6246" s="3"/>
    </row>
    <row r="6247" spans="2:11" s="2" customFormat="1" x14ac:dyDescent="0.2">
      <c r="B6247" s="4"/>
      <c r="C6247" s="10"/>
      <c r="D6247" s="13"/>
      <c r="K6247" s="3"/>
    </row>
    <row r="6248" spans="2:11" s="2" customFormat="1" x14ac:dyDescent="0.2">
      <c r="B6248" s="4"/>
      <c r="C6248" s="10"/>
      <c r="D6248" s="13"/>
      <c r="K6248" s="3"/>
    </row>
    <row r="6249" spans="2:11" s="2" customFormat="1" x14ac:dyDescent="0.2">
      <c r="B6249" s="4"/>
      <c r="C6249" s="10"/>
      <c r="D6249" s="13"/>
      <c r="K6249" s="3"/>
    </row>
    <row r="6250" spans="2:11" s="2" customFormat="1" x14ac:dyDescent="0.2">
      <c r="B6250" s="4"/>
      <c r="C6250" s="10"/>
      <c r="D6250" s="13"/>
      <c r="K6250" s="3"/>
    </row>
    <row r="6251" spans="2:11" s="2" customFormat="1" x14ac:dyDescent="0.2">
      <c r="B6251" s="4"/>
      <c r="C6251" s="10"/>
      <c r="D6251" s="13"/>
      <c r="K6251" s="3"/>
    </row>
    <row r="6252" spans="2:11" s="2" customFormat="1" x14ac:dyDescent="0.2">
      <c r="B6252" s="4"/>
      <c r="C6252" s="10"/>
      <c r="D6252" s="13"/>
      <c r="K6252" s="3"/>
    </row>
    <row r="6253" spans="2:11" s="2" customFormat="1" x14ac:dyDescent="0.2">
      <c r="B6253" s="4"/>
      <c r="C6253" s="10"/>
      <c r="D6253" s="13"/>
      <c r="K6253" s="3"/>
    </row>
    <row r="6254" spans="2:11" s="2" customFormat="1" x14ac:dyDescent="0.2">
      <c r="B6254" s="4"/>
      <c r="C6254" s="10"/>
      <c r="D6254" s="13"/>
      <c r="K6254" s="3"/>
    </row>
    <row r="6255" spans="2:11" s="2" customFormat="1" x14ac:dyDescent="0.2">
      <c r="B6255" s="4"/>
      <c r="C6255" s="10"/>
      <c r="D6255" s="13"/>
      <c r="K6255" s="3"/>
    </row>
    <row r="6256" spans="2:11" s="2" customFormat="1" x14ac:dyDescent="0.2">
      <c r="B6256" s="4"/>
      <c r="C6256" s="10"/>
      <c r="D6256" s="13"/>
      <c r="K6256" s="3"/>
    </row>
    <row r="6257" spans="2:11" s="2" customFormat="1" x14ac:dyDescent="0.2">
      <c r="B6257" s="4"/>
      <c r="C6257" s="10"/>
      <c r="D6257" s="13"/>
      <c r="K6257" s="3"/>
    </row>
    <row r="6258" spans="2:11" s="2" customFormat="1" x14ac:dyDescent="0.2">
      <c r="B6258" s="4"/>
      <c r="C6258" s="10"/>
      <c r="D6258" s="13"/>
      <c r="K6258" s="3"/>
    </row>
    <row r="6259" spans="2:11" s="2" customFormat="1" x14ac:dyDescent="0.2">
      <c r="B6259" s="4"/>
      <c r="C6259" s="10"/>
      <c r="D6259" s="13"/>
      <c r="K6259" s="3"/>
    </row>
    <row r="6260" spans="2:11" s="2" customFormat="1" x14ac:dyDescent="0.2">
      <c r="B6260" s="4"/>
      <c r="C6260" s="10"/>
      <c r="D6260" s="13"/>
      <c r="K6260" s="3"/>
    </row>
    <row r="6261" spans="2:11" s="2" customFormat="1" x14ac:dyDescent="0.2">
      <c r="B6261" s="4"/>
      <c r="C6261" s="10"/>
      <c r="D6261" s="13"/>
      <c r="K6261" s="3"/>
    </row>
    <row r="6262" spans="2:11" s="2" customFormat="1" x14ac:dyDescent="0.2">
      <c r="B6262" s="4"/>
      <c r="C6262" s="10"/>
      <c r="D6262" s="13"/>
      <c r="K6262" s="3"/>
    </row>
    <row r="6263" spans="2:11" s="2" customFormat="1" x14ac:dyDescent="0.2">
      <c r="B6263" s="4"/>
      <c r="C6263" s="10"/>
      <c r="D6263" s="13"/>
      <c r="K6263" s="3"/>
    </row>
    <row r="6264" spans="2:11" s="2" customFormat="1" x14ac:dyDescent="0.2">
      <c r="B6264" s="4"/>
      <c r="C6264" s="10"/>
      <c r="D6264" s="13"/>
      <c r="K6264" s="3"/>
    </row>
    <row r="6265" spans="2:11" s="2" customFormat="1" x14ac:dyDescent="0.2">
      <c r="B6265" s="4"/>
      <c r="C6265" s="10"/>
      <c r="D6265" s="13"/>
      <c r="K6265" s="3"/>
    </row>
    <row r="6266" spans="2:11" s="2" customFormat="1" x14ac:dyDescent="0.2">
      <c r="B6266" s="4"/>
      <c r="C6266" s="10"/>
      <c r="D6266" s="13"/>
      <c r="K6266" s="3"/>
    </row>
    <row r="6267" spans="2:11" s="2" customFormat="1" x14ac:dyDescent="0.2">
      <c r="B6267" s="4"/>
      <c r="C6267" s="10"/>
      <c r="D6267" s="13"/>
      <c r="K6267" s="3"/>
    </row>
    <row r="6268" spans="2:11" s="2" customFormat="1" x14ac:dyDescent="0.2">
      <c r="B6268" s="4"/>
      <c r="C6268" s="10"/>
      <c r="D6268" s="13"/>
      <c r="K6268" s="3"/>
    </row>
    <row r="6269" spans="2:11" s="2" customFormat="1" x14ac:dyDescent="0.2">
      <c r="B6269" s="4"/>
      <c r="C6269" s="10"/>
      <c r="D6269" s="13"/>
      <c r="K6269" s="3"/>
    </row>
    <row r="6270" spans="2:11" s="2" customFormat="1" x14ac:dyDescent="0.2">
      <c r="B6270" s="4"/>
      <c r="C6270" s="10"/>
      <c r="D6270" s="13"/>
      <c r="K6270" s="3"/>
    </row>
    <row r="6271" spans="2:11" s="2" customFormat="1" x14ac:dyDescent="0.2">
      <c r="B6271" s="4"/>
      <c r="C6271" s="10"/>
      <c r="D6271" s="13"/>
      <c r="K6271" s="3"/>
    </row>
    <row r="6272" spans="2:11" s="2" customFormat="1" x14ac:dyDescent="0.2">
      <c r="B6272" s="4"/>
      <c r="C6272" s="10"/>
      <c r="D6272" s="13"/>
      <c r="K6272" s="3"/>
    </row>
    <row r="6273" spans="2:11" s="2" customFormat="1" x14ac:dyDescent="0.2">
      <c r="B6273" s="4"/>
      <c r="C6273" s="10"/>
      <c r="D6273" s="13"/>
      <c r="K6273" s="3"/>
    </row>
    <row r="6274" spans="2:11" s="2" customFormat="1" x14ac:dyDescent="0.2">
      <c r="B6274" s="4"/>
      <c r="C6274" s="10"/>
      <c r="D6274" s="13"/>
      <c r="K6274" s="3"/>
    </row>
    <row r="6275" spans="2:11" s="2" customFormat="1" x14ac:dyDescent="0.2">
      <c r="B6275" s="4"/>
      <c r="C6275" s="10"/>
      <c r="D6275" s="13"/>
      <c r="K6275" s="3"/>
    </row>
    <row r="6276" spans="2:11" s="2" customFormat="1" x14ac:dyDescent="0.2">
      <c r="B6276" s="4"/>
      <c r="C6276" s="10"/>
      <c r="D6276" s="13"/>
      <c r="K6276" s="3"/>
    </row>
    <row r="6277" spans="2:11" s="2" customFormat="1" x14ac:dyDescent="0.2">
      <c r="B6277" s="4"/>
      <c r="C6277" s="10"/>
      <c r="D6277" s="13"/>
      <c r="K6277" s="3"/>
    </row>
    <row r="6278" spans="2:11" s="2" customFormat="1" x14ac:dyDescent="0.2">
      <c r="B6278" s="4"/>
      <c r="C6278" s="10"/>
      <c r="D6278" s="13"/>
      <c r="K6278" s="3"/>
    </row>
    <row r="6279" spans="2:11" s="2" customFormat="1" x14ac:dyDescent="0.2">
      <c r="B6279" s="4"/>
      <c r="C6279" s="10"/>
      <c r="D6279" s="13"/>
      <c r="K6279" s="3"/>
    </row>
    <row r="6280" spans="2:11" s="2" customFormat="1" x14ac:dyDescent="0.2">
      <c r="B6280" s="4"/>
      <c r="C6280" s="10"/>
      <c r="D6280" s="13"/>
      <c r="K6280" s="3"/>
    </row>
    <row r="6281" spans="2:11" s="2" customFormat="1" x14ac:dyDescent="0.2">
      <c r="B6281" s="4"/>
      <c r="C6281" s="10"/>
      <c r="D6281" s="13"/>
      <c r="K6281" s="3"/>
    </row>
    <row r="6282" spans="2:11" s="2" customFormat="1" x14ac:dyDescent="0.2">
      <c r="B6282" s="4"/>
      <c r="C6282" s="10"/>
      <c r="D6282" s="13"/>
      <c r="K6282" s="3"/>
    </row>
    <row r="6283" spans="2:11" s="2" customFormat="1" x14ac:dyDescent="0.2">
      <c r="B6283" s="4"/>
      <c r="C6283" s="10"/>
      <c r="D6283" s="13"/>
      <c r="K6283" s="3"/>
    </row>
    <row r="6284" spans="2:11" s="2" customFormat="1" x14ac:dyDescent="0.2">
      <c r="B6284" s="4"/>
      <c r="C6284" s="10"/>
      <c r="D6284" s="13"/>
      <c r="K6284" s="3"/>
    </row>
    <row r="6285" spans="2:11" s="2" customFormat="1" x14ac:dyDescent="0.2">
      <c r="B6285" s="4"/>
      <c r="C6285" s="10"/>
      <c r="D6285" s="13"/>
      <c r="K6285" s="3"/>
    </row>
    <row r="6286" spans="2:11" s="2" customFormat="1" x14ac:dyDescent="0.2">
      <c r="B6286" s="4"/>
      <c r="C6286" s="10"/>
      <c r="D6286" s="13"/>
      <c r="K6286" s="3"/>
    </row>
    <row r="6287" spans="2:11" s="2" customFormat="1" x14ac:dyDescent="0.2">
      <c r="B6287" s="4"/>
      <c r="C6287" s="10"/>
      <c r="D6287" s="13"/>
      <c r="K6287" s="3"/>
    </row>
    <row r="6288" spans="2:11" s="2" customFormat="1" x14ac:dyDescent="0.2">
      <c r="B6288" s="4"/>
      <c r="C6288" s="10"/>
      <c r="D6288" s="13"/>
      <c r="K6288" s="3"/>
    </row>
    <row r="6289" spans="2:11" s="2" customFormat="1" x14ac:dyDescent="0.2">
      <c r="B6289" s="4"/>
      <c r="C6289" s="10"/>
      <c r="D6289" s="13"/>
      <c r="K6289" s="3"/>
    </row>
    <row r="6290" spans="2:11" s="2" customFormat="1" x14ac:dyDescent="0.2">
      <c r="B6290" s="4"/>
      <c r="C6290" s="10"/>
      <c r="D6290" s="13"/>
      <c r="K6290" s="3"/>
    </row>
    <row r="6291" spans="2:11" s="2" customFormat="1" x14ac:dyDescent="0.2">
      <c r="B6291" s="4"/>
      <c r="C6291" s="10"/>
      <c r="D6291" s="13"/>
      <c r="K6291" s="3"/>
    </row>
    <row r="6292" spans="2:11" s="2" customFormat="1" x14ac:dyDescent="0.2">
      <c r="B6292" s="4"/>
      <c r="C6292" s="10"/>
      <c r="D6292" s="13"/>
      <c r="K6292" s="3"/>
    </row>
    <row r="6293" spans="2:11" s="2" customFormat="1" x14ac:dyDescent="0.2">
      <c r="B6293" s="4"/>
      <c r="C6293" s="10"/>
      <c r="D6293" s="13"/>
      <c r="K6293" s="3"/>
    </row>
    <row r="6294" spans="2:11" s="2" customFormat="1" x14ac:dyDescent="0.2">
      <c r="B6294" s="4"/>
      <c r="C6294" s="10"/>
      <c r="D6294" s="13"/>
      <c r="K6294" s="3"/>
    </row>
    <row r="6295" spans="2:11" s="2" customFormat="1" x14ac:dyDescent="0.2">
      <c r="B6295" s="4"/>
      <c r="C6295" s="10"/>
      <c r="D6295" s="13"/>
      <c r="K6295" s="3"/>
    </row>
    <row r="6296" spans="2:11" s="2" customFormat="1" x14ac:dyDescent="0.2">
      <c r="B6296" s="4"/>
      <c r="C6296" s="10"/>
      <c r="D6296" s="13"/>
      <c r="K6296" s="3"/>
    </row>
    <row r="6297" spans="2:11" s="2" customFormat="1" x14ac:dyDescent="0.2">
      <c r="B6297" s="4"/>
      <c r="C6297" s="10"/>
      <c r="D6297" s="13"/>
      <c r="K6297" s="3"/>
    </row>
    <row r="6298" spans="2:11" s="2" customFormat="1" x14ac:dyDescent="0.2">
      <c r="B6298" s="4"/>
      <c r="C6298" s="10"/>
      <c r="D6298" s="13"/>
      <c r="K6298" s="3"/>
    </row>
    <row r="6299" spans="2:11" s="2" customFormat="1" x14ac:dyDescent="0.2">
      <c r="B6299" s="4"/>
      <c r="C6299" s="10"/>
      <c r="D6299" s="13"/>
      <c r="K6299" s="3"/>
    </row>
    <row r="6300" spans="2:11" s="2" customFormat="1" x14ac:dyDescent="0.2">
      <c r="B6300" s="4"/>
      <c r="C6300" s="10"/>
      <c r="D6300" s="13"/>
      <c r="K6300" s="3"/>
    </row>
    <row r="6301" spans="2:11" s="2" customFormat="1" x14ac:dyDescent="0.2">
      <c r="B6301" s="4"/>
      <c r="C6301" s="10"/>
      <c r="D6301" s="13"/>
      <c r="K6301" s="3"/>
    </row>
    <row r="6302" spans="2:11" s="2" customFormat="1" x14ac:dyDescent="0.2">
      <c r="B6302" s="4"/>
      <c r="C6302" s="10"/>
      <c r="D6302" s="13"/>
      <c r="K6302" s="3"/>
    </row>
    <row r="6303" spans="2:11" s="2" customFormat="1" x14ac:dyDescent="0.2">
      <c r="B6303" s="4"/>
      <c r="C6303" s="10"/>
      <c r="D6303" s="13"/>
      <c r="K6303" s="3"/>
    </row>
    <row r="6304" spans="2:11" s="2" customFormat="1" x14ac:dyDescent="0.2">
      <c r="B6304" s="4"/>
      <c r="C6304" s="10"/>
      <c r="D6304" s="13"/>
      <c r="K6304" s="3"/>
    </row>
    <row r="6305" spans="2:11" s="2" customFormat="1" x14ac:dyDescent="0.2">
      <c r="B6305" s="4"/>
      <c r="C6305" s="10"/>
      <c r="D6305" s="13"/>
      <c r="K6305" s="3"/>
    </row>
    <row r="6306" spans="2:11" s="2" customFormat="1" x14ac:dyDescent="0.2">
      <c r="B6306" s="4"/>
      <c r="C6306" s="10"/>
      <c r="D6306" s="13"/>
      <c r="K6306" s="3"/>
    </row>
    <row r="6307" spans="2:11" s="2" customFormat="1" x14ac:dyDescent="0.2">
      <c r="B6307" s="4"/>
      <c r="C6307" s="10"/>
      <c r="D6307" s="13"/>
      <c r="K6307" s="3"/>
    </row>
    <row r="6308" spans="2:11" s="2" customFormat="1" x14ac:dyDescent="0.2">
      <c r="B6308" s="4"/>
      <c r="C6308" s="10"/>
      <c r="D6308" s="13"/>
      <c r="K6308" s="3"/>
    </row>
    <row r="6309" spans="2:11" s="2" customFormat="1" x14ac:dyDescent="0.2">
      <c r="B6309" s="4"/>
      <c r="C6309" s="10"/>
      <c r="D6309" s="13"/>
      <c r="K6309" s="3"/>
    </row>
    <row r="6310" spans="2:11" s="2" customFormat="1" x14ac:dyDescent="0.2">
      <c r="B6310" s="4"/>
      <c r="C6310" s="10"/>
      <c r="D6310" s="13"/>
      <c r="K6310" s="3"/>
    </row>
    <row r="6311" spans="2:11" s="2" customFormat="1" x14ac:dyDescent="0.2">
      <c r="B6311" s="4"/>
      <c r="C6311" s="10"/>
      <c r="D6311" s="13"/>
      <c r="K6311" s="3"/>
    </row>
    <row r="6312" spans="2:11" s="2" customFormat="1" x14ac:dyDescent="0.2">
      <c r="B6312" s="4"/>
      <c r="C6312" s="10"/>
      <c r="D6312" s="13"/>
      <c r="K6312" s="3"/>
    </row>
    <row r="6313" spans="2:11" s="2" customFormat="1" x14ac:dyDescent="0.2">
      <c r="B6313" s="4"/>
      <c r="C6313" s="10"/>
      <c r="D6313" s="13"/>
      <c r="K6313" s="3"/>
    </row>
    <row r="6314" spans="2:11" s="2" customFormat="1" x14ac:dyDescent="0.2">
      <c r="B6314" s="4"/>
      <c r="C6314" s="10"/>
      <c r="D6314" s="13"/>
      <c r="K6314" s="3"/>
    </row>
    <row r="6315" spans="2:11" s="2" customFormat="1" x14ac:dyDescent="0.2">
      <c r="B6315" s="4"/>
      <c r="C6315" s="10"/>
      <c r="D6315" s="13"/>
      <c r="K6315" s="3"/>
    </row>
    <row r="6316" spans="2:11" s="2" customFormat="1" x14ac:dyDescent="0.2">
      <c r="B6316" s="4"/>
      <c r="C6316" s="10"/>
      <c r="D6316" s="13"/>
      <c r="K6316" s="3"/>
    </row>
    <row r="6317" spans="2:11" s="2" customFormat="1" x14ac:dyDescent="0.2">
      <c r="B6317" s="4"/>
      <c r="C6317" s="10"/>
      <c r="D6317" s="13"/>
      <c r="K6317" s="3"/>
    </row>
    <row r="6318" spans="2:11" s="2" customFormat="1" x14ac:dyDescent="0.2">
      <c r="B6318" s="4"/>
      <c r="C6318" s="10"/>
      <c r="D6318" s="13"/>
      <c r="K6318" s="3"/>
    </row>
    <row r="6319" spans="2:11" s="2" customFormat="1" x14ac:dyDescent="0.2">
      <c r="B6319" s="4"/>
      <c r="C6319" s="10"/>
      <c r="D6319" s="13"/>
      <c r="K6319" s="3"/>
    </row>
    <row r="6320" spans="2:11" s="2" customFormat="1" x14ac:dyDescent="0.2">
      <c r="B6320" s="4"/>
      <c r="C6320" s="10"/>
      <c r="D6320" s="13"/>
      <c r="K6320" s="3"/>
    </row>
    <row r="6321" spans="2:11" s="2" customFormat="1" x14ac:dyDescent="0.2">
      <c r="B6321" s="4"/>
      <c r="C6321" s="10"/>
      <c r="D6321" s="13"/>
      <c r="K6321" s="3"/>
    </row>
    <row r="6322" spans="2:11" s="2" customFormat="1" x14ac:dyDescent="0.2">
      <c r="B6322" s="4"/>
      <c r="C6322" s="10"/>
      <c r="D6322" s="13"/>
      <c r="K6322" s="3"/>
    </row>
    <row r="6323" spans="2:11" s="2" customFormat="1" x14ac:dyDescent="0.2">
      <c r="B6323" s="4"/>
      <c r="C6323" s="10"/>
      <c r="D6323" s="13"/>
      <c r="K6323" s="3"/>
    </row>
    <row r="6324" spans="2:11" s="2" customFormat="1" x14ac:dyDescent="0.2">
      <c r="B6324" s="4"/>
      <c r="C6324" s="10"/>
      <c r="D6324" s="13"/>
      <c r="K6324" s="3"/>
    </row>
    <row r="6325" spans="2:11" s="2" customFormat="1" x14ac:dyDescent="0.2">
      <c r="B6325" s="4"/>
      <c r="C6325" s="10"/>
      <c r="D6325" s="13"/>
      <c r="K6325" s="3"/>
    </row>
    <row r="6326" spans="2:11" s="2" customFormat="1" x14ac:dyDescent="0.2">
      <c r="B6326" s="4"/>
      <c r="C6326" s="10"/>
      <c r="D6326" s="13"/>
      <c r="K6326" s="3"/>
    </row>
    <row r="6327" spans="2:11" s="2" customFormat="1" x14ac:dyDescent="0.2">
      <c r="B6327" s="4"/>
      <c r="C6327" s="10"/>
      <c r="D6327" s="13"/>
      <c r="K6327" s="3"/>
    </row>
    <row r="6328" spans="2:11" s="2" customFormat="1" x14ac:dyDescent="0.2">
      <c r="B6328" s="4"/>
      <c r="C6328" s="10"/>
      <c r="D6328" s="13"/>
      <c r="K6328" s="3"/>
    </row>
    <row r="6329" spans="2:11" s="2" customFormat="1" x14ac:dyDescent="0.2">
      <c r="B6329" s="4"/>
      <c r="C6329" s="10"/>
      <c r="D6329" s="13"/>
      <c r="K6329" s="3"/>
    </row>
    <row r="6330" spans="2:11" s="2" customFormat="1" x14ac:dyDescent="0.2">
      <c r="B6330" s="4"/>
      <c r="C6330" s="10"/>
      <c r="D6330" s="13"/>
      <c r="K6330" s="3"/>
    </row>
    <row r="6331" spans="2:11" s="2" customFormat="1" x14ac:dyDescent="0.2">
      <c r="B6331" s="4"/>
      <c r="C6331" s="10"/>
      <c r="D6331" s="13"/>
      <c r="K6331" s="3"/>
    </row>
    <row r="6332" spans="2:11" s="2" customFormat="1" x14ac:dyDescent="0.2">
      <c r="B6332" s="4"/>
      <c r="C6332" s="10"/>
      <c r="D6332" s="13"/>
      <c r="K6332" s="3"/>
    </row>
    <row r="6333" spans="2:11" s="2" customFormat="1" x14ac:dyDescent="0.2">
      <c r="B6333" s="4"/>
      <c r="C6333" s="10"/>
      <c r="D6333" s="13"/>
      <c r="K6333" s="3"/>
    </row>
    <row r="6334" spans="2:11" s="2" customFormat="1" x14ac:dyDescent="0.2">
      <c r="B6334" s="4"/>
      <c r="C6334" s="10"/>
      <c r="D6334" s="13"/>
      <c r="K6334" s="3"/>
    </row>
    <row r="6335" spans="2:11" s="2" customFormat="1" x14ac:dyDescent="0.2">
      <c r="B6335" s="4"/>
      <c r="C6335" s="10"/>
      <c r="D6335" s="13"/>
      <c r="K6335" s="3"/>
    </row>
    <row r="6336" spans="2:11" s="2" customFormat="1" x14ac:dyDescent="0.2">
      <c r="B6336" s="4"/>
      <c r="C6336" s="10"/>
      <c r="D6336" s="13"/>
      <c r="K6336" s="3"/>
    </row>
    <row r="6337" spans="2:11" s="2" customFormat="1" x14ac:dyDescent="0.2">
      <c r="B6337" s="4"/>
      <c r="C6337" s="10"/>
      <c r="D6337" s="13"/>
      <c r="K6337" s="3"/>
    </row>
    <row r="6338" spans="2:11" s="2" customFormat="1" x14ac:dyDescent="0.2">
      <c r="B6338" s="4"/>
      <c r="C6338" s="10"/>
      <c r="D6338" s="13"/>
      <c r="K6338" s="3"/>
    </row>
    <row r="6339" spans="2:11" s="2" customFormat="1" x14ac:dyDescent="0.2">
      <c r="B6339" s="4"/>
      <c r="C6339" s="10"/>
      <c r="D6339" s="13"/>
      <c r="K6339" s="3"/>
    </row>
    <row r="6340" spans="2:11" s="2" customFormat="1" x14ac:dyDescent="0.2">
      <c r="B6340" s="4"/>
      <c r="C6340" s="10"/>
      <c r="D6340" s="13"/>
      <c r="K6340" s="3"/>
    </row>
    <row r="6341" spans="2:11" s="2" customFormat="1" x14ac:dyDescent="0.2">
      <c r="B6341" s="4"/>
      <c r="C6341" s="10"/>
      <c r="D6341" s="13"/>
      <c r="K6341" s="3"/>
    </row>
    <row r="6342" spans="2:11" s="2" customFormat="1" x14ac:dyDescent="0.2">
      <c r="B6342" s="4"/>
      <c r="C6342" s="10"/>
      <c r="D6342" s="13"/>
      <c r="K6342" s="3"/>
    </row>
    <row r="6343" spans="2:11" s="2" customFormat="1" x14ac:dyDescent="0.2">
      <c r="B6343" s="4"/>
      <c r="C6343" s="10"/>
      <c r="D6343" s="13"/>
      <c r="K6343" s="3"/>
    </row>
    <row r="6344" spans="2:11" s="2" customFormat="1" x14ac:dyDescent="0.2">
      <c r="B6344" s="4"/>
      <c r="C6344" s="10"/>
      <c r="D6344" s="13"/>
      <c r="K6344" s="3"/>
    </row>
    <row r="6345" spans="2:11" s="2" customFormat="1" x14ac:dyDescent="0.2">
      <c r="B6345" s="4"/>
      <c r="C6345" s="10"/>
      <c r="D6345" s="13"/>
      <c r="K6345" s="3"/>
    </row>
    <row r="6346" spans="2:11" s="2" customFormat="1" x14ac:dyDescent="0.2">
      <c r="B6346" s="4"/>
      <c r="C6346" s="10"/>
      <c r="D6346" s="13"/>
      <c r="K6346" s="3"/>
    </row>
    <row r="6347" spans="2:11" s="2" customFormat="1" x14ac:dyDescent="0.2">
      <c r="B6347" s="4"/>
      <c r="C6347" s="10"/>
      <c r="D6347" s="13"/>
      <c r="K6347" s="3"/>
    </row>
    <row r="6348" spans="2:11" s="2" customFormat="1" x14ac:dyDescent="0.2">
      <c r="B6348" s="4"/>
      <c r="C6348" s="10"/>
      <c r="D6348" s="13"/>
      <c r="K6348" s="3"/>
    </row>
    <row r="6349" spans="2:11" s="2" customFormat="1" x14ac:dyDescent="0.2">
      <c r="B6349" s="4"/>
      <c r="C6349" s="10"/>
      <c r="D6349" s="13"/>
      <c r="K6349" s="3"/>
    </row>
    <row r="6350" spans="2:11" s="2" customFormat="1" x14ac:dyDescent="0.2">
      <c r="B6350" s="4"/>
      <c r="C6350" s="10"/>
      <c r="D6350" s="13"/>
      <c r="K6350" s="3"/>
    </row>
    <row r="6351" spans="2:11" s="2" customFormat="1" x14ac:dyDescent="0.2">
      <c r="B6351" s="4"/>
      <c r="C6351" s="10"/>
      <c r="D6351" s="13"/>
      <c r="K6351" s="3"/>
    </row>
    <row r="6352" spans="2:11" s="2" customFormat="1" x14ac:dyDescent="0.2">
      <c r="B6352" s="4"/>
      <c r="C6352" s="10"/>
      <c r="D6352" s="13"/>
      <c r="K6352" s="3"/>
    </row>
    <row r="6353" spans="2:11" s="2" customFormat="1" x14ac:dyDescent="0.2">
      <c r="B6353" s="4"/>
      <c r="C6353" s="10"/>
      <c r="D6353" s="13"/>
      <c r="K6353" s="3"/>
    </row>
    <row r="6354" spans="2:11" s="2" customFormat="1" x14ac:dyDescent="0.2">
      <c r="B6354" s="4"/>
      <c r="C6354" s="10"/>
      <c r="D6354" s="13"/>
      <c r="K6354" s="3"/>
    </row>
    <row r="6355" spans="2:11" s="2" customFormat="1" x14ac:dyDescent="0.2">
      <c r="B6355" s="4"/>
      <c r="C6355" s="10"/>
      <c r="D6355" s="13"/>
      <c r="K6355" s="3"/>
    </row>
    <row r="6356" spans="2:11" s="2" customFormat="1" x14ac:dyDescent="0.2">
      <c r="B6356" s="4"/>
      <c r="C6356" s="10"/>
      <c r="D6356" s="13"/>
      <c r="K6356" s="3"/>
    </row>
    <row r="6357" spans="2:11" s="2" customFormat="1" x14ac:dyDescent="0.2">
      <c r="B6357" s="4"/>
      <c r="C6357" s="10"/>
      <c r="D6357" s="13"/>
      <c r="K6357" s="3"/>
    </row>
    <row r="6358" spans="2:11" s="2" customFormat="1" x14ac:dyDescent="0.2">
      <c r="B6358" s="4"/>
      <c r="C6358" s="10"/>
      <c r="D6358" s="13"/>
      <c r="K6358" s="3"/>
    </row>
    <row r="6359" spans="2:11" s="2" customFormat="1" x14ac:dyDescent="0.2">
      <c r="B6359" s="4"/>
      <c r="C6359" s="10"/>
      <c r="D6359" s="13"/>
      <c r="K6359" s="3"/>
    </row>
    <row r="6360" spans="2:11" s="2" customFormat="1" x14ac:dyDescent="0.2">
      <c r="B6360" s="4"/>
      <c r="C6360" s="10"/>
      <c r="D6360" s="13"/>
      <c r="K6360" s="3"/>
    </row>
    <row r="6361" spans="2:11" s="2" customFormat="1" x14ac:dyDescent="0.2">
      <c r="B6361" s="4"/>
      <c r="C6361" s="10"/>
      <c r="D6361" s="13"/>
      <c r="K6361" s="3"/>
    </row>
    <row r="6362" spans="2:11" s="2" customFormat="1" x14ac:dyDescent="0.2">
      <c r="B6362" s="4"/>
      <c r="C6362" s="10"/>
      <c r="D6362" s="13"/>
      <c r="K6362" s="3"/>
    </row>
    <row r="6363" spans="2:11" s="2" customFormat="1" x14ac:dyDescent="0.2">
      <c r="B6363" s="4"/>
      <c r="C6363" s="10"/>
      <c r="D6363" s="13"/>
      <c r="K6363" s="3"/>
    </row>
    <row r="6364" spans="2:11" s="2" customFormat="1" x14ac:dyDescent="0.2">
      <c r="B6364" s="4"/>
      <c r="C6364" s="10"/>
      <c r="D6364" s="13"/>
      <c r="K6364" s="3"/>
    </row>
    <row r="6365" spans="2:11" s="2" customFormat="1" x14ac:dyDescent="0.2">
      <c r="B6365" s="4"/>
      <c r="C6365" s="10"/>
      <c r="D6365" s="13"/>
      <c r="K6365" s="3"/>
    </row>
    <row r="6366" spans="2:11" s="2" customFormat="1" x14ac:dyDescent="0.2">
      <c r="B6366" s="4"/>
      <c r="C6366" s="10"/>
      <c r="D6366" s="13"/>
      <c r="K6366" s="3"/>
    </row>
    <row r="6367" spans="2:11" s="2" customFormat="1" x14ac:dyDescent="0.2">
      <c r="B6367" s="4"/>
      <c r="C6367" s="10"/>
      <c r="D6367" s="13"/>
      <c r="K6367" s="3"/>
    </row>
    <row r="6368" spans="2:11" s="2" customFormat="1" x14ac:dyDescent="0.2">
      <c r="B6368" s="4"/>
      <c r="C6368" s="10"/>
      <c r="D6368" s="13"/>
      <c r="K6368" s="3"/>
    </row>
    <row r="6369" spans="2:11" s="2" customFormat="1" x14ac:dyDescent="0.2">
      <c r="B6369" s="4"/>
      <c r="C6369" s="10"/>
      <c r="D6369" s="13"/>
      <c r="K6369" s="3"/>
    </row>
    <row r="6370" spans="2:11" s="2" customFormat="1" x14ac:dyDescent="0.2">
      <c r="B6370" s="4"/>
      <c r="C6370" s="10"/>
      <c r="D6370" s="13"/>
      <c r="K6370" s="3"/>
    </row>
    <row r="6371" spans="2:11" s="2" customFormat="1" x14ac:dyDescent="0.2">
      <c r="B6371" s="4"/>
      <c r="C6371" s="10"/>
      <c r="D6371" s="13"/>
      <c r="K6371" s="3"/>
    </row>
    <row r="6372" spans="2:11" s="2" customFormat="1" x14ac:dyDescent="0.2">
      <c r="B6372" s="4"/>
      <c r="C6372" s="10"/>
      <c r="D6372" s="13"/>
      <c r="K6372" s="3"/>
    </row>
    <row r="6373" spans="2:11" s="2" customFormat="1" x14ac:dyDescent="0.2">
      <c r="B6373" s="4"/>
      <c r="C6373" s="10"/>
      <c r="D6373" s="13"/>
      <c r="K6373" s="3"/>
    </row>
    <row r="6374" spans="2:11" s="2" customFormat="1" x14ac:dyDescent="0.2">
      <c r="B6374" s="4"/>
      <c r="C6374" s="10"/>
      <c r="D6374" s="13"/>
      <c r="K6374" s="3"/>
    </row>
    <row r="6375" spans="2:11" s="2" customFormat="1" x14ac:dyDescent="0.2">
      <c r="B6375" s="4"/>
      <c r="C6375" s="10"/>
      <c r="D6375" s="13"/>
      <c r="K6375" s="3"/>
    </row>
    <row r="6376" spans="2:11" s="2" customFormat="1" x14ac:dyDescent="0.2">
      <c r="B6376" s="4"/>
      <c r="C6376" s="10"/>
      <c r="D6376" s="13"/>
      <c r="K6376" s="3"/>
    </row>
    <row r="6377" spans="2:11" s="2" customFormat="1" x14ac:dyDescent="0.2">
      <c r="B6377" s="4"/>
      <c r="C6377" s="10"/>
      <c r="D6377" s="13"/>
      <c r="K6377" s="3"/>
    </row>
    <row r="6378" spans="2:11" s="2" customFormat="1" x14ac:dyDescent="0.2">
      <c r="B6378" s="4"/>
      <c r="C6378" s="10"/>
      <c r="D6378" s="13"/>
      <c r="K6378" s="3"/>
    </row>
    <row r="6379" spans="2:11" s="2" customFormat="1" x14ac:dyDescent="0.2">
      <c r="B6379" s="4"/>
      <c r="C6379" s="10"/>
      <c r="D6379" s="13"/>
      <c r="K6379" s="3"/>
    </row>
    <row r="6380" spans="2:11" s="2" customFormat="1" x14ac:dyDescent="0.2">
      <c r="B6380" s="4"/>
      <c r="C6380" s="10"/>
      <c r="D6380" s="13"/>
      <c r="K6380" s="3"/>
    </row>
    <row r="6381" spans="2:11" s="2" customFormat="1" x14ac:dyDescent="0.2">
      <c r="B6381" s="4"/>
      <c r="C6381" s="10"/>
      <c r="D6381" s="13"/>
      <c r="K6381" s="3"/>
    </row>
    <row r="6382" spans="2:11" s="2" customFormat="1" x14ac:dyDescent="0.2">
      <c r="B6382" s="4"/>
      <c r="C6382" s="10"/>
      <c r="D6382" s="13"/>
      <c r="K6382" s="3"/>
    </row>
    <row r="6383" spans="2:11" s="2" customFormat="1" x14ac:dyDescent="0.2">
      <c r="B6383" s="4"/>
      <c r="C6383" s="10"/>
      <c r="D6383" s="13"/>
      <c r="K6383" s="3"/>
    </row>
    <row r="6384" spans="2:11" s="2" customFormat="1" x14ac:dyDescent="0.2">
      <c r="B6384" s="4"/>
      <c r="C6384" s="10"/>
      <c r="D6384" s="13"/>
      <c r="K6384" s="3"/>
    </row>
    <row r="6385" spans="2:11" s="2" customFormat="1" x14ac:dyDescent="0.2">
      <c r="B6385" s="4"/>
      <c r="C6385" s="10"/>
      <c r="D6385" s="13"/>
      <c r="K6385" s="3"/>
    </row>
    <row r="6386" spans="2:11" s="2" customFormat="1" x14ac:dyDescent="0.2">
      <c r="B6386" s="4"/>
      <c r="C6386" s="10"/>
      <c r="D6386" s="13"/>
      <c r="K6386" s="3"/>
    </row>
    <row r="6387" spans="2:11" s="2" customFormat="1" x14ac:dyDescent="0.2">
      <c r="B6387" s="4"/>
      <c r="C6387" s="10"/>
      <c r="D6387" s="13"/>
      <c r="K6387" s="3"/>
    </row>
    <row r="6388" spans="2:11" s="2" customFormat="1" x14ac:dyDescent="0.2">
      <c r="B6388" s="4"/>
      <c r="C6388" s="10"/>
      <c r="D6388" s="13"/>
      <c r="K6388" s="3"/>
    </row>
    <row r="6389" spans="2:11" s="2" customFormat="1" x14ac:dyDescent="0.2">
      <c r="B6389" s="4"/>
      <c r="C6389" s="10"/>
      <c r="D6389" s="13"/>
      <c r="K6389" s="3"/>
    </row>
    <row r="6390" spans="2:11" s="2" customFormat="1" x14ac:dyDescent="0.2">
      <c r="B6390" s="4"/>
      <c r="C6390" s="10"/>
      <c r="D6390" s="13"/>
      <c r="K6390" s="3"/>
    </row>
    <row r="6391" spans="2:11" s="2" customFormat="1" x14ac:dyDescent="0.2">
      <c r="B6391" s="4"/>
      <c r="C6391" s="10"/>
      <c r="D6391" s="13"/>
      <c r="K6391" s="3"/>
    </row>
    <row r="6392" spans="2:11" s="2" customFormat="1" x14ac:dyDescent="0.2">
      <c r="B6392" s="4"/>
      <c r="C6392" s="10"/>
      <c r="D6392" s="13"/>
      <c r="K6392" s="3"/>
    </row>
    <row r="6393" spans="2:11" s="2" customFormat="1" x14ac:dyDescent="0.2">
      <c r="B6393" s="4"/>
      <c r="C6393" s="10"/>
      <c r="D6393" s="13"/>
      <c r="K6393" s="3"/>
    </row>
    <row r="6394" spans="2:11" s="2" customFormat="1" x14ac:dyDescent="0.2">
      <c r="B6394" s="4"/>
      <c r="C6394" s="10"/>
      <c r="D6394" s="13"/>
      <c r="K6394" s="3"/>
    </row>
    <row r="6395" spans="2:11" s="2" customFormat="1" x14ac:dyDescent="0.2">
      <c r="B6395" s="4"/>
      <c r="C6395" s="10"/>
      <c r="D6395" s="13"/>
      <c r="K6395" s="3"/>
    </row>
    <row r="6396" spans="2:11" s="2" customFormat="1" x14ac:dyDescent="0.2">
      <c r="B6396" s="4"/>
      <c r="C6396" s="10"/>
      <c r="D6396" s="13"/>
      <c r="K6396" s="3"/>
    </row>
    <row r="6397" spans="2:11" s="2" customFormat="1" x14ac:dyDescent="0.2">
      <c r="B6397" s="4"/>
      <c r="C6397" s="10"/>
      <c r="D6397" s="13"/>
      <c r="K6397" s="3"/>
    </row>
    <row r="6398" spans="2:11" s="2" customFormat="1" x14ac:dyDescent="0.2">
      <c r="B6398" s="4"/>
      <c r="C6398" s="10"/>
      <c r="D6398" s="13"/>
      <c r="K6398" s="3"/>
    </row>
    <row r="6399" spans="2:11" s="2" customFormat="1" x14ac:dyDescent="0.2">
      <c r="B6399" s="4"/>
      <c r="C6399" s="10"/>
      <c r="D6399" s="13"/>
      <c r="K6399" s="3"/>
    </row>
    <row r="6400" spans="2:11" s="2" customFormat="1" x14ac:dyDescent="0.2">
      <c r="B6400" s="4"/>
      <c r="C6400" s="10"/>
      <c r="D6400" s="13"/>
      <c r="K6400" s="3"/>
    </row>
    <row r="6401" spans="2:11" s="2" customFormat="1" x14ac:dyDescent="0.2">
      <c r="B6401" s="4"/>
      <c r="C6401" s="10"/>
      <c r="D6401" s="13"/>
      <c r="K6401" s="3"/>
    </row>
    <row r="6402" spans="2:11" s="2" customFormat="1" x14ac:dyDescent="0.2">
      <c r="B6402" s="4"/>
      <c r="C6402" s="10"/>
      <c r="D6402" s="13"/>
      <c r="K6402" s="3"/>
    </row>
    <row r="6403" spans="2:11" s="2" customFormat="1" x14ac:dyDescent="0.2">
      <c r="B6403" s="4"/>
      <c r="C6403" s="10"/>
      <c r="D6403" s="13"/>
      <c r="K6403" s="3"/>
    </row>
    <row r="6404" spans="2:11" s="2" customFormat="1" x14ac:dyDescent="0.2">
      <c r="B6404" s="4"/>
      <c r="C6404" s="10"/>
      <c r="D6404" s="13"/>
      <c r="K6404" s="3"/>
    </row>
    <row r="6405" spans="2:11" s="2" customFormat="1" x14ac:dyDescent="0.2">
      <c r="B6405" s="4"/>
      <c r="C6405" s="10"/>
      <c r="D6405" s="13"/>
      <c r="K6405" s="3"/>
    </row>
    <row r="6406" spans="2:11" s="2" customFormat="1" x14ac:dyDescent="0.2">
      <c r="B6406" s="4"/>
      <c r="C6406" s="10"/>
      <c r="D6406" s="13"/>
      <c r="K6406" s="3"/>
    </row>
    <row r="6407" spans="2:11" s="2" customFormat="1" x14ac:dyDescent="0.2">
      <c r="B6407" s="4"/>
      <c r="C6407" s="10"/>
      <c r="D6407" s="13"/>
      <c r="K6407" s="3"/>
    </row>
    <row r="6408" spans="2:11" s="2" customFormat="1" x14ac:dyDescent="0.2">
      <c r="B6408" s="4"/>
      <c r="C6408" s="10"/>
      <c r="D6408" s="13"/>
      <c r="K6408" s="3"/>
    </row>
    <row r="6409" spans="2:11" s="2" customFormat="1" x14ac:dyDescent="0.2">
      <c r="B6409" s="4"/>
      <c r="C6409" s="10"/>
      <c r="D6409" s="13"/>
      <c r="K6409" s="3"/>
    </row>
    <row r="6410" spans="2:11" s="2" customFormat="1" x14ac:dyDescent="0.2">
      <c r="B6410" s="4"/>
      <c r="C6410" s="10"/>
      <c r="D6410" s="13"/>
      <c r="K6410" s="3"/>
    </row>
    <row r="6411" spans="2:11" s="2" customFormat="1" x14ac:dyDescent="0.2">
      <c r="B6411" s="4"/>
      <c r="C6411" s="10"/>
      <c r="D6411" s="13"/>
      <c r="K6411" s="3"/>
    </row>
    <row r="6412" spans="2:11" s="2" customFormat="1" x14ac:dyDescent="0.2">
      <c r="B6412" s="4"/>
      <c r="C6412" s="10"/>
      <c r="D6412" s="13"/>
      <c r="K6412" s="3"/>
    </row>
    <row r="6413" spans="2:11" s="2" customFormat="1" x14ac:dyDescent="0.2">
      <c r="B6413" s="4"/>
      <c r="C6413" s="10"/>
      <c r="D6413" s="13"/>
      <c r="K6413" s="3"/>
    </row>
    <row r="6414" spans="2:11" s="2" customFormat="1" x14ac:dyDescent="0.2">
      <c r="B6414" s="4"/>
      <c r="C6414" s="10"/>
      <c r="D6414" s="13"/>
      <c r="K6414" s="3"/>
    </row>
    <row r="6415" spans="2:11" s="2" customFormat="1" x14ac:dyDescent="0.2">
      <c r="B6415" s="4"/>
      <c r="C6415" s="10"/>
      <c r="D6415" s="13"/>
      <c r="K6415" s="3"/>
    </row>
    <row r="6416" spans="2:11" s="2" customFormat="1" x14ac:dyDescent="0.2">
      <c r="B6416" s="4"/>
      <c r="C6416" s="10"/>
      <c r="D6416" s="13"/>
      <c r="K6416" s="3"/>
    </row>
    <row r="6417" spans="2:11" s="2" customFormat="1" x14ac:dyDescent="0.2">
      <c r="B6417" s="4"/>
      <c r="C6417" s="10"/>
      <c r="D6417" s="13"/>
      <c r="K6417" s="3"/>
    </row>
    <row r="6418" spans="2:11" s="2" customFormat="1" x14ac:dyDescent="0.2">
      <c r="B6418" s="4"/>
      <c r="C6418" s="10"/>
      <c r="D6418" s="13"/>
      <c r="K6418" s="3"/>
    </row>
    <row r="6419" spans="2:11" s="2" customFormat="1" x14ac:dyDescent="0.2">
      <c r="B6419" s="4"/>
      <c r="C6419" s="10"/>
      <c r="D6419" s="13"/>
      <c r="K6419" s="3"/>
    </row>
    <row r="6420" spans="2:11" s="2" customFormat="1" x14ac:dyDescent="0.2">
      <c r="B6420" s="4"/>
      <c r="C6420" s="10"/>
      <c r="D6420" s="13"/>
      <c r="K6420" s="3"/>
    </row>
    <row r="6421" spans="2:11" s="2" customFormat="1" x14ac:dyDescent="0.2">
      <c r="B6421" s="4"/>
      <c r="C6421" s="10"/>
      <c r="D6421" s="13"/>
      <c r="K6421" s="3"/>
    </row>
    <row r="6422" spans="2:11" s="2" customFormat="1" x14ac:dyDescent="0.2">
      <c r="B6422" s="4"/>
      <c r="C6422" s="10"/>
      <c r="D6422" s="13"/>
      <c r="K6422" s="3"/>
    </row>
    <row r="6423" spans="2:11" s="2" customFormat="1" x14ac:dyDescent="0.2">
      <c r="B6423" s="4"/>
      <c r="C6423" s="10"/>
      <c r="D6423" s="13"/>
      <c r="K6423" s="3"/>
    </row>
    <row r="6424" spans="2:11" s="2" customFormat="1" x14ac:dyDescent="0.2">
      <c r="B6424" s="4"/>
      <c r="C6424" s="10"/>
      <c r="D6424" s="13"/>
      <c r="K6424" s="3"/>
    </row>
    <row r="6425" spans="2:11" s="2" customFormat="1" x14ac:dyDescent="0.2">
      <c r="B6425" s="4"/>
      <c r="C6425" s="10"/>
      <c r="D6425" s="13"/>
      <c r="K6425" s="3"/>
    </row>
    <row r="6426" spans="2:11" s="2" customFormat="1" x14ac:dyDescent="0.2">
      <c r="B6426" s="4"/>
      <c r="C6426" s="10"/>
      <c r="D6426" s="13"/>
      <c r="K6426" s="3"/>
    </row>
    <row r="6427" spans="2:11" s="2" customFormat="1" x14ac:dyDescent="0.2">
      <c r="B6427" s="4"/>
      <c r="C6427" s="10"/>
      <c r="D6427" s="13"/>
      <c r="K6427" s="3"/>
    </row>
    <row r="6428" spans="2:11" s="2" customFormat="1" x14ac:dyDescent="0.2">
      <c r="B6428" s="4"/>
      <c r="C6428" s="10"/>
      <c r="D6428" s="13"/>
      <c r="K6428" s="3"/>
    </row>
    <row r="6429" spans="2:11" s="2" customFormat="1" x14ac:dyDescent="0.2">
      <c r="B6429" s="4"/>
      <c r="C6429" s="10"/>
      <c r="D6429" s="13"/>
      <c r="K6429" s="3"/>
    </row>
    <row r="6430" spans="2:11" s="2" customFormat="1" x14ac:dyDescent="0.2">
      <c r="B6430" s="4"/>
      <c r="C6430" s="10"/>
      <c r="D6430" s="13"/>
      <c r="K6430" s="3"/>
    </row>
    <row r="6431" spans="2:11" s="2" customFormat="1" x14ac:dyDescent="0.2">
      <c r="B6431" s="4"/>
      <c r="C6431" s="10"/>
      <c r="D6431" s="13"/>
      <c r="K6431" s="3"/>
    </row>
    <row r="6432" spans="2:11" s="2" customFormat="1" x14ac:dyDescent="0.2">
      <c r="B6432" s="4"/>
      <c r="C6432" s="10"/>
      <c r="D6432" s="13"/>
      <c r="K6432" s="3"/>
    </row>
    <row r="6433" spans="2:11" s="2" customFormat="1" x14ac:dyDescent="0.2">
      <c r="B6433" s="4"/>
      <c r="C6433" s="10"/>
      <c r="D6433" s="13"/>
      <c r="K6433" s="3"/>
    </row>
    <row r="6434" spans="2:11" s="2" customFormat="1" x14ac:dyDescent="0.2">
      <c r="B6434" s="4"/>
      <c r="C6434" s="10"/>
      <c r="D6434" s="13"/>
      <c r="K6434" s="3"/>
    </row>
    <row r="6435" spans="2:11" s="2" customFormat="1" x14ac:dyDescent="0.2">
      <c r="B6435" s="4"/>
      <c r="C6435" s="10"/>
      <c r="D6435" s="13"/>
      <c r="K6435" s="3"/>
    </row>
    <row r="6436" spans="2:11" s="2" customFormat="1" x14ac:dyDescent="0.2">
      <c r="B6436" s="4"/>
      <c r="C6436" s="10"/>
      <c r="D6436" s="13"/>
      <c r="K6436" s="3"/>
    </row>
    <row r="6437" spans="2:11" s="2" customFormat="1" x14ac:dyDescent="0.2">
      <c r="B6437" s="4"/>
      <c r="C6437" s="10"/>
      <c r="D6437" s="13"/>
      <c r="K6437" s="3"/>
    </row>
    <row r="6438" spans="2:11" s="2" customFormat="1" x14ac:dyDescent="0.2">
      <c r="B6438" s="4"/>
      <c r="C6438" s="10"/>
      <c r="D6438" s="13"/>
      <c r="K6438" s="3"/>
    </row>
    <row r="6439" spans="2:11" s="2" customFormat="1" x14ac:dyDescent="0.2">
      <c r="B6439" s="4"/>
      <c r="C6439" s="10"/>
      <c r="D6439" s="13"/>
      <c r="K6439" s="3"/>
    </row>
    <row r="6440" spans="2:11" s="2" customFormat="1" x14ac:dyDescent="0.2">
      <c r="B6440" s="4"/>
      <c r="C6440" s="10"/>
      <c r="D6440" s="13"/>
      <c r="K6440" s="3"/>
    </row>
    <row r="6441" spans="2:11" s="2" customFormat="1" x14ac:dyDescent="0.2">
      <c r="B6441" s="4"/>
      <c r="C6441" s="10"/>
      <c r="D6441" s="13"/>
      <c r="K6441" s="3"/>
    </row>
    <row r="6442" spans="2:11" s="2" customFormat="1" x14ac:dyDescent="0.2">
      <c r="B6442" s="4"/>
      <c r="C6442" s="10"/>
      <c r="D6442" s="13"/>
      <c r="K6442" s="3"/>
    </row>
    <row r="6443" spans="2:11" s="2" customFormat="1" x14ac:dyDescent="0.2">
      <c r="B6443" s="4"/>
      <c r="C6443" s="10"/>
      <c r="D6443" s="13"/>
      <c r="K6443" s="3"/>
    </row>
    <row r="6444" spans="2:11" s="2" customFormat="1" x14ac:dyDescent="0.2">
      <c r="B6444" s="4"/>
      <c r="C6444" s="10"/>
      <c r="D6444" s="13"/>
      <c r="K6444" s="3"/>
    </row>
    <row r="6445" spans="2:11" s="2" customFormat="1" x14ac:dyDescent="0.2">
      <c r="B6445" s="4"/>
      <c r="C6445" s="10"/>
      <c r="D6445" s="13"/>
      <c r="K6445" s="3"/>
    </row>
    <row r="6446" spans="2:11" s="2" customFormat="1" x14ac:dyDescent="0.2">
      <c r="B6446" s="4"/>
      <c r="C6446" s="10"/>
      <c r="D6446" s="13"/>
      <c r="K6446" s="3"/>
    </row>
    <row r="6447" spans="2:11" s="2" customFormat="1" x14ac:dyDescent="0.2">
      <c r="B6447" s="4"/>
      <c r="C6447" s="10"/>
      <c r="D6447" s="13"/>
      <c r="K6447" s="3"/>
    </row>
    <row r="6448" spans="2:11" s="2" customFormat="1" x14ac:dyDescent="0.2">
      <c r="B6448" s="4"/>
      <c r="C6448" s="10"/>
      <c r="D6448" s="13"/>
      <c r="K6448" s="3"/>
    </row>
    <row r="6449" spans="2:11" s="2" customFormat="1" x14ac:dyDescent="0.2">
      <c r="B6449" s="4"/>
      <c r="C6449" s="10"/>
      <c r="D6449" s="13"/>
      <c r="K6449" s="3"/>
    </row>
    <row r="6450" spans="2:11" s="2" customFormat="1" x14ac:dyDescent="0.2">
      <c r="B6450" s="4"/>
      <c r="C6450" s="10"/>
      <c r="D6450" s="13"/>
      <c r="K6450" s="3"/>
    </row>
    <row r="6451" spans="2:11" s="2" customFormat="1" x14ac:dyDescent="0.2">
      <c r="B6451" s="4"/>
      <c r="C6451" s="10"/>
      <c r="D6451" s="13"/>
      <c r="K6451" s="3"/>
    </row>
    <row r="6452" spans="2:11" s="2" customFormat="1" x14ac:dyDescent="0.2">
      <c r="B6452" s="4"/>
      <c r="C6452" s="10"/>
      <c r="D6452" s="13"/>
      <c r="K6452" s="3"/>
    </row>
    <row r="6453" spans="2:11" s="2" customFormat="1" x14ac:dyDescent="0.2">
      <c r="B6453" s="4"/>
      <c r="C6453" s="10"/>
      <c r="D6453" s="13"/>
      <c r="K6453" s="3"/>
    </row>
    <row r="6454" spans="2:11" s="2" customFormat="1" x14ac:dyDescent="0.2">
      <c r="B6454" s="4"/>
      <c r="C6454" s="10"/>
      <c r="D6454" s="13"/>
      <c r="K6454" s="3"/>
    </row>
    <row r="6455" spans="2:11" s="2" customFormat="1" x14ac:dyDescent="0.2">
      <c r="B6455" s="4"/>
      <c r="C6455" s="10"/>
      <c r="D6455" s="13"/>
      <c r="K6455" s="3"/>
    </row>
    <row r="6456" spans="2:11" s="2" customFormat="1" x14ac:dyDescent="0.2">
      <c r="B6456" s="4"/>
      <c r="C6456" s="10"/>
      <c r="D6456" s="13"/>
      <c r="K6456" s="3"/>
    </row>
    <row r="6457" spans="2:11" s="2" customFormat="1" x14ac:dyDescent="0.2">
      <c r="B6457" s="4"/>
      <c r="C6457" s="10"/>
      <c r="D6457" s="13"/>
      <c r="K6457" s="3"/>
    </row>
    <row r="6458" spans="2:11" s="2" customFormat="1" x14ac:dyDescent="0.2">
      <c r="B6458" s="4"/>
      <c r="C6458" s="10"/>
      <c r="D6458" s="13"/>
      <c r="K6458" s="3"/>
    </row>
    <row r="6459" spans="2:11" s="2" customFormat="1" x14ac:dyDescent="0.2">
      <c r="B6459" s="4"/>
      <c r="C6459" s="10"/>
      <c r="D6459" s="13"/>
      <c r="K6459" s="3"/>
    </row>
    <row r="6460" spans="2:11" s="2" customFormat="1" x14ac:dyDescent="0.2">
      <c r="B6460" s="4"/>
      <c r="C6460" s="10"/>
      <c r="D6460" s="13"/>
      <c r="K6460" s="3"/>
    </row>
    <row r="6461" spans="2:11" s="2" customFormat="1" x14ac:dyDescent="0.2">
      <c r="B6461" s="4"/>
      <c r="C6461" s="10"/>
      <c r="D6461" s="13"/>
      <c r="K6461" s="3"/>
    </row>
    <row r="6462" spans="2:11" s="2" customFormat="1" x14ac:dyDescent="0.2">
      <c r="B6462" s="4"/>
      <c r="C6462" s="10"/>
      <c r="D6462" s="13"/>
      <c r="K6462" s="3"/>
    </row>
    <row r="6463" spans="2:11" s="2" customFormat="1" x14ac:dyDescent="0.2">
      <c r="B6463" s="4"/>
      <c r="C6463" s="10"/>
      <c r="D6463" s="13"/>
      <c r="K6463" s="3"/>
    </row>
    <row r="6464" spans="2:11" s="2" customFormat="1" x14ac:dyDescent="0.2">
      <c r="B6464" s="4"/>
      <c r="C6464" s="10"/>
      <c r="D6464" s="13"/>
      <c r="K6464" s="3"/>
    </row>
    <row r="6465" spans="2:11" s="2" customFormat="1" x14ac:dyDescent="0.2">
      <c r="B6465" s="4"/>
      <c r="C6465" s="10"/>
      <c r="D6465" s="13"/>
      <c r="K6465" s="3"/>
    </row>
    <row r="6466" spans="2:11" s="2" customFormat="1" x14ac:dyDescent="0.2">
      <c r="B6466" s="4"/>
      <c r="C6466" s="10"/>
      <c r="D6466" s="13"/>
      <c r="K6466" s="3"/>
    </row>
    <row r="6467" spans="2:11" s="2" customFormat="1" x14ac:dyDescent="0.2">
      <c r="B6467" s="4"/>
      <c r="C6467" s="10"/>
      <c r="D6467" s="13"/>
      <c r="K6467" s="3"/>
    </row>
    <row r="6468" spans="2:11" s="2" customFormat="1" x14ac:dyDescent="0.2">
      <c r="B6468" s="4"/>
      <c r="C6468" s="10"/>
      <c r="D6468" s="13"/>
      <c r="K6468" s="3"/>
    </row>
    <row r="6469" spans="2:11" s="2" customFormat="1" x14ac:dyDescent="0.2">
      <c r="B6469" s="4"/>
      <c r="C6469" s="10"/>
      <c r="D6469" s="13"/>
      <c r="K6469" s="3"/>
    </row>
    <row r="6470" spans="2:11" s="2" customFormat="1" x14ac:dyDescent="0.2">
      <c r="B6470" s="4"/>
      <c r="C6470" s="10"/>
      <c r="D6470" s="13"/>
      <c r="K6470" s="3"/>
    </row>
    <row r="6471" spans="2:11" s="2" customFormat="1" x14ac:dyDescent="0.2">
      <c r="B6471" s="4"/>
      <c r="C6471" s="10"/>
      <c r="D6471" s="13"/>
      <c r="K6471" s="3"/>
    </row>
    <row r="6472" spans="2:11" s="2" customFormat="1" x14ac:dyDescent="0.2">
      <c r="B6472" s="4"/>
      <c r="C6472" s="10"/>
      <c r="D6472" s="13"/>
      <c r="K6472" s="3"/>
    </row>
    <row r="6473" spans="2:11" s="2" customFormat="1" x14ac:dyDescent="0.2">
      <c r="B6473" s="4"/>
      <c r="C6473" s="10"/>
      <c r="D6473" s="13"/>
      <c r="K6473" s="3"/>
    </row>
    <row r="6474" spans="2:11" s="2" customFormat="1" x14ac:dyDescent="0.2">
      <c r="B6474" s="4"/>
      <c r="C6474" s="10"/>
      <c r="D6474" s="13"/>
      <c r="K6474" s="3"/>
    </row>
    <row r="6475" spans="2:11" s="2" customFormat="1" x14ac:dyDescent="0.2">
      <c r="B6475" s="4"/>
      <c r="C6475" s="10"/>
      <c r="D6475" s="13"/>
      <c r="K6475" s="3"/>
    </row>
    <row r="6476" spans="2:11" s="2" customFormat="1" x14ac:dyDescent="0.2">
      <c r="B6476" s="4"/>
      <c r="C6476" s="10"/>
      <c r="D6476" s="13"/>
      <c r="K6476" s="3"/>
    </row>
    <row r="6477" spans="2:11" s="2" customFormat="1" x14ac:dyDescent="0.2">
      <c r="B6477" s="4"/>
      <c r="C6477" s="10"/>
      <c r="D6477" s="13"/>
      <c r="K6477" s="3"/>
    </row>
    <row r="6478" spans="2:11" s="2" customFormat="1" x14ac:dyDescent="0.2">
      <c r="B6478" s="4"/>
      <c r="C6478" s="10"/>
      <c r="D6478" s="13"/>
      <c r="K6478" s="3"/>
    </row>
    <row r="6479" spans="2:11" s="2" customFormat="1" x14ac:dyDescent="0.2">
      <c r="B6479" s="4"/>
      <c r="C6479" s="10"/>
      <c r="D6479" s="13"/>
      <c r="K6479" s="3"/>
    </row>
    <row r="6480" spans="2:11" s="2" customFormat="1" x14ac:dyDescent="0.2">
      <c r="B6480" s="4"/>
      <c r="C6480" s="10"/>
      <c r="D6480" s="13"/>
      <c r="K6480" s="3"/>
    </row>
    <row r="6481" spans="2:11" s="2" customFormat="1" x14ac:dyDescent="0.2">
      <c r="B6481" s="4"/>
      <c r="C6481" s="10"/>
      <c r="D6481" s="13"/>
      <c r="K6481" s="3"/>
    </row>
    <row r="6482" spans="2:11" s="2" customFormat="1" x14ac:dyDescent="0.2">
      <c r="B6482" s="4"/>
      <c r="C6482" s="10"/>
      <c r="D6482" s="13"/>
      <c r="K6482" s="3"/>
    </row>
    <row r="6483" spans="2:11" s="2" customFormat="1" x14ac:dyDescent="0.2">
      <c r="B6483" s="4"/>
      <c r="C6483" s="10"/>
      <c r="D6483" s="13"/>
      <c r="K6483" s="3"/>
    </row>
    <row r="6484" spans="2:11" s="2" customFormat="1" x14ac:dyDescent="0.2">
      <c r="B6484" s="4"/>
      <c r="C6484" s="10"/>
      <c r="D6484" s="13"/>
      <c r="K6484" s="3"/>
    </row>
    <row r="6485" spans="2:11" s="2" customFormat="1" x14ac:dyDescent="0.2">
      <c r="B6485" s="4"/>
      <c r="C6485" s="10"/>
      <c r="D6485" s="13"/>
      <c r="K6485" s="3"/>
    </row>
    <row r="6486" spans="2:11" s="2" customFormat="1" x14ac:dyDescent="0.2">
      <c r="B6486" s="4"/>
      <c r="C6486" s="10"/>
      <c r="D6486" s="13"/>
      <c r="K6486" s="3"/>
    </row>
    <row r="6487" spans="2:11" s="2" customFormat="1" x14ac:dyDescent="0.2">
      <c r="B6487" s="4"/>
      <c r="C6487" s="10"/>
      <c r="D6487" s="13"/>
      <c r="K6487" s="3"/>
    </row>
    <row r="6488" spans="2:11" s="2" customFormat="1" x14ac:dyDescent="0.2">
      <c r="B6488" s="4"/>
      <c r="C6488" s="10"/>
      <c r="D6488" s="13"/>
      <c r="K6488" s="3"/>
    </row>
    <row r="6489" spans="2:11" s="2" customFormat="1" x14ac:dyDescent="0.2">
      <c r="B6489" s="4"/>
      <c r="C6489" s="10"/>
      <c r="D6489" s="13"/>
      <c r="K6489" s="3"/>
    </row>
    <row r="6490" spans="2:11" s="2" customFormat="1" x14ac:dyDescent="0.2">
      <c r="B6490" s="4"/>
      <c r="C6490" s="10"/>
      <c r="D6490" s="13"/>
      <c r="K6490" s="3"/>
    </row>
    <row r="6491" spans="2:11" s="2" customFormat="1" x14ac:dyDescent="0.2">
      <c r="B6491" s="4"/>
      <c r="C6491" s="10"/>
      <c r="D6491" s="13"/>
      <c r="K6491" s="3"/>
    </row>
    <row r="6492" spans="2:11" s="2" customFormat="1" x14ac:dyDescent="0.2">
      <c r="B6492" s="4"/>
      <c r="C6492" s="10"/>
      <c r="D6492" s="13"/>
      <c r="K6492" s="3"/>
    </row>
    <row r="6493" spans="2:11" s="2" customFormat="1" x14ac:dyDescent="0.2">
      <c r="B6493" s="4"/>
      <c r="C6493" s="10"/>
      <c r="D6493" s="13"/>
      <c r="K6493" s="3"/>
    </row>
    <row r="6494" spans="2:11" s="2" customFormat="1" x14ac:dyDescent="0.2">
      <c r="B6494" s="4"/>
      <c r="C6494" s="10"/>
      <c r="D6494" s="13"/>
      <c r="K6494" s="3"/>
    </row>
    <row r="6495" spans="2:11" s="2" customFormat="1" x14ac:dyDescent="0.2">
      <c r="B6495" s="4"/>
      <c r="C6495" s="10"/>
      <c r="D6495" s="13"/>
      <c r="K6495" s="3"/>
    </row>
    <row r="6496" spans="2:11" s="2" customFormat="1" x14ac:dyDescent="0.2">
      <c r="B6496" s="4"/>
      <c r="C6496" s="10"/>
      <c r="D6496" s="13"/>
      <c r="K6496" s="3"/>
    </row>
    <row r="6497" spans="2:11" s="2" customFormat="1" x14ac:dyDescent="0.2">
      <c r="B6497" s="4"/>
      <c r="C6497" s="10"/>
      <c r="D6497" s="13"/>
      <c r="K6497" s="3"/>
    </row>
    <row r="6498" spans="2:11" s="2" customFormat="1" x14ac:dyDescent="0.2">
      <c r="B6498" s="4"/>
      <c r="C6498" s="10"/>
      <c r="D6498" s="13"/>
      <c r="K6498" s="3"/>
    </row>
    <row r="6499" spans="2:11" s="2" customFormat="1" x14ac:dyDescent="0.2">
      <c r="B6499" s="4"/>
      <c r="C6499" s="10"/>
      <c r="D6499" s="13"/>
      <c r="K6499" s="3"/>
    </row>
    <row r="6500" spans="2:11" s="2" customFormat="1" x14ac:dyDescent="0.2">
      <c r="B6500" s="4"/>
      <c r="C6500" s="10"/>
      <c r="D6500" s="13"/>
      <c r="K6500" s="3"/>
    </row>
    <row r="6501" spans="2:11" s="2" customFormat="1" x14ac:dyDescent="0.2">
      <c r="B6501" s="4"/>
      <c r="C6501" s="10"/>
      <c r="D6501" s="13"/>
      <c r="K6501" s="3"/>
    </row>
    <row r="6502" spans="2:11" s="2" customFormat="1" x14ac:dyDescent="0.2">
      <c r="B6502" s="4"/>
      <c r="C6502" s="10"/>
      <c r="D6502" s="13"/>
      <c r="K6502" s="3"/>
    </row>
    <row r="6503" spans="2:11" s="2" customFormat="1" x14ac:dyDescent="0.2">
      <c r="B6503" s="4"/>
      <c r="C6503" s="10"/>
      <c r="D6503" s="13"/>
      <c r="K6503" s="3"/>
    </row>
    <row r="6504" spans="2:11" s="2" customFormat="1" x14ac:dyDescent="0.2">
      <c r="B6504" s="4"/>
      <c r="C6504" s="10"/>
      <c r="D6504" s="13"/>
      <c r="K6504" s="3"/>
    </row>
    <row r="6505" spans="2:11" s="2" customFormat="1" x14ac:dyDescent="0.2">
      <c r="B6505" s="4"/>
      <c r="C6505" s="10"/>
      <c r="D6505" s="13"/>
      <c r="K6505" s="3"/>
    </row>
    <row r="6506" spans="2:11" s="2" customFormat="1" x14ac:dyDescent="0.2">
      <c r="B6506" s="4"/>
      <c r="C6506" s="10"/>
      <c r="D6506" s="13"/>
      <c r="K6506" s="3"/>
    </row>
    <row r="6507" spans="2:11" s="2" customFormat="1" x14ac:dyDescent="0.2">
      <c r="B6507" s="4"/>
      <c r="C6507" s="10"/>
      <c r="D6507" s="13"/>
      <c r="K6507" s="3"/>
    </row>
    <row r="6508" spans="2:11" s="2" customFormat="1" x14ac:dyDescent="0.2">
      <c r="B6508" s="4"/>
      <c r="C6508" s="10"/>
      <c r="D6508" s="13"/>
      <c r="K6508" s="3"/>
    </row>
    <row r="6509" spans="2:11" s="2" customFormat="1" x14ac:dyDescent="0.2">
      <c r="B6509" s="4"/>
      <c r="C6509" s="10"/>
      <c r="D6509" s="13"/>
      <c r="K6509" s="3"/>
    </row>
    <row r="6510" spans="2:11" s="2" customFormat="1" x14ac:dyDescent="0.2">
      <c r="B6510" s="4"/>
      <c r="C6510" s="10"/>
      <c r="D6510" s="13"/>
      <c r="K6510" s="3"/>
    </row>
    <row r="6511" spans="2:11" s="2" customFormat="1" x14ac:dyDescent="0.2">
      <c r="B6511" s="4"/>
      <c r="C6511" s="10"/>
      <c r="D6511" s="13"/>
      <c r="K6511" s="3"/>
    </row>
    <row r="6512" spans="2:11" s="2" customFormat="1" x14ac:dyDescent="0.2">
      <c r="B6512" s="4"/>
      <c r="C6512" s="10"/>
      <c r="D6512" s="13"/>
      <c r="K6512" s="3"/>
    </row>
    <row r="6513" spans="2:11" s="2" customFormat="1" x14ac:dyDescent="0.2">
      <c r="B6513" s="4"/>
      <c r="C6513" s="10"/>
      <c r="D6513" s="13"/>
      <c r="K6513" s="3"/>
    </row>
    <row r="6514" spans="2:11" s="2" customFormat="1" x14ac:dyDescent="0.2">
      <c r="B6514" s="4"/>
      <c r="C6514" s="10"/>
      <c r="D6514" s="13"/>
      <c r="K6514" s="3"/>
    </row>
    <row r="6515" spans="2:11" s="2" customFormat="1" x14ac:dyDescent="0.2">
      <c r="B6515" s="4"/>
      <c r="C6515" s="10"/>
      <c r="D6515" s="13"/>
      <c r="K6515" s="3"/>
    </row>
    <row r="6516" spans="2:11" s="2" customFormat="1" x14ac:dyDescent="0.2">
      <c r="B6516" s="4"/>
      <c r="C6516" s="10"/>
      <c r="D6516" s="13"/>
      <c r="K6516" s="3"/>
    </row>
    <row r="6517" spans="2:11" s="2" customFormat="1" x14ac:dyDescent="0.2">
      <c r="B6517" s="4"/>
      <c r="C6517" s="10"/>
      <c r="D6517" s="13"/>
      <c r="K6517" s="3"/>
    </row>
    <row r="6518" spans="2:11" s="2" customFormat="1" x14ac:dyDescent="0.2">
      <c r="B6518" s="4"/>
      <c r="C6518" s="10"/>
      <c r="D6518" s="13"/>
      <c r="K6518" s="3"/>
    </row>
    <row r="6519" spans="2:11" s="2" customFormat="1" x14ac:dyDescent="0.2">
      <c r="B6519" s="4"/>
      <c r="C6519" s="10"/>
      <c r="D6519" s="13"/>
      <c r="K6519" s="3"/>
    </row>
    <row r="6520" spans="2:11" s="2" customFormat="1" x14ac:dyDescent="0.2">
      <c r="B6520" s="4"/>
      <c r="C6520" s="10"/>
      <c r="D6520" s="13"/>
      <c r="K6520" s="3"/>
    </row>
    <row r="6521" spans="2:11" s="2" customFormat="1" x14ac:dyDescent="0.2">
      <c r="B6521" s="4"/>
      <c r="C6521" s="10"/>
      <c r="D6521" s="13"/>
      <c r="K6521" s="3"/>
    </row>
    <row r="6522" spans="2:11" s="2" customFormat="1" x14ac:dyDescent="0.2">
      <c r="B6522" s="4"/>
      <c r="C6522" s="10"/>
      <c r="D6522" s="13"/>
      <c r="K6522" s="3"/>
    </row>
    <row r="6523" spans="2:11" s="2" customFormat="1" x14ac:dyDescent="0.2">
      <c r="B6523" s="4"/>
      <c r="C6523" s="10"/>
      <c r="D6523" s="13"/>
      <c r="K6523" s="3"/>
    </row>
    <row r="6524" spans="2:11" s="2" customFormat="1" x14ac:dyDescent="0.2">
      <c r="B6524" s="4"/>
      <c r="C6524" s="10"/>
      <c r="D6524" s="13"/>
      <c r="K6524" s="3"/>
    </row>
    <row r="6525" spans="2:11" s="2" customFormat="1" x14ac:dyDescent="0.2">
      <c r="B6525" s="4"/>
      <c r="C6525" s="10"/>
      <c r="D6525" s="13"/>
      <c r="K6525" s="3"/>
    </row>
    <row r="6526" spans="2:11" s="2" customFormat="1" x14ac:dyDescent="0.2">
      <c r="B6526" s="4"/>
      <c r="C6526" s="10"/>
      <c r="D6526" s="13"/>
      <c r="K6526" s="3"/>
    </row>
    <row r="6527" spans="2:11" s="2" customFormat="1" x14ac:dyDescent="0.2">
      <c r="B6527" s="4"/>
      <c r="C6527" s="10"/>
      <c r="D6527" s="13"/>
      <c r="K6527" s="3"/>
    </row>
    <row r="6528" spans="2:11" s="2" customFormat="1" x14ac:dyDescent="0.2">
      <c r="B6528" s="4"/>
      <c r="C6528" s="10"/>
      <c r="D6528" s="13"/>
      <c r="K6528" s="3"/>
    </row>
    <row r="6529" spans="2:11" s="2" customFormat="1" x14ac:dyDescent="0.2">
      <c r="B6529" s="4"/>
      <c r="C6529" s="10"/>
      <c r="D6529" s="13"/>
      <c r="K6529" s="3"/>
    </row>
    <row r="6530" spans="2:11" s="2" customFormat="1" x14ac:dyDescent="0.2">
      <c r="B6530" s="4"/>
      <c r="C6530" s="10"/>
      <c r="D6530" s="13"/>
      <c r="K6530" s="3"/>
    </row>
    <row r="6531" spans="2:11" s="2" customFormat="1" x14ac:dyDescent="0.2">
      <c r="B6531" s="4"/>
      <c r="C6531" s="10"/>
      <c r="D6531" s="13"/>
      <c r="K6531" s="3"/>
    </row>
    <row r="6532" spans="2:11" s="2" customFormat="1" x14ac:dyDescent="0.2">
      <c r="B6532" s="4"/>
      <c r="C6532" s="10"/>
      <c r="D6532" s="13"/>
      <c r="K6532" s="3"/>
    </row>
    <row r="6533" spans="2:11" s="2" customFormat="1" x14ac:dyDescent="0.2">
      <c r="B6533" s="4"/>
      <c r="C6533" s="10"/>
      <c r="D6533" s="13"/>
      <c r="K6533" s="3"/>
    </row>
    <row r="6534" spans="2:11" s="2" customFormat="1" x14ac:dyDescent="0.2">
      <c r="B6534" s="4"/>
      <c r="C6534" s="10"/>
      <c r="D6534" s="13"/>
      <c r="K6534" s="3"/>
    </row>
    <row r="6535" spans="2:11" s="2" customFormat="1" x14ac:dyDescent="0.2">
      <c r="B6535" s="4"/>
      <c r="C6535" s="10"/>
      <c r="D6535" s="13"/>
      <c r="K6535" s="3"/>
    </row>
    <row r="6536" spans="2:11" s="2" customFormat="1" x14ac:dyDescent="0.2">
      <c r="B6536" s="4"/>
      <c r="C6536" s="10"/>
      <c r="D6536" s="13"/>
      <c r="K6536" s="3"/>
    </row>
    <row r="6537" spans="2:11" s="2" customFormat="1" x14ac:dyDescent="0.2">
      <c r="B6537" s="4"/>
      <c r="C6537" s="10"/>
      <c r="D6537" s="13"/>
      <c r="K6537" s="3"/>
    </row>
    <row r="6538" spans="2:11" s="2" customFormat="1" x14ac:dyDescent="0.2">
      <c r="B6538" s="4"/>
      <c r="C6538" s="10"/>
      <c r="D6538" s="13"/>
      <c r="K6538" s="3"/>
    </row>
    <row r="6539" spans="2:11" s="2" customFormat="1" x14ac:dyDescent="0.2">
      <c r="B6539" s="4"/>
      <c r="C6539" s="10"/>
      <c r="D6539" s="13"/>
      <c r="K6539" s="3"/>
    </row>
    <row r="6540" spans="2:11" s="2" customFormat="1" x14ac:dyDescent="0.2">
      <c r="B6540" s="4"/>
      <c r="C6540" s="10"/>
      <c r="D6540" s="13"/>
      <c r="K6540" s="3"/>
    </row>
    <row r="6541" spans="2:11" s="2" customFormat="1" x14ac:dyDescent="0.2">
      <c r="B6541" s="4"/>
      <c r="C6541" s="10"/>
      <c r="D6541" s="13"/>
      <c r="K6541" s="3"/>
    </row>
    <row r="6542" spans="2:11" s="2" customFormat="1" x14ac:dyDescent="0.2">
      <c r="B6542" s="4"/>
      <c r="C6542" s="10"/>
      <c r="D6542" s="13"/>
      <c r="K6542" s="3"/>
    </row>
    <row r="6543" spans="2:11" s="2" customFormat="1" x14ac:dyDescent="0.2">
      <c r="B6543" s="4"/>
      <c r="C6543" s="10"/>
      <c r="D6543" s="13"/>
      <c r="K6543" s="3"/>
    </row>
    <row r="6544" spans="2:11" s="2" customFormat="1" x14ac:dyDescent="0.2">
      <c r="B6544" s="4"/>
      <c r="C6544" s="10"/>
      <c r="D6544" s="13"/>
      <c r="K6544" s="3"/>
    </row>
    <row r="6545" spans="2:11" s="2" customFormat="1" x14ac:dyDescent="0.2">
      <c r="B6545" s="4"/>
      <c r="C6545" s="10"/>
      <c r="D6545" s="13"/>
      <c r="K6545" s="3"/>
    </row>
    <row r="6546" spans="2:11" s="2" customFormat="1" x14ac:dyDescent="0.2">
      <c r="B6546" s="4"/>
      <c r="C6546" s="10"/>
      <c r="D6546" s="13"/>
      <c r="K6546" s="3"/>
    </row>
    <row r="6547" spans="2:11" s="2" customFormat="1" x14ac:dyDescent="0.2">
      <c r="B6547" s="4"/>
      <c r="C6547" s="10"/>
      <c r="D6547" s="13"/>
      <c r="K6547" s="3"/>
    </row>
    <row r="6548" spans="2:11" s="2" customFormat="1" x14ac:dyDescent="0.2">
      <c r="B6548" s="4"/>
      <c r="C6548" s="10"/>
      <c r="D6548" s="13"/>
      <c r="K6548" s="3"/>
    </row>
    <row r="6549" spans="2:11" s="2" customFormat="1" x14ac:dyDescent="0.2">
      <c r="B6549" s="4"/>
      <c r="C6549" s="10"/>
      <c r="D6549" s="13"/>
      <c r="K6549" s="3"/>
    </row>
    <row r="6550" spans="2:11" s="2" customFormat="1" x14ac:dyDescent="0.2">
      <c r="B6550" s="4"/>
      <c r="C6550" s="10"/>
      <c r="D6550" s="13"/>
      <c r="K6550" s="3"/>
    </row>
    <row r="6551" spans="2:11" s="2" customFormat="1" x14ac:dyDescent="0.2">
      <c r="B6551" s="4"/>
      <c r="C6551" s="10"/>
      <c r="D6551" s="13"/>
      <c r="K6551" s="3"/>
    </row>
    <row r="6552" spans="2:11" s="2" customFormat="1" x14ac:dyDescent="0.2">
      <c r="B6552" s="4"/>
      <c r="C6552" s="10"/>
      <c r="D6552" s="13"/>
      <c r="K6552" s="3"/>
    </row>
    <row r="6553" spans="2:11" s="2" customFormat="1" x14ac:dyDescent="0.2">
      <c r="B6553" s="4"/>
      <c r="C6553" s="10"/>
      <c r="D6553" s="13"/>
      <c r="K6553" s="3"/>
    </row>
    <row r="6554" spans="2:11" s="2" customFormat="1" x14ac:dyDescent="0.2">
      <c r="B6554" s="4"/>
      <c r="C6554" s="10"/>
      <c r="D6554" s="13"/>
      <c r="K6554" s="3"/>
    </row>
    <row r="6555" spans="2:11" s="2" customFormat="1" x14ac:dyDescent="0.2">
      <c r="B6555" s="4"/>
      <c r="C6555" s="10"/>
      <c r="D6555" s="13"/>
      <c r="K6555" s="3"/>
    </row>
    <row r="6556" spans="2:11" s="2" customFormat="1" x14ac:dyDescent="0.2">
      <c r="B6556" s="4"/>
      <c r="C6556" s="10"/>
      <c r="D6556" s="13"/>
      <c r="K6556" s="3"/>
    </row>
    <row r="6557" spans="2:11" s="2" customFormat="1" x14ac:dyDescent="0.2">
      <c r="B6557" s="4"/>
      <c r="C6557" s="10"/>
      <c r="D6557" s="13"/>
      <c r="K6557" s="3"/>
    </row>
    <row r="6558" spans="2:11" s="2" customFormat="1" x14ac:dyDescent="0.2">
      <c r="B6558" s="4"/>
      <c r="C6558" s="10"/>
      <c r="D6558" s="13"/>
      <c r="K6558" s="3"/>
    </row>
    <row r="6559" spans="2:11" s="2" customFormat="1" x14ac:dyDescent="0.2">
      <c r="B6559" s="4"/>
      <c r="C6559" s="10"/>
      <c r="D6559" s="13"/>
      <c r="K6559" s="3"/>
    </row>
    <row r="6560" spans="2:11" s="2" customFormat="1" x14ac:dyDescent="0.2">
      <c r="B6560" s="4"/>
      <c r="C6560" s="10"/>
      <c r="D6560" s="13"/>
      <c r="K6560" s="3"/>
    </row>
    <row r="6561" spans="2:11" s="2" customFormat="1" x14ac:dyDescent="0.2">
      <c r="B6561" s="4"/>
      <c r="C6561" s="10"/>
      <c r="D6561" s="13"/>
      <c r="K6561" s="3"/>
    </row>
    <row r="6562" spans="2:11" s="2" customFormat="1" x14ac:dyDescent="0.2">
      <c r="B6562" s="4"/>
      <c r="C6562" s="10"/>
      <c r="D6562" s="13"/>
      <c r="K6562" s="3"/>
    </row>
    <row r="6563" spans="2:11" s="2" customFormat="1" x14ac:dyDescent="0.2">
      <c r="B6563" s="4"/>
      <c r="C6563" s="10"/>
      <c r="D6563" s="13"/>
      <c r="K6563" s="3"/>
    </row>
    <row r="6564" spans="2:11" s="2" customFormat="1" x14ac:dyDescent="0.2">
      <c r="B6564" s="4"/>
      <c r="C6564" s="10"/>
      <c r="D6564" s="13"/>
      <c r="K6564" s="3"/>
    </row>
    <row r="6565" spans="2:11" s="2" customFormat="1" x14ac:dyDescent="0.2">
      <c r="B6565" s="4"/>
      <c r="C6565" s="10"/>
      <c r="D6565" s="13"/>
      <c r="K6565" s="3"/>
    </row>
    <row r="6566" spans="2:11" s="2" customFormat="1" x14ac:dyDescent="0.2">
      <c r="B6566" s="4"/>
      <c r="C6566" s="10"/>
      <c r="D6566" s="13"/>
      <c r="K6566" s="3"/>
    </row>
    <row r="6567" spans="2:11" s="2" customFormat="1" x14ac:dyDescent="0.2">
      <c r="B6567" s="4"/>
      <c r="C6567" s="10"/>
      <c r="D6567" s="13"/>
      <c r="K6567" s="3"/>
    </row>
    <row r="6568" spans="2:11" s="2" customFormat="1" x14ac:dyDescent="0.2">
      <c r="B6568" s="4"/>
      <c r="C6568" s="10"/>
      <c r="D6568" s="13"/>
      <c r="K6568" s="3"/>
    </row>
    <row r="6569" spans="2:11" s="2" customFormat="1" x14ac:dyDescent="0.2">
      <c r="B6569" s="4"/>
      <c r="C6569" s="10"/>
      <c r="D6569" s="13"/>
      <c r="K6569" s="3"/>
    </row>
    <row r="6570" spans="2:11" s="2" customFormat="1" x14ac:dyDescent="0.2">
      <c r="B6570" s="4"/>
      <c r="C6570" s="10"/>
      <c r="D6570" s="13"/>
      <c r="K6570" s="3"/>
    </row>
    <row r="6571" spans="2:11" s="2" customFormat="1" x14ac:dyDescent="0.2">
      <c r="B6571" s="4"/>
      <c r="C6571" s="10"/>
      <c r="D6571" s="13"/>
      <c r="K6571" s="3"/>
    </row>
    <row r="6572" spans="2:11" s="2" customFormat="1" x14ac:dyDescent="0.2">
      <c r="B6572" s="4"/>
      <c r="C6572" s="10"/>
      <c r="D6572" s="13"/>
      <c r="K6572" s="3"/>
    </row>
    <row r="6573" spans="2:11" s="2" customFormat="1" x14ac:dyDescent="0.2">
      <c r="B6573" s="4"/>
      <c r="C6573" s="10"/>
      <c r="D6573" s="13"/>
      <c r="K6573" s="3"/>
    </row>
    <row r="6574" spans="2:11" s="2" customFormat="1" x14ac:dyDescent="0.2">
      <c r="B6574" s="4"/>
      <c r="C6574" s="10"/>
      <c r="D6574" s="13"/>
      <c r="K6574" s="3"/>
    </row>
    <row r="6575" spans="2:11" s="2" customFormat="1" x14ac:dyDescent="0.2">
      <c r="B6575" s="4"/>
      <c r="C6575" s="10"/>
      <c r="D6575" s="13"/>
      <c r="K6575" s="3"/>
    </row>
    <row r="6576" spans="2:11" s="2" customFormat="1" x14ac:dyDescent="0.2">
      <c r="B6576" s="4"/>
      <c r="C6576" s="10"/>
      <c r="D6576" s="13"/>
      <c r="K6576" s="3"/>
    </row>
    <row r="6577" spans="2:11" s="2" customFormat="1" x14ac:dyDescent="0.2">
      <c r="B6577" s="4"/>
      <c r="C6577" s="10"/>
      <c r="D6577" s="13"/>
      <c r="K6577" s="3"/>
    </row>
    <row r="6578" spans="2:11" s="2" customFormat="1" x14ac:dyDescent="0.2">
      <c r="B6578" s="4"/>
      <c r="C6578" s="10"/>
      <c r="D6578" s="13"/>
      <c r="K6578" s="3"/>
    </row>
    <row r="6579" spans="2:11" s="2" customFormat="1" x14ac:dyDescent="0.2">
      <c r="B6579" s="4"/>
      <c r="C6579" s="10"/>
      <c r="D6579" s="13"/>
      <c r="K6579" s="3"/>
    </row>
    <row r="6580" spans="2:11" s="2" customFormat="1" x14ac:dyDescent="0.2">
      <c r="B6580" s="4"/>
      <c r="C6580" s="10"/>
      <c r="D6580" s="13"/>
      <c r="K6580" s="3"/>
    </row>
    <row r="6581" spans="2:11" s="2" customFormat="1" x14ac:dyDescent="0.2">
      <c r="B6581" s="4"/>
      <c r="C6581" s="10"/>
      <c r="D6581" s="13"/>
      <c r="K6581" s="3"/>
    </row>
    <row r="6582" spans="2:11" s="2" customFormat="1" x14ac:dyDescent="0.2">
      <c r="B6582" s="4"/>
      <c r="C6582" s="10"/>
      <c r="D6582" s="13"/>
      <c r="K6582" s="3"/>
    </row>
    <row r="6583" spans="2:11" s="2" customFormat="1" x14ac:dyDescent="0.2">
      <c r="B6583" s="4"/>
      <c r="C6583" s="10"/>
      <c r="D6583" s="13"/>
      <c r="K6583" s="3"/>
    </row>
    <row r="6584" spans="2:11" s="2" customFormat="1" x14ac:dyDescent="0.2">
      <c r="B6584" s="4"/>
      <c r="C6584" s="10"/>
      <c r="D6584" s="13"/>
      <c r="K6584" s="3"/>
    </row>
    <row r="6585" spans="2:11" s="2" customFormat="1" x14ac:dyDescent="0.2">
      <c r="B6585" s="4"/>
      <c r="C6585" s="10"/>
      <c r="D6585" s="13"/>
      <c r="K6585" s="3"/>
    </row>
    <row r="6586" spans="2:11" s="2" customFormat="1" x14ac:dyDescent="0.2">
      <c r="B6586" s="4"/>
      <c r="C6586" s="10"/>
      <c r="D6586" s="13"/>
      <c r="K6586" s="3"/>
    </row>
    <row r="6587" spans="2:11" s="2" customFormat="1" x14ac:dyDescent="0.2">
      <c r="B6587" s="4"/>
      <c r="C6587" s="10"/>
      <c r="D6587" s="13"/>
      <c r="K6587" s="3"/>
    </row>
    <row r="6588" spans="2:11" s="2" customFormat="1" x14ac:dyDescent="0.2">
      <c r="B6588" s="4"/>
      <c r="C6588" s="10"/>
      <c r="D6588" s="13"/>
      <c r="K6588" s="3"/>
    </row>
    <row r="6589" spans="2:11" s="2" customFormat="1" x14ac:dyDescent="0.2">
      <c r="B6589" s="4"/>
      <c r="C6589" s="10"/>
      <c r="D6589" s="13"/>
      <c r="K6589" s="3"/>
    </row>
    <row r="6590" spans="2:11" s="2" customFormat="1" x14ac:dyDescent="0.2">
      <c r="B6590" s="4"/>
      <c r="C6590" s="10"/>
      <c r="D6590" s="13"/>
      <c r="K6590" s="3"/>
    </row>
    <row r="6591" spans="2:11" s="2" customFormat="1" x14ac:dyDescent="0.2">
      <c r="B6591" s="4"/>
      <c r="C6591" s="10"/>
      <c r="D6591" s="13"/>
      <c r="K6591" s="3"/>
    </row>
    <row r="6592" spans="2:11" s="2" customFormat="1" x14ac:dyDescent="0.2">
      <c r="B6592" s="4"/>
      <c r="C6592" s="10"/>
      <c r="D6592" s="13"/>
      <c r="K6592" s="3"/>
    </row>
    <row r="6593" spans="2:11" s="2" customFormat="1" x14ac:dyDescent="0.2">
      <c r="B6593" s="4"/>
      <c r="C6593" s="10"/>
      <c r="D6593" s="13"/>
      <c r="K6593" s="3"/>
    </row>
    <row r="6594" spans="2:11" s="2" customFormat="1" x14ac:dyDescent="0.2">
      <c r="B6594" s="4"/>
      <c r="C6594" s="10"/>
      <c r="D6594" s="13"/>
      <c r="K6594" s="3"/>
    </row>
    <row r="6595" spans="2:11" s="2" customFormat="1" x14ac:dyDescent="0.2">
      <c r="B6595" s="4"/>
      <c r="C6595" s="10"/>
      <c r="D6595" s="13"/>
      <c r="K6595" s="3"/>
    </row>
    <row r="6596" spans="2:11" s="2" customFormat="1" x14ac:dyDescent="0.2">
      <c r="B6596" s="4"/>
      <c r="C6596" s="10"/>
      <c r="D6596" s="13"/>
      <c r="K6596" s="3"/>
    </row>
    <row r="6597" spans="2:11" s="2" customFormat="1" x14ac:dyDescent="0.2">
      <c r="B6597" s="4"/>
      <c r="C6597" s="10"/>
      <c r="D6597" s="13"/>
      <c r="K6597" s="3"/>
    </row>
    <row r="6598" spans="2:11" s="2" customFormat="1" x14ac:dyDescent="0.2">
      <c r="B6598" s="4"/>
      <c r="C6598" s="10"/>
      <c r="D6598" s="13"/>
      <c r="K6598" s="3"/>
    </row>
    <row r="6599" spans="2:11" s="2" customFormat="1" x14ac:dyDescent="0.2">
      <c r="B6599" s="4"/>
      <c r="C6599" s="10"/>
      <c r="D6599" s="13"/>
      <c r="K6599" s="3"/>
    </row>
    <row r="6600" spans="2:11" s="2" customFormat="1" x14ac:dyDescent="0.2">
      <c r="B6600" s="4"/>
      <c r="C6600" s="10"/>
      <c r="D6600" s="13"/>
      <c r="K6600" s="3"/>
    </row>
    <row r="6601" spans="2:11" s="2" customFormat="1" x14ac:dyDescent="0.2">
      <c r="B6601" s="4"/>
      <c r="C6601" s="10"/>
      <c r="D6601" s="13"/>
      <c r="K6601" s="3"/>
    </row>
    <row r="6602" spans="2:11" s="2" customFormat="1" x14ac:dyDescent="0.2">
      <c r="B6602" s="4"/>
      <c r="C6602" s="10"/>
      <c r="D6602" s="13"/>
      <c r="K6602" s="3"/>
    </row>
    <row r="6603" spans="2:11" s="2" customFormat="1" x14ac:dyDescent="0.2">
      <c r="B6603" s="4"/>
      <c r="C6603" s="10"/>
      <c r="D6603" s="13"/>
      <c r="K6603" s="3"/>
    </row>
    <row r="6604" spans="2:11" s="2" customFormat="1" x14ac:dyDescent="0.2">
      <c r="B6604" s="4"/>
      <c r="C6604" s="10"/>
      <c r="D6604" s="13"/>
      <c r="K6604" s="3"/>
    </row>
    <row r="6605" spans="2:11" s="2" customFormat="1" x14ac:dyDescent="0.2">
      <c r="B6605" s="4"/>
      <c r="C6605" s="10"/>
      <c r="D6605" s="13"/>
      <c r="K6605" s="3"/>
    </row>
    <row r="6606" spans="2:11" s="2" customFormat="1" x14ac:dyDescent="0.2">
      <c r="B6606" s="4"/>
      <c r="C6606" s="10"/>
      <c r="D6606" s="13"/>
      <c r="K6606" s="3"/>
    </row>
    <row r="6607" spans="2:11" s="2" customFormat="1" x14ac:dyDescent="0.2">
      <c r="B6607" s="4"/>
      <c r="C6607" s="10"/>
      <c r="D6607" s="13"/>
      <c r="K6607" s="3"/>
    </row>
    <row r="6608" spans="2:11" s="2" customFormat="1" x14ac:dyDescent="0.2">
      <c r="B6608" s="4"/>
      <c r="C6608" s="10"/>
      <c r="D6608" s="13"/>
      <c r="K6608" s="3"/>
    </row>
    <row r="6609" spans="2:11" s="2" customFormat="1" x14ac:dyDescent="0.2">
      <c r="B6609" s="4"/>
      <c r="C6609" s="10"/>
      <c r="D6609" s="13"/>
      <c r="K6609" s="3"/>
    </row>
    <row r="6610" spans="2:11" s="2" customFormat="1" x14ac:dyDescent="0.2">
      <c r="B6610" s="4"/>
      <c r="C6610" s="10"/>
      <c r="D6610" s="13"/>
      <c r="K6610" s="3"/>
    </row>
    <row r="6611" spans="2:11" s="2" customFormat="1" x14ac:dyDescent="0.2">
      <c r="B6611" s="4"/>
      <c r="C6611" s="10"/>
      <c r="D6611" s="13"/>
      <c r="K6611" s="3"/>
    </row>
    <row r="6612" spans="2:11" s="2" customFormat="1" x14ac:dyDescent="0.2">
      <c r="B6612" s="4"/>
      <c r="C6612" s="10"/>
      <c r="D6612" s="13"/>
      <c r="K6612" s="3"/>
    </row>
    <row r="6613" spans="2:11" s="2" customFormat="1" x14ac:dyDescent="0.2">
      <c r="B6613" s="4"/>
      <c r="C6613" s="10"/>
      <c r="D6613" s="13"/>
      <c r="K6613" s="3"/>
    </row>
    <row r="6614" spans="2:11" s="2" customFormat="1" x14ac:dyDescent="0.2">
      <c r="B6614" s="4"/>
      <c r="C6614" s="10"/>
      <c r="D6614" s="13"/>
      <c r="K6614" s="3"/>
    </row>
    <row r="6615" spans="2:11" s="2" customFormat="1" x14ac:dyDescent="0.2">
      <c r="B6615" s="4"/>
      <c r="C6615" s="10"/>
      <c r="D6615" s="13"/>
      <c r="K6615" s="3"/>
    </row>
    <row r="6616" spans="2:11" s="2" customFormat="1" x14ac:dyDescent="0.2">
      <c r="B6616" s="4"/>
      <c r="C6616" s="10"/>
      <c r="D6616" s="13"/>
      <c r="K6616" s="3"/>
    </row>
    <row r="6617" spans="2:11" s="2" customFormat="1" x14ac:dyDescent="0.2">
      <c r="B6617" s="4"/>
      <c r="C6617" s="10"/>
      <c r="D6617" s="13"/>
      <c r="K6617" s="3"/>
    </row>
    <row r="6618" spans="2:11" s="2" customFormat="1" x14ac:dyDescent="0.2">
      <c r="B6618" s="4"/>
      <c r="C6618" s="10"/>
      <c r="D6618" s="13"/>
      <c r="K6618" s="3"/>
    </row>
    <row r="6619" spans="2:11" s="2" customFormat="1" x14ac:dyDescent="0.2">
      <c r="B6619" s="4"/>
      <c r="C6619" s="10"/>
      <c r="D6619" s="13"/>
      <c r="K6619" s="3"/>
    </row>
    <row r="6620" spans="2:11" s="2" customFormat="1" x14ac:dyDescent="0.2">
      <c r="B6620" s="4"/>
      <c r="C6620" s="10"/>
      <c r="D6620" s="13"/>
      <c r="K6620" s="3"/>
    </row>
    <row r="6621" spans="2:11" s="2" customFormat="1" x14ac:dyDescent="0.2">
      <c r="B6621" s="4"/>
      <c r="C6621" s="10"/>
      <c r="D6621" s="13"/>
      <c r="K6621" s="3"/>
    </row>
    <row r="6622" spans="2:11" s="2" customFormat="1" x14ac:dyDescent="0.2">
      <c r="B6622" s="4"/>
      <c r="C6622" s="10"/>
      <c r="D6622" s="13"/>
      <c r="K6622" s="3"/>
    </row>
    <row r="6623" spans="2:11" s="2" customFormat="1" x14ac:dyDescent="0.2">
      <c r="B6623" s="4"/>
      <c r="C6623" s="10"/>
      <c r="D6623" s="13"/>
      <c r="K6623" s="3"/>
    </row>
    <row r="6624" spans="2:11" s="2" customFormat="1" x14ac:dyDescent="0.2">
      <c r="B6624" s="4"/>
      <c r="C6624" s="10"/>
      <c r="D6624" s="13"/>
      <c r="K6624" s="3"/>
    </row>
    <row r="6625" spans="2:11" s="2" customFormat="1" x14ac:dyDescent="0.2">
      <c r="B6625" s="4"/>
      <c r="C6625" s="10"/>
      <c r="D6625" s="13"/>
      <c r="K6625" s="3"/>
    </row>
    <row r="6626" spans="2:11" s="2" customFormat="1" x14ac:dyDescent="0.2">
      <c r="B6626" s="4"/>
      <c r="C6626" s="10"/>
      <c r="D6626" s="13"/>
      <c r="K6626" s="3"/>
    </row>
    <row r="6627" spans="2:11" s="2" customFormat="1" x14ac:dyDescent="0.2">
      <c r="B6627" s="4"/>
      <c r="C6627" s="10"/>
      <c r="D6627" s="13"/>
      <c r="K6627" s="3"/>
    </row>
    <row r="6628" spans="2:11" s="2" customFormat="1" x14ac:dyDescent="0.2">
      <c r="B6628" s="4"/>
      <c r="C6628" s="10"/>
      <c r="D6628" s="13"/>
      <c r="K6628" s="3"/>
    </row>
    <row r="6629" spans="2:11" s="2" customFormat="1" x14ac:dyDescent="0.2">
      <c r="B6629" s="4"/>
      <c r="C6629" s="10"/>
      <c r="D6629" s="13"/>
      <c r="K6629" s="3"/>
    </row>
    <row r="6630" spans="2:11" s="2" customFormat="1" x14ac:dyDescent="0.2">
      <c r="B6630" s="4"/>
      <c r="C6630" s="10"/>
      <c r="D6630" s="13"/>
      <c r="K6630" s="3"/>
    </row>
    <row r="6631" spans="2:11" s="2" customFormat="1" x14ac:dyDescent="0.2">
      <c r="B6631" s="4"/>
      <c r="C6631" s="10"/>
      <c r="D6631" s="13"/>
      <c r="K6631" s="3"/>
    </row>
    <row r="6632" spans="2:11" s="2" customFormat="1" x14ac:dyDescent="0.2">
      <c r="B6632" s="4"/>
      <c r="C6632" s="10"/>
      <c r="D6632" s="13"/>
      <c r="K6632" s="3"/>
    </row>
    <row r="6633" spans="2:11" s="2" customFormat="1" x14ac:dyDescent="0.2">
      <c r="B6633" s="4"/>
      <c r="C6633" s="10"/>
      <c r="D6633" s="13"/>
      <c r="K6633" s="3"/>
    </row>
    <row r="6634" spans="2:11" s="2" customFormat="1" x14ac:dyDescent="0.2">
      <c r="B6634" s="4"/>
      <c r="C6634" s="10"/>
      <c r="D6634" s="13"/>
      <c r="K6634" s="3"/>
    </row>
    <row r="6635" spans="2:11" s="2" customFormat="1" x14ac:dyDescent="0.2">
      <c r="B6635" s="4"/>
      <c r="C6635" s="10"/>
      <c r="D6635" s="13"/>
      <c r="K6635" s="3"/>
    </row>
    <row r="6636" spans="2:11" s="2" customFormat="1" x14ac:dyDescent="0.2">
      <c r="B6636" s="4"/>
      <c r="C6636" s="10"/>
      <c r="D6636" s="13"/>
      <c r="K6636" s="3"/>
    </row>
    <row r="6637" spans="2:11" s="2" customFormat="1" x14ac:dyDescent="0.2">
      <c r="B6637" s="4"/>
      <c r="C6637" s="10"/>
      <c r="D6637" s="13"/>
      <c r="K6637" s="3"/>
    </row>
    <row r="6638" spans="2:11" s="2" customFormat="1" x14ac:dyDescent="0.2">
      <c r="B6638" s="4"/>
      <c r="C6638" s="10"/>
      <c r="D6638" s="13"/>
      <c r="K6638" s="3"/>
    </row>
    <row r="6639" spans="2:11" s="2" customFormat="1" x14ac:dyDescent="0.2">
      <c r="B6639" s="4"/>
      <c r="C6639" s="10"/>
      <c r="D6639" s="13"/>
      <c r="K6639" s="3"/>
    </row>
    <row r="6640" spans="2:11" s="2" customFormat="1" x14ac:dyDescent="0.2">
      <c r="B6640" s="4"/>
      <c r="C6640" s="10"/>
      <c r="D6640" s="13"/>
      <c r="K6640" s="3"/>
    </row>
    <row r="6641" spans="2:11" s="2" customFormat="1" x14ac:dyDescent="0.2">
      <c r="B6641" s="4"/>
      <c r="C6641" s="10"/>
      <c r="D6641" s="13"/>
      <c r="K6641" s="3"/>
    </row>
    <row r="6642" spans="2:11" s="2" customFormat="1" x14ac:dyDescent="0.2">
      <c r="B6642" s="4"/>
      <c r="C6642" s="10"/>
      <c r="D6642" s="13"/>
      <c r="K6642" s="3"/>
    </row>
    <row r="6643" spans="2:11" s="2" customFormat="1" x14ac:dyDescent="0.2">
      <c r="B6643" s="4"/>
      <c r="C6643" s="10"/>
      <c r="D6643" s="13"/>
      <c r="K6643" s="3"/>
    </row>
    <row r="6644" spans="2:11" s="2" customFormat="1" x14ac:dyDescent="0.2">
      <c r="B6644" s="4"/>
      <c r="C6644" s="10"/>
      <c r="D6644" s="13"/>
      <c r="K6644" s="3"/>
    </row>
    <row r="6645" spans="2:11" s="2" customFormat="1" x14ac:dyDescent="0.2">
      <c r="B6645" s="4"/>
      <c r="C6645" s="10"/>
      <c r="D6645" s="13"/>
      <c r="K6645" s="3"/>
    </row>
    <row r="6646" spans="2:11" s="2" customFormat="1" x14ac:dyDescent="0.2">
      <c r="B6646" s="4"/>
      <c r="C6646" s="10"/>
      <c r="D6646" s="13"/>
      <c r="K6646" s="3"/>
    </row>
    <row r="6647" spans="2:11" s="2" customFormat="1" x14ac:dyDescent="0.2">
      <c r="B6647" s="4"/>
      <c r="C6647" s="10"/>
      <c r="D6647" s="13"/>
      <c r="K6647" s="3"/>
    </row>
    <row r="6648" spans="2:11" s="2" customFormat="1" x14ac:dyDescent="0.2">
      <c r="B6648" s="4"/>
      <c r="C6648" s="10"/>
      <c r="D6648" s="13"/>
      <c r="K6648" s="3"/>
    </row>
    <row r="6649" spans="2:11" s="2" customFormat="1" x14ac:dyDescent="0.2">
      <c r="B6649" s="4"/>
      <c r="C6649" s="10"/>
      <c r="D6649" s="13"/>
      <c r="K6649" s="3"/>
    </row>
    <row r="6650" spans="2:11" s="2" customFormat="1" x14ac:dyDescent="0.2">
      <c r="B6650" s="4"/>
      <c r="C6650" s="10"/>
      <c r="D6650" s="13"/>
      <c r="K6650" s="3"/>
    </row>
    <row r="6651" spans="2:11" s="2" customFormat="1" x14ac:dyDescent="0.2">
      <c r="B6651" s="4"/>
      <c r="C6651" s="10"/>
      <c r="D6651" s="13"/>
      <c r="K6651" s="3"/>
    </row>
    <row r="6652" spans="2:11" s="2" customFormat="1" x14ac:dyDescent="0.2">
      <c r="B6652" s="4"/>
      <c r="C6652" s="10"/>
      <c r="D6652" s="13"/>
      <c r="K6652" s="3"/>
    </row>
    <row r="6653" spans="2:11" s="2" customFormat="1" x14ac:dyDescent="0.2">
      <c r="B6653" s="4"/>
      <c r="C6653" s="10"/>
      <c r="D6653" s="13"/>
      <c r="K6653" s="3"/>
    </row>
    <row r="6654" spans="2:11" s="2" customFormat="1" x14ac:dyDescent="0.2">
      <c r="B6654" s="4"/>
      <c r="C6654" s="10"/>
      <c r="D6654" s="13"/>
      <c r="K6654" s="3"/>
    </row>
    <row r="6655" spans="2:11" s="2" customFormat="1" x14ac:dyDescent="0.2">
      <c r="B6655" s="4"/>
      <c r="C6655" s="10"/>
      <c r="D6655" s="13"/>
      <c r="K6655" s="3"/>
    </row>
    <row r="6656" spans="2:11" s="2" customFormat="1" x14ac:dyDescent="0.2">
      <c r="B6656" s="4"/>
      <c r="C6656" s="10"/>
      <c r="D6656" s="13"/>
      <c r="K6656" s="3"/>
    </row>
    <row r="6657" spans="2:11" s="2" customFormat="1" x14ac:dyDescent="0.2">
      <c r="B6657" s="4"/>
      <c r="C6657" s="10"/>
      <c r="D6657" s="13"/>
      <c r="K6657" s="3"/>
    </row>
    <row r="6658" spans="2:11" s="2" customFormat="1" x14ac:dyDescent="0.2">
      <c r="B6658" s="4"/>
      <c r="C6658" s="10"/>
      <c r="D6658" s="13"/>
      <c r="K6658" s="3"/>
    </row>
    <row r="6659" spans="2:11" s="2" customFormat="1" x14ac:dyDescent="0.2">
      <c r="B6659" s="4"/>
      <c r="C6659" s="10"/>
      <c r="D6659" s="13"/>
      <c r="K6659" s="3"/>
    </row>
    <row r="6660" spans="2:11" s="2" customFormat="1" x14ac:dyDescent="0.2">
      <c r="B6660" s="4"/>
      <c r="C6660" s="10"/>
      <c r="D6660" s="13"/>
      <c r="K6660" s="3"/>
    </row>
    <row r="6661" spans="2:11" s="2" customFormat="1" x14ac:dyDescent="0.2">
      <c r="B6661" s="4"/>
      <c r="C6661" s="10"/>
      <c r="D6661" s="13"/>
      <c r="K6661" s="3"/>
    </row>
    <row r="6662" spans="2:11" s="2" customFormat="1" x14ac:dyDescent="0.2">
      <c r="B6662" s="4"/>
      <c r="C6662" s="10"/>
      <c r="D6662" s="13"/>
      <c r="K6662" s="3"/>
    </row>
    <row r="6663" spans="2:11" s="2" customFormat="1" x14ac:dyDescent="0.2">
      <c r="B6663" s="4"/>
      <c r="C6663" s="10"/>
      <c r="D6663" s="13"/>
      <c r="K6663" s="3"/>
    </row>
    <row r="6664" spans="2:11" s="2" customFormat="1" x14ac:dyDescent="0.2">
      <c r="B6664" s="4"/>
      <c r="C6664" s="10"/>
      <c r="D6664" s="13"/>
      <c r="K6664" s="3"/>
    </row>
    <row r="6665" spans="2:11" s="2" customFormat="1" x14ac:dyDescent="0.2">
      <c r="B6665" s="4"/>
      <c r="C6665" s="10"/>
      <c r="D6665" s="13"/>
      <c r="K6665" s="3"/>
    </row>
    <row r="6666" spans="2:11" s="2" customFormat="1" x14ac:dyDescent="0.2">
      <c r="B6666" s="4"/>
      <c r="C6666" s="10"/>
      <c r="D6666" s="13"/>
      <c r="K6666" s="3"/>
    </row>
    <row r="6667" spans="2:11" s="2" customFormat="1" x14ac:dyDescent="0.2">
      <c r="B6667" s="4"/>
      <c r="C6667" s="10"/>
      <c r="D6667" s="13"/>
      <c r="K6667" s="3"/>
    </row>
    <row r="6668" spans="2:11" s="2" customFormat="1" x14ac:dyDescent="0.2">
      <c r="B6668" s="4"/>
      <c r="C6668" s="10"/>
      <c r="D6668" s="13"/>
      <c r="K6668" s="3"/>
    </row>
    <row r="6669" spans="2:11" s="2" customFormat="1" x14ac:dyDescent="0.2">
      <c r="B6669" s="4"/>
      <c r="C6669" s="10"/>
      <c r="D6669" s="13"/>
      <c r="K6669" s="3"/>
    </row>
    <row r="6670" spans="2:11" s="2" customFormat="1" x14ac:dyDescent="0.2">
      <c r="B6670" s="4"/>
      <c r="C6670" s="10"/>
      <c r="D6670" s="13"/>
      <c r="K6670" s="3"/>
    </row>
    <row r="6671" spans="2:11" s="2" customFormat="1" x14ac:dyDescent="0.2">
      <c r="B6671" s="4"/>
      <c r="C6671" s="10"/>
      <c r="D6671" s="13"/>
      <c r="K6671" s="3"/>
    </row>
    <row r="6672" spans="2:11" s="2" customFormat="1" x14ac:dyDescent="0.2">
      <c r="B6672" s="4"/>
      <c r="C6672" s="10"/>
      <c r="D6672" s="13"/>
      <c r="K6672" s="3"/>
    </row>
    <row r="6673" spans="2:11" s="2" customFormat="1" x14ac:dyDescent="0.2">
      <c r="B6673" s="4"/>
      <c r="C6673" s="10"/>
      <c r="D6673" s="13"/>
      <c r="K6673" s="3"/>
    </row>
    <row r="6674" spans="2:11" s="2" customFormat="1" x14ac:dyDescent="0.2">
      <c r="B6674" s="4"/>
      <c r="C6674" s="10"/>
      <c r="D6674" s="13"/>
      <c r="K6674" s="3"/>
    </row>
    <row r="6675" spans="2:11" s="2" customFormat="1" x14ac:dyDescent="0.2">
      <c r="B6675" s="4"/>
      <c r="C6675" s="10"/>
      <c r="D6675" s="13"/>
      <c r="K6675" s="3"/>
    </row>
    <row r="6676" spans="2:11" s="2" customFormat="1" x14ac:dyDescent="0.2">
      <c r="B6676" s="4"/>
      <c r="C6676" s="10"/>
      <c r="D6676" s="13"/>
      <c r="K6676" s="3"/>
    </row>
    <row r="6677" spans="2:11" s="2" customFormat="1" x14ac:dyDescent="0.2">
      <c r="B6677" s="4"/>
      <c r="C6677" s="10"/>
      <c r="D6677" s="13"/>
      <c r="K6677" s="3"/>
    </row>
    <row r="6678" spans="2:11" s="2" customFormat="1" x14ac:dyDescent="0.2">
      <c r="B6678" s="4"/>
      <c r="C6678" s="10"/>
      <c r="D6678" s="13"/>
      <c r="K6678" s="3"/>
    </row>
    <row r="6679" spans="2:11" s="2" customFormat="1" x14ac:dyDescent="0.2">
      <c r="B6679" s="4"/>
      <c r="C6679" s="10"/>
      <c r="D6679" s="13"/>
      <c r="K6679" s="3"/>
    </row>
    <row r="6680" spans="2:11" s="2" customFormat="1" x14ac:dyDescent="0.2">
      <c r="B6680" s="4"/>
      <c r="C6680" s="10"/>
      <c r="D6680" s="13"/>
      <c r="K6680" s="3"/>
    </row>
    <row r="6681" spans="2:11" s="2" customFormat="1" x14ac:dyDescent="0.2">
      <c r="B6681" s="4"/>
      <c r="C6681" s="10"/>
      <c r="D6681" s="13"/>
      <c r="K6681" s="3"/>
    </row>
    <row r="6682" spans="2:11" s="2" customFormat="1" x14ac:dyDescent="0.2">
      <c r="B6682" s="4"/>
      <c r="C6682" s="10"/>
      <c r="D6682" s="13"/>
      <c r="K6682" s="3"/>
    </row>
    <row r="6683" spans="2:11" s="2" customFormat="1" x14ac:dyDescent="0.2">
      <c r="B6683" s="4"/>
      <c r="C6683" s="10"/>
      <c r="D6683" s="13"/>
      <c r="K6683" s="3"/>
    </row>
    <row r="6684" spans="2:11" s="2" customFormat="1" x14ac:dyDescent="0.2">
      <c r="B6684" s="4"/>
      <c r="C6684" s="10"/>
      <c r="D6684" s="13"/>
      <c r="K6684" s="3"/>
    </row>
    <row r="6685" spans="2:11" s="2" customFormat="1" x14ac:dyDescent="0.2">
      <c r="B6685" s="4"/>
      <c r="C6685" s="10"/>
      <c r="D6685" s="13"/>
      <c r="K6685" s="3"/>
    </row>
    <row r="6686" spans="2:11" s="2" customFormat="1" x14ac:dyDescent="0.2">
      <c r="B6686" s="4"/>
      <c r="C6686" s="10"/>
      <c r="D6686" s="13"/>
      <c r="K6686" s="3"/>
    </row>
    <row r="6687" spans="2:11" s="2" customFormat="1" x14ac:dyDescent="0.2">
      <c r="B6687" s="4"/>
      <c r="C6687" s="10"/>
      <c r="D6687" s="13"/>
      <c r="K6687" s="3"/>
    </row>
    <row r="6688" spans="2:11" s="2" customFormat="1" x14ac:dyDescent="0.2">
      <c r="B6688" s="4"/>
      <c r="C6688" s="10"/>
      <c r="D6688" s="13"/>
      <c r="K6688" s="3"/>
    </row>
    <row r="6689" spans="2:11" s="2" customFormat="1" x14ac:dyDescent="0.2">
      <c r="B6689" s="4"/>
      <c r="C6689" s="10"/>
      <c r="D6689" s="13"/>
      <c r="K6689" s="3"/>
    </row>
    <row r="6690" spans="2:11" s="2" customFormat="1" x14ac:dyDescent="0.2">
      <c r="B6690" s="4"/>
      <c r="C6690" s="10"/>
      <c r="D6690" s="13"/>
      <c r="K6690" s="3"/>
    </row>
    <row r="6691" spans="2:11" s="2" customFormat="1" x14ac:dyDescent="0.2">
      <c r="B6691" s="4"/>
      <c r="C6691" s="10"/>
      <c r="D6691" s="13"/>
      <c r="K6691" s="3"/>
    </row>
    <row r="6692" spans="2:11" s="2" customFormat="1" x14ac:dyDescent="0.2">
      <c r="B6692" s="4"/>
      <c r="C6692" s="10"/>
      <c r="D6692" s="13"/>
      <c r="K6692" s="3"/>
    </row>
    <row r="6693" spans="2:11" s="2" customFormat="1" x14ac:dyDescent="0.2">
      <c r="B6693" s="4"/>
      <c r="C6693" s="10"/>
      <c r="D6693" s="13"/>
      <c r="K6693" s="3"/>
    </row>
    <row r="6694" spans="2:11" s="2" customFormat="1" x14ac:dyDescent="0.2">
      <c r="B6694" s="4"/>
      <c r="C6694" s="10"/>
      <c r="D6694" s="13"/>
      <c r="K6694" s="3"/>
    </row>
    <row r="6695" spans="2:11" s="2" customFormat="1" x14ac:dyDescent="0.2">
      <c r="B6695" s="4"/>
      <c r="C6695" s="10"/>
      <c r="D6695" s="13"/>
      <c r="K6695" s="3"/>
    </row>
    <row r="6696" spans="2:11" s="2" customFormat="1" x14ac:dyDescent="0.2">
      <c r="B6696" s="4"/>
      <c r="C6696" s="10"/>
      <c r="D6696" s="13"/>
      <c r="K6696" s="3"/>
    </row>
    <row r="6697" spans="2:11" s="2" customFormat="1" x14ac:dyDescent="0.2">
      <c r="B6697" s="4"/>
      <c r="C6697" s="10"/>
      <c r="D6697" s="13"/>
      <c r="K6697" s="3"/>
    </row>
    <row r="6698" spans="2:11" s="2" customFormat="1" x14ac:dyDescent="0.2">
      <c r="B6698" s="4"/>
      <c r="C6698" s="10"/>
      <c r="D6698" s="13"/>
      <c r="K6698" s="3"/>
    </row>
    <row r="6699" spans="2:11" s="2" customFormat="1" x14ac:dyDescent="0.2">
      <c r="B6699" s="4"/>
      <c r="C6699" s="10"/>
      <c r="D6699" s="13"/>
      <c r="K6699" s="3"/>
    </row>
    <row r="6700" spans="2:11" s="2" customFormat="1" x14ac:dyDescent="0.2">
      <c r="B6700" s="4"/>
      <c r="C6700" s="10"/>
      <c r="D6700" s="13"/>
      <c r="K6700" s="3"/>
    </row>
    <row r="6701" spans="2:11" s="2" customFormat="1" x14ac:dyDescent="0.2">
      <c r="B6701" s="4"/>
      <c r="C6701" s="10"/>
      <c r="D6701" s="13"/>
      <c r="K6701" s="3"/>
    </row>
    <row r="6702" spans="2:11" s="2" customFormat="1" x14ac:dyDescent="0.2">
      <c r="B6702" s="4"/>
      <c r="C6702" s="10"/>
      <c r="D6702" s="13"/>
      <c r="K6702" s="3"/>
    </row>
    <row r="6703" spans="2:11" s="2" customFormat="1" x14ac:dyDescent="0.2">
      <c r="B6703" s="4"/>
      <c r="C6703" s="10"/>
      <c r="D6703" s="13"/>
      <c r="K6703" s="3"/>
    </row>
    <row r="6704" spans="2:11" s="2" customFormat="1" x14ac:dyDescent="0.2">
      <c r="B6704" s="4"/>
      <c r="C6704" s="10"/>
      <c r="D6704" s="13"/>
      <c r="K6704" s="3"/>
    </row>
    <row r="6705" spans="2:11" s="2" customFormat="1" x14ac:dyDescent="0.2">
      <c r="B6705" s="4"/>
      <c r="C6705" s="10"/>
      <c r="D6705" s="13"/>
      <c r="K6705" s="3"/>
    </row>
    <row r="6706" spans="2:11" s="2" customFormat="1" x14ac:dyDescent="0.2">
      <c r="B6706" s="4"/>
      <c r="C6706" s="10"/>
      <c r="D6706" s="13"/>
      <c r="K6706" s="3"/>
    </row>
    <row r="6707" spans="2:11" s="2" customFormat="1" x14ac:dyDescent="0.2">
      <c r="B6707" s="4"/>
      <c r="C6707" s="10"/>
      <c r="D6707" s="13"/>
      <c r="K6707" s="3"/>
    </row>
    <row r="6708" spans="2:11" s="2" customFormat="1" x14ac:dyDescent="0.2">
      <c r="B6708" s="4"/>
      <c r="C6708" s="10"/>
      <c r="D6708" s="13"/>
      <c r="K6708" s="3"/>
    </row>
    <row r="6709" spans="2:11" s="2" customFormat="1" x14ac:dyDescent="0.2">
      <c r="B6709" s="4"/>
      <c r="C6709" s="10"/>
      <c r="D6709" s="13"/>
      <c r="K6709" s="3"/>
    </row>
    <row r="6710" spans="2:11" s="2" customFormat="1" x14ac:dyDescent="0.2">
      <c r="B6710" s="4"/>
      <c r="C6710" s="10"/>
      <c r="D6710" s="13"/>
      <c r="K6710" s="3"/>
    </row>
    <row r="6711" spans="2:11" s="2" customFormat="1" x14ac:dyDescent="0.2">
      <c r="B6711" s="4"/>
      <c r="C6711" s="10"/>
      <c r="D6711" s="13"/>
      <c r="K6711" s="3"/>
    </row>
    <row r="6712" spans="2:11" s="2" customFormat="1" x14ac:dyDescent="0.2">
      <c r="B6712" s="4"/>
      <c r="C6712" s="10"/>
      <c r="D6712" s="13"/>
      <c r="K6712" s="3"/>
    </row>
    <row r="6713" spans="2:11" s="2" customFormat="1" x14ac:dyDescent="0.2">
      <c r="B6713" s="4"/>
      <c r="C6713" s="10"/>
      <c r="D6713" s="13"/>
      <c r="K6713" s="3"/>
    </row>
    <row r="6714" spans="2:11" s="2" customFormat="1" x14ac:dyDescent="0.2">
      <c r="B6714" s="4"/>
      <c r="C6714" s="10"/>
      <c r="D6714" s="13"/>
      <c r="K6714" s="3"/>
    </row>
    <row r="6715" spans="2:11" s="2" customFormat="1" x14ac:dyDescent="0.2">
      <c r="B6715" s="4"/>
      <c r="C6715" s="10"/>
      <c r="D6715" s="13"/>
      <c r="K6715" s="3"/>
    </row>
    <row r="6716" spans="2:11" s="2" customFormat="1" x14ac:dyDescent="0.2">
      <c r="B6716" s="4"/>
      <c r="C6716" s="10"/>
      <c r="D6716" s="13"/>
      <c r="K6716" s="3"/>
    </row>
    <row r="6717" spans="2:11" s="2" customFormat="1" x14ac:dyDescent="0.2">
      <c r="B6717" s="4"/>
      <c r="C6717" s="10"/>
      <c r="D6717" s="13"/>
      <c r="K6717" s="3"/>
    </row>
    <row r="6718" spans="2:11" s="2" customFormat="1" x14ac:dyDescent="0.2">
      <c r="B6718" s="4"/>
      <c r="C6718" s="10"/>
      <c r="D6718" s="13"/>
      <c r="K6718" s="3"/>
    </row>
    <row r="6719" spans="2:11" s="2" customFormat="1" x14ac:dyDescent="0.2">
      <c r="B6719" s="4"/>
      <c r="C6719" s="10"/>
      <c r="D6719" s="13"/>
      <c r="K6719" s="3"/>
    </row>
    <row r="6720" spans="2:11" s="2" customFormat="1" x14ac:dyDescent="0.2">
      <c r="B6720" s="4"/>
      <c r="C6720" s="10"/>
      <c r="D6720" s="13"/>
      <c r="K6720" s="3"/>
    </row>
    <row r="6721" spans="2:11" s="2" customFormat="1" x14ac:dyDescent="0.2">
      <c r="B6721" s="4"/>
      <c r="C6721" s="10"/>
      <c r="D6721" s="13"/>
      <c r="K6721" s="3"/>
    </row>
    <row r="6722" spans="2:11" s="2" customFormat="1" x14ac:dyDescent="0.2">
      <c r="B6722" s="4"/>
      <c r="C6722" s="10"/>
      <c r="D6722" s="13"/>
      <c r="K6722" s="3"/>
    </row>
    <row r="6723" spans="2:11" s="2" customFormat="1" x14ac:dyDescent="0.2">
      <c r="B6723" s="4"/>
      <c r="C6723" s="10"/>
      <c r="D6723" s="13"/>
      <c r="K6723" s="3"/>
    </row>
    <row r="6724" spans="2:11" s="2" customFormat="1" x14ac:dyDescent="0.2">
      <c r="B6724" s="4"/>
      <c r="C6724" s="10"/>
      <c r="D6724" s="13"/>
      <c r="K6724" s="3"/>
    </row>
    <row r="6725" spans="2:11" s="2" customFormat="1" x14ac:dyDescent="0.2">
      <c r="B6725" s="4"/>
      <c r="C6725" s="10"/>
      <c r="D6725" s="13"/>
      <c r="K6725" s="3"/>
    </row>
    <row r="6726" spans="2:11" s="2" customFormat="1" x14ac:dyDescent="0.2">
      <c r="B6726" s="4"/>
      <c r="C6726" s="10"/>
      <c r="D6726" s="13"/>
      <c r="K6726" s="3"/>
    </row>
    <row r="6727" spans="2:11" s="2" customFormat="1" x14ac:dyDescent="0.2">
      <c r="B6727" s="4"/>
      <c r="C6727" s="10"/>
      <c r="D6727" s="13"/>
      <c r="K6727" s="3"/>
    </row>
    <row r="6728" spans="2:11" s="2" customFormat="1" x14ac:dyDescent="0.2">
      <c r="B6728" s="4"/>
      <c r="C6728" s="10"/>
      <c r="D6728" s="13"/>
      <c r="K6728" s="3"/>
    </row>
    <row r="6729" spans="2:11" s="2" customFormat="1" x14ac:dyDescent="0.2">
      <c r="B6729" s="4"/>
      <c r="C6729" s="10"/>
      <c r="D6729" s="13"/>
      <c r="K6729" s="3"/>
    </row>
    <row r="6730" spans="2:11" s="2" customFormat="1" x14ac:dyDescent="0.2">
      <c r="B6730" s="4"/>
      <c r="C6730" s="10"/>
      <c r="D6730" s="13"/>
      <c r="K6730" s="3"/>
    </row>
    <row r="6731" spans="2:11" s="2" customFormat="1" x14ac:dyDescent="0.2">
      <c r="B6731" s="4"/>
      <c r="C6731" s="10"/>
      <c r="D6731" s="13"/>
      <c r="K6731" s="3"/>
    </row>
    <row r="6732" spans="2:11" s="2" customFormat="1" x14ac:dyDescent="0.2">
      <c r="B6732" s="4"/>
      <c r="C6732" s="10"/>
      <c r="D6732" s="13"/>
      <c r="K6732" s="3"/>
    </row>
    <row r="6733" spans="2:11" s="2" customFormat="1" x14ac:dyDescent="0.2">
      <c r="B6733" s="4"/>
      <c r="C6733" s="10"/>
      <c r="D6733" s="13"/>
      <c r="K6733" s="3"/>
    </row>
    <row r="6734" spans="2:11" s="2" customFormat="1" x14ac:dyDescent="0.2">
      <c r="B6734" s="4"/>
      <c r="C6734" s="10"/>
      <c r="D6734" s="13"/>
      <c r="K6734" s="3"/>
    </row>
    <row r="6735" spans="2:11" s="2" customFormat="1" x14ac:dyDescent="0.2">
      <c r="B6735" s="4"/>
      <c r="C6735" s="10"/>
      <c r="D6735" s="13"/>
      <c r="K6735" s="3"/>
    </row>
    <row r="6736" spans="2:11" s="2" customFormat="1" x14ac:dyDescent="0.2">
      <c r="B6736" s="4"/>
      <c r="C6736" s="10"/>
      <c r="D6736" s="13"/>
      <c r="K6736" s="3"/>
    </row>
    <row r="6737" spans="2:11" s="2" customFormat="1" x14ac:dyDescent="0.2">
      <c r="B6737" s="4"/>
      <c r="C6737" s="10"/>
      <c r="D6737" s="13"/>
      <c r="K6737" s="3"/>
    </row>
    <row r="6738" spans="2:11" s="2" customFormat="1" x14ac:dyDescent="0.2">
      <c r="B6738" s="4"/>
      <c r="C6738" s="10"/>
      <c r="D6738" s="13"/>
      <c r="K6738" s="3"/>
    </row>
    <row r="6739" spans="2:11" s="2" customFormat="1" x14ac:dyDescent="0.2">
      <c r="B6739" s="4"/>
      <c r="C6739" s="10"/>
      <c r="D6739" s="13"/>
      <c r="K6739" s="3"/>
    </row>
    <row r="6740" spans="2:11" s="2" customFormat="1" x14ac:dyDescent="0.2">
      <c r="B6740" s="4"/>
      <c r="C6740" s="10"/>
      <c r="D6740" s="13"/>
      <c r="K6740" s="3"/>
    </row>
    <row r="6741" spans="2:11" s="2" customFormat="1" x14ac:dyDescent="0.2">
      <c r="B6741" s="4"/>
      <c r="C6741" s="10"/>
      <c r="D6741" s="13"/>
      <c r="K6741" s="3"/>
    </row>
    <row r="6742" spans="2:11" s="2" customFormat="1" x14ac:dyDescent="0.2">
      <c r="B6742" s="4"/>
      <c r="C6742" s="10"/>
      <c r="D6742" s="13"/>
      <c r="K6742" s="3"/>
    </row>
    <row r="6743" spans="2:11" s="2" customFormat="1" x14ac:dyDescent="0.2">
      <c r="B6743" s="4"/>
      <c r="C6743" s="10"/>
      <c r="D6743" s="13"/>
      <c r="K6743" s="3"/>
    </row>
    <row r="6744" spans="2:11" s="2" customFormat="1" x14ac:dyDescent="0.2">
      <c r="B6744" s="4"/>
      <c r="C6744" s="10"/>
      <c r="D6744" s="13"/>
      <c r="K6744" s="3"/>
    </row>
    <row r="6745" spans="2:11" s="2" customFormat="1" x14ac:dyDescent="0.2">
      <c r="B6745" s="4"/>
      <c r="C6745" s="10"/>
      <c r="D6745" s="13"/>
      <c r="K6745" s="3"/>
    </row>
    <row r="6746" spans="2:11" s="2" customFormat="1" x14ac:dyDescent="0.2">
      <c r="B6746" s="4"/>
      <c r="C6746" s="10"/>
      <c r="D6746" s="13"/>
      <c r="K6746" s="3"/>
    </row>
    <row r="6747" spans="2:11" s="2" customFormat="1" x14ac:dyDescent="0.2">
      <c r="B6747" s="4"/>
      <c r="C6747" s="10"/>
      <c r="D6747" s="13"/>
      <c r="K6747" s="3"/>
    </row>
    <row r="6748" spans="2:11" s="2" customFormat="1" x14ac:dyDescent="0.2">
      <c r="B6748" s="4"/>
      <c r="C6748" s="10"/>
      <c r="D6748" s="13"/>
      <c r="K6748" s="3"/>
    </row>
    <row r="6749" spans="2:11" s="2" customFormat="1" x14ac:dyDescent="0.2">
      <c r="B6749" s="4"/>
      <c r="C6749" s="10"/>
      <c r="D6749" s="13"/>
      <c r="K6749" s="3"/>
    </row>
    <row r="6750" spans="2:11" s="2" customFormat="1" x14ac:dyDescent="0.2">
      <c r="B6750" s="4"/>
      <c r="C6750" s="10"/>
      <c r="D6750" s="13"/>
      <c r="K6750" s="3"/>
    </row>
    <row r="6751" spans="2:11" s="2" customFormat="1" x14ac:dyDescent="0.2">
      <c r="B6751" s="4"/>
      <c r="C6751" s="10"/>
      <c r="D6751" s="13"/>
      <c r="K6751" s="3"/>
    </row>
    <row r="6752" spans="2:11" s="2" customFormat="1" x14ac:dyDescent="0.2">
      <c r="B6752" s="4"/>
      <c r="C6752" s="10"/>
      <c r="D6752" s="13"/>
      <c r="K6752" s="3"/>
    </row>
    <row r="6753" spans="2:11" s="2" customFormat="1" x14ac:dyDescent="0.2">
      <c r="B6753" s="4"/>
      <c r="C6753" s="10"/>
      <c r="D6753" s="13"/>
      <c r="K6753" s="3"/>
    </row>
    <row r="6754" spans="2:11" s="2" customFormat="1" x14ac:dyDescent="0.2">
      <c r="B6754" s="4"/>
      <c r="C6754" s="10"/>
      <c r="D6754" s="13"/>
      <c r="K6754" s="3"/>
    </row>
    <row r="6755" spans="2:11" s="2" customFormat="1" x14ac:dyDescent="0.2">
      <c r="B6755" s="4"/>
      <c r="C6755" s="10"/>
      <c r="D6755" s="13"/>
      <c r="K6755" s="3"/>
    </row>
    <row r="6756" spans="2:11" s="2" customFormat="1" x14ac:dyDescent="0.2">
      <c r="B6756" s="4"/>
      <c r="C6756" s="10"/>
      <c r="D6756" s="13"/>
      <c r="K6756" s="3"/>
    </row>
    <row r="6757" spans="2:11" s="2" customFormat="1" x14ac:dyDescent="0.2">
      <c r="B6757" s="4"/>
      <c r="C6757" s="10"/>
      <c r="D6757" s="13"/>
      <c r="K6757" s="3"/>
    </row>
    <row r="6758" spans="2:11" s="2" customFormat="1" x14ac:dyDescent="0.2">
      <c r="B6758" s="4"/>
      <c r="C6758" s="10"/>
      <c r="D6758" s="13"/>
      <c r="K6758" s="3"/>
    </row>
    <row r="6759" spans="2:11" s="2" customFormat="1" x14ac:dyDescent="0.2">
      <c r="B6759" s="4"/>
      <c r="C6759" s="10"/>
      <c r="D6759" s="13"/>
      <c r="K6759" s="3"/>
    </row>
    <row r="6760" spans="2:11" s="2" customFormat="1" x14ac:dyDescent="0.2">
      <c r="B6760" s="4"/>
      <c r="C6760" s="10"/>
      <c r="D6760" s="13"/>
      <c r="K6760" s="3"/>
    </row>
    <row r="6761" spans="2:11" s="2" customFormat="1" x14ac:dyDescent="0.2">
      <c r="B6761" s="4"/>
      <c r="C6761" s="10"/>
      <c r="D6761" s="13"/>
      <c r="K6761" s="3"/>
    </row>
    <row r="6762" spans="2:11" s="2" customFormat="1" x14ac:dyDescent="0.2">
      <c r="B6762" s="4"/>
      <c r="C6762" s="10"/>
      <c r="D6762" s="13"/>
      <c r="K6762" s="3"/>
    </row>
    <row r="6763" spans="2:11" s="2" customFormat="1" x14ac:dyDescent="0.2">
      <c r="B6763" s="4"/>
      <c r="C6763" s="10"/>
      <c r="D6763" s="13"/>
      <c r="K6763" s="3"/>
    </row>
    <row r="6764" spans="2:11" s="2" customFormat="1" x14ac:dyDescent="0.2">
      <c r="B6764" s="4"/>
      <c r="C6764" s="10"/>
      <c r="D6764" s="13"/>
      <c r="K6764" s="3"/>
    </row>
    <row r="6765" spans="2:11" s="2" customFormat="1" x14ac:dyDescent="0.2">
      <c r="B6765" s="4"/>
      <c r="C6765" s="10"/>
      <c r="D6765" s="13"/>
      <c r="K6765" s="3"/>
    </row>
    <row r="6766" spans="2:11" s="2" customFormat="1" x14ac:dyDescent="0.2">
      <c r="B6766" s="4"/>
      <c r="C6766" s="10"/>
      <c r="D6766" s="13"/>
      <c r="K6766" s="3"/>
    </row>
    <row r="6767" spans="2:11" s="2" customFormat="1" x14ac:dyDescent="0.2">
      <c r="B6767" s="4"/>
      <c r="C6767" s="10"/>
      <c r="D6767" s="13"/>
      <c r="K6767" s="3"/>
    </row>
    <row r="6768" spans="2:11" s="2" customFormat="1" x14ac:dyDescent="0.2">
      <c r="B6768" s="4"/>
      <c r="C6768" s="10"/>
      <c r="D6768" s="13"/>
      <c r="K6768" s="3"/>
    </row>
    <row r="6769" spans="2:11" s="2" customFormat="1" x14ac:dyDescent="0.2">
      <c r="B6769" s="4"/>
      <c r="C6769" s="10"/>
      <c r="D6769" s="13"/>
      <c r="K6769" s="3"/>
    </row>
    <row r="6770" spans="2:11" s="2" customFormat="1" x14ac:dyDescent="0.2">
      <c r="B6770" s="4"/>
      <c r="C6770" s="10"/>
      <c r="D6770" s="13"/>
      <c r="K6770" s="3"/>
    </row>
    <row r="6771" spans="2:11" s="2" customFormat="1" x14ac:dyDescent="0.2">
      <c r="B6771" s="4"/>
      <c r="C6771" s="10"/>
      <c r="D6771" s="13"/>
      <c r="K6771" s="3"/>
    </row>
    <row r="6772" spans="2:11" s="2" customFormat="1" x14ac:dyDescent="0.2">
      <c r="B6772" s="4"/>
      <c r="C6772" s="10"/>
      <c r="D6772" s="13"/>
      <c r="K6772" s="3"/>
    </row>
    <row r="6773" spans="2:11" s="2" customFormat="1" x14ac:dyDescent="0.2">
      <c r="B6773" s="4"/>
      <c r="C6773" s="10"/>
      <c r="D6773" s="13"/>
      <c r="K6773" s="3"/>
    </row>
    <row r="6774" spans="2:11" s="2" customFormat="1" x14ac:dyDescent="0.2">
      <c r="B6774" s="4"/>
      <c r="C6774" s="10"/>
      <c r="D6774" s="13"/>
      <c r="K6774" s="3"/>
    </row>
    <row r="6775" spans="2:11" s="2" customFormat="1" x14ac:dyDescent="0.2">
      <c r="B6775" s="4"/>
      <c r="C6775" s="10"/>
      <c r="D6775" s="13"/>
      <c r="K6775" s="3"/>
    </row>
    <row r="6776" spans="2:11" s="2" customFormat="1" x14ac:dyDescent="0.2">
      <c r="B6776" s="4"/>
      <c r="C6776" s="10"/>
      <c r="D6776" s="13"/>
      <c r="K6776" s="3"/>
    </row>
    <row r="6777" spans="2:11" s="2" customFormat="1" x14ac:dyDescent="0.2">
      <c r="B6777" s="4"/>
      <c r="C6777" s="10"/>
      <c r="D6777" s="13"/>
      <c r="K6777" s="3"/>
    </row>
    <row r="6778" spans="2:11" s="2" customFormat="1" x14ac:dyDescent="0.2">
      <c r="B6778" s="4"/>
      <c r="C6778" s="10"/>
      <c r="D6778" s="13"/>
      <c r="K6778" s="3"/>
    </row>
    <row r="6779" spans="2:11" s="2" customFormat="1" x14ac:dyDescent="0.2">
      <c r="B6779" s="4"/>
      <c r="C6779" s="10"/>
      <c r="D6779" s="13"/>
      <c r="K6779" s="3"/>
    </row>
    <row r="6780" spans="2:11" s="2" customFormat="1" x14ac:dyDescent="0.2">
      <c r="B6780" s="4"/>
      <c r="C6780" s="10"/>
      <c r="D6780" s="13"/>
      <c r="K6780" s="3"/>
    </row>
    <row r="6781" spans="2:11" s="2" customFormat="1" x14ac:dyDescent="0.2">
      <c r="B6781" s="4"/>
      <c r="C6781" s="10"/>
      <c r="D6781" s="13"/>
      <c r="K6781" s="3"/>
    </row>
    <row r="6782" spans="2:11" s="2" customFormat="1" x14ac:dyDescent="0.2">
      <c r="B6782" s="4"/>
      <c r="C6782" s="10"/>
      <c r="D6782" s="13"/>
      <c r="K6782" s="3"/>
    </row>
    <row r="6783" spans="2:11" s="2" customFormat="1" x14ac:dyDescent="0.2">
      <c r="B6783" s="4"/>
      <c r="C6783" s="10"/>
      <c r="D6783" s="13"/>
      <c r="K6783" s="3"/>
    </row>
    <row r="6784" spans="2:11" s="2" customFormat="1" x14ac:dyDescent="0.2">
      <c r="B6784" s="4"/>
      <c r="C6784" s="10"/>
      <c r="D6784" s="13"/>
      <c r="K6784" s="3"/>
    </row>
    <row r="6785" spans="2:11" s="2" customFormat="1" x14ac:dyDescent="0.2">
      <c r="B6785" s="4"/>
      <c r="C6785" s="10"/>
      <c r="D6785" s="13"/>
      <c r="K6785" s="3"/>
    </row>
    <row r="6786" spans="2:11" s="2" customFormat="1" x14ac:dyDescent="0.2">
      <c r="B6786" s="4"/>
      <c r="C6786" s="10"/>
      <c r="D6786" s="13"/>
      <c r="K6786" s="3"/>
    </row>
    <row r="6787" spans="2:11" s="2" customFormat="1" x14ac:dyDescent="0.2">
      <c r="B6787" s="4"/>
      <c r="C6787" s="10"/>
      <c r="D6787" s="13"/>
      <c r="K6787" s="3"/>
    </row>
    <row r="6788" spans="2:11" s="2" customFormat="1" x14ac:dyDescent="0.2">
      <c r="B6788" s="4"/>
      <c r="C6788" s="10"/>
      <c r="D6788" s="13"/>
      <c r="K6788" s="3"/>
    </row>
    <row r="6789" spans="2:11" s="2" customFormat="1" x14ac:dyDescent="0.2">
      <c r="B6789" s="4"/>
      <c r="C6789" s="10"/>
      <c r="D6789" s="13"/>
      <c r="K6789" s="3"/>
    </row>
    <row r="6790" spans="2:11" s="2" customFormat="1" x14ac:dyDescent="0.2">
      <c r="B6790" s="4"/>
      <c r="C6790" s="10"/>
      <c r="D6790" s="13"/>
      <c r="K6790" s="3"/>
    </row>
    <row r="6791" spans="2:11" s="2" customFormat="1" x14ac:dyDescent="0.2">
      <c r="B6791" s="4"/>
      <c r="C6791" s="10"/>
      <c r="D6791" s="13"/>
      <c r="K6791" s="3"/>
    </row>
    <row r="6792" spans="2:11" s="2" customFormat="1" x14ac:dyDescent="0.2">
      <c r="B6792" s="4"/>
      <c r="C6792" s="10"/>
      <c r="D6792" s="13"/>
      <c r="K6792" s="3"/>
    </row>
    <row r="6793" spans="2:11" s="2" customFormat="1" x14ac:dyDescent="0.2">
      <c r="B6793" s="4"/>
      <c r="C6793" s="10"/>
      <c r="D6793" s="13"/>
      <c r="K6793" s="3"/>
    </row>
    <row r="6794" spans="2:11" s="2" customFormat="1" x14ac:dyDescent="0.2">
      <c r="B6794" s="4"/>
      <c r="C6794" s="10"/>
      <c r="D6794" s="13"/>
      <c r="K6794" s="3"/>
    </row>
    <row r="6795" spans="2:11" s="2" customFormat="1" x14ac:dyDescent="0.2">
      <c r="B6795" s="4"/>
      <c r="C6795" s="10"/>
      <c r="D6795" s="13"/>
      <c r="K6795" s="3"/>
    </row>
    <row r="6796" spans="2:11" s="2" customFormat="1" x14ac:dyDescent="0.2">
      <c r="B6796" s="4"/>
      <c r="C6796" s="10"/>
      <c r="D6796" s="13"/>
      <c r="K6796" s="3"/>
    </row>
    <row r="6797" spans="2:11" s="2" customFormat="1" x14ac:dyDescent="0.2">
      <c r="B6797" s="4"/>
      <c r="C6797" s="10"/>
      <c r="D6797" s="13"/>
      <c r="K6797" s="3"/>
    </row>
    <row r="6798" spans="2:11" s="2" customFormat="1" x14ac:dyDescent="0.2">
      <c r="B6798" s="4"/>
      <c r="C6798" s="10"/>
      <c r="D6798" s="13"/>
      <c r="K6798" s="3"/>
    </row>
    <row r="6799" spans="2:11" s="2" customFormat="1" x14ac:dyDescent="0.2">
      <c r="B6799" s="4"/>
      <c r="C6799" s="10"/>
      <c r="D6799" s="13"/>
      <c r="K6799" s="3"/>
    </row>
    <row r="6800" spans="2:11" s="2" customFormat="1" x14ac:dyDescent="0.2">
      <c r="B6800" s="4"/>
      <c r="C6800" s="10"/>
      <c r="D6800" s="13"/>
      <c r="K6800" s="3"/>
    </row>
    <row r="6801" spans="2:11" s="2" customFormat="1" x14ac:dyDescent="0.2">
      <c r="B6801" s="4"/>
      <c r="C6801" s="10"/>
      <c r="D6801" s="13"/>
      <c r="K6801" s="3"/>
    </row>
    <row r="6802" spans="2:11" s="2" customFormat="1" x14ac:dyDescent="0.2">
      <c r="B6802" s="4"/>
      <c r="C6802" s="10"/>
      <c r="D6802" s="13"/>
      <c r="K6802" s="3"/>
    </row>
    <row r="6803" spans="2:11" s="2" customFormat="1" x14ac:dyDescent="0.2">
      <c r="B6803" s="4"/>
      <c r="C6803" s="10"/>
      <c r="D6803" s="13"/>
      <c r="K6803" s="3"/>
    </row>
    <row r="6804" spans="2:11" s="2" customFormat="1" x14ac:dyDescent="0.2">
      <c r="B6804" s="4"/>
      <c r="C6804" s="10"/>
      <c r="D6804" s="13"/>
      <c r="K6804" s="3"/>
    </row>
    <row r="6805" spans="2:11" s="2" customFormat="1" x14ac:dyDescent="0.2">
      <c r="B6805" s="4"/>
      <c r="C6805" s="10"/>
      <c r="D6805" s="13"/>
      <c r="K6805" s="3"/>
    </row>
    <row r="6806" spans="2:11" s="2" customFormat="1" x14ac:dyDescent="0.2">
      <c r="B6806" s="4"/>
      <c r="C6806" s="10"/>
      <c r="D6806" s="13"/>
      <c r="K6806" s="3"/>
    </row>
    <row r="6807" spans="2:11" s="2" customFormat="1" x14ac:dyDescent="0.2">
      <c r="B6807" s="4"/>
      <c r="C6807" s="10"/>
      <c r="D6807" s="13"/>
      <c r="K6807" s="3"/>
    </row>
    <row r="6808" spans="2:11" s="2" customFormat="1" x14ac:dyDescent="0.2">
      <c r="B6808" s="4"/>
      <c r="C6808" s="10"/>
      <c r="D6808" s="13"/>
      <c r="K6808" s="3"/>
    </row>
    <row r="6809" spans="2:11" s="2" customFormat="1" x14ac:dyDescent="0.2">
      <c r="B6809" s="4"/>
      <c r="C6809" s="10"/>
      <c r="D6809" s="13"/>
      <c r="K6809" s="3"/>
    </row>
    <row r="6810" spans="2:11" s="2" customFormat="1" x14ac:dyDescent="0.2">
      <c r="B6810" s="4"/>
      <c r="C6810" s="10"/>
      <c r="D6810" s="13"/>
      <c r="K6810" s="3"/>
    </row>
    <row r="6811" spans="2:11" s="2" customFormat="1" x14ac:dyDescent="0.2">
      <c r="B6811" s="4"/>
      <c r="C6811" s="10"/>
      <c r="D6811" s="13"/>
      <c r="K6811" s="3"/>
    </row>
    <row r="6812" spans="2:11" s="2" customFormat="1" x14ac:dyDescent="0.2">
      <c r="B6812" s="4"/>
      <c r="C6812" s="10"/>
      <c r="D6812" s="13"/>
      <c r="K6812" s="3"/>
    </row>
    <row r="6813" spans="2:11" s="2" customFormat="1" x14ac:dyDescent="0.2">
      <c r="B6813" s="4"/>
      <c r="C6813" s="10"/>
      <c r="D6813" s="13"/>
      <c r="K6813" s="3"/>
    </row>
    <row r="6814" spans="2:11" s="2" customFormat="1" x14ac:dyDescent="0.2">
      <c r="B6814" s="4"/>
      <c r="C6814" s="10"/>
      <c r="D6814" s="13"/>
      <c r="K6814" s="3"/>
    </row>
    <row r="6815" spans="2:11" s="2" customFormat="1" x14ac:dyDescent="0.2">
      <c r="B6815" s="4"/>
      <c r="C6815" s="10"/>
      <c r="D6815" s="13"/>
      <c r="K6815" s="3"/>
    </row>
    <row r="6816" spans="2:11" s="2" customFormat="1" x14ac:dyDescent="0.2">
      <c r="B6816" s="4"/>
      <c r="C6816" s="10"/>
      <c r="D6816" s="13"/>
      <c r="K6816" s="3"/>
    </row>
    <row r="6817" spans="2:11" s="2" customFormat="1" x14ac:dyDescent="0.2">
      <c r="B6817" s="4"/>
      <c r="C6817" s="10"/>
      <c r="D6817" s="13"/>
      <c r="K6817" s="3"/>
    </row>
    <row r="6818" spans="2:11" s="2" customFormat="1" x14ac:dyDescent="0.2">
      <c r="B6818" s="4"/>
      <c r="C6818" s="10"/>
      <c r="D6818" s="13"/>
      <c r="K6818" s="3"/>
    </row>
    <row r="6819" spans="2:11" s="2" customFormat="1" x14ac:dyDescent="0.2">
      <c r="B6819" s="4"/>
      <c r="C6819" s="10"/>
      <c r="D6819" s="13"/>
      <c r="K6819" s="3"/>
    </row>
    <row r="6820" spans="2:11" s="2" customFormat="1" x14ac:dyDescent="0.2">
      <c r="B6820" s="4"/>
      <c r="C6820" s="10"/>
      <c r="D6820" s="13"/>
      <c r="K6820" s="3"/>
    </row>
    <row r="6821" spans="2:11" s="2" customFormat="1" x14ac:dyDescent="0.2">
      <c r="B6821" s="4"/>
      <c r="C6821" s="10"/>
      <c r="D6821" s="13"/>
      <c r="K6821" s="3"/>
    </row>
    <row r="6822" spans="2:11" s="2" customFormat="1" x14ac:dyDescent="0.2">
      <c r="B6822" s="4"/>
      <c r="C6822" s="10"/>
      <c r="D6822" s="13"/>
      <c r="K6822" s="3"/>
    </row>
    <row r="6823" spans="2:11" s="2" customFormat="1" x14ac:dyDescent="0.2">
      <c r="B6823" s="4"/>
      <c r="C6823" s="10"/>
      <c r="D6823" s="13"/>
      <c r="K6823" s="3"/>
    </row>
    <row r="6824" spans="2:11" s="2" customFormat="1" x14ac:dyDescent="0.2">
      <c r="B6824" s="4"/>
      <c r="C6824" s="10"/>
      <c r="D6824" s="13"/>
      <c r="K6824" s="3"/>
    </row>
    <row r="6825" spans="2:11" s="2" customFormat="1" x14ac:dyDescent="0.2">
      <c r="B6825" s="4"/>
      <c r="C6825" s="10"/>
      <c r="D6825" s="13"/>
      <c r="K6825" s="3"/>
    </row>
    <row r="6826" spans="2:11" s="2" customFormat="1" x14ac:dyDescent="0.2">
      <c r="B6826" s="4"/>
      <c r="C6826" s="10"/>
      <c r="D6826" s="13"/>
      <c r="K6826" s="3"/>
    </row>
    <row r="6827" spans="2:11" s="2" customFormat="1" x14ac:dyDescent="0.2">
      <c r="B6827" s="4"/>
      <c r="C6827" s="10"/>
      <c r="D6827" s="13"/>
      <c r="K6827" s="3"/>
    </row>
    <row r="6828" spans="2:11" s="2" customFormat="1" x14ac:dyDescent="0.2">
      <c r="B6828" s="4"/>
      <c r="C6828" s="10"/>
      <c r="D6828" s="13"/>
      <c r="K6828" s="3"/>
    </row>
    <row r="6829" spans="2:11" s="2" customFormat="1" x14ac:dyDescent="0.2">
      <c r="B6829" s="4"/>
      <c r="C6829" s="10"/>
      <c r="D6829" s="13"/>
      <c r="K6829" s="3"/>
    </row>
    <row r="6830" spans="2:11" s="2" customFormat="1" x14ac:dyDescent="0.2">
      <c r="B6830" s="4"/>
      <c r="C6830" s="10"/>
      <c r="D6830" s="13"/>
      <c r="K6830" s="3"/>
    </row>
    <row r="6831" spans="2:11" s="2" customFormat="1" x14ac:dyDescent="0.2">
      <c r="B6831" s="4"/>
      <c r="C6831" s="10"/>
      <c r="D6831" s="13"/>
      <c r="K6831" s="3"/>
    </row>
    <row r="6832" spans="2:11" s="2" customFormat="1" x14ac:dyDescent="0.2">
      <c r="B6832" s="4"/>
      <c r="C6832" s="10"/>
      <c r="D6832" s="13"/>
      <c r="K6832" s="3"/>
    </row>
    <row r="6833" spans="2:11" s="2" customFormat="1" x14ac:dyDescent="0.2">
      <c r="B6833" s="4"/>
      <c r="C6833" s="10"/>
      <c r="D6833" s="13"/>
      <c r="K6833" s="3"/>
    </row>
    <row r="6834" spans="2:11" s="2" customFormat="1" x14ac:dyDescent="0.2">
      <c r="B6834" s="4"/>
      <c r="C6834" s="10"/>
      <c r="D6834" s="13"/>
      <c r="K6834" s="3"/>
    </row>
    <row r="6835" spans="2:11" s="2" customFormat="1" x14ac:dyDescent="0.2">
      <c r="B6835" s="4"/>
      <c r="C6835" s="10"/>
      <c r="D6835" s="13"/>
      <c r="K6835" s="3"/>
    </row>
    <row r="6836" spans="2:11" s="2" customFormat="1" x14ac:dyDescent="0.2">
      <c r="B6836" s="4"/>
      <c r="C6836" s="10"/>
      <c r="D6836" s="13"/>
      <c r="K6836" s="3"/>
    </row>
    <row r="6837" spans="2:11" s="2" customFormat="1" x14ac:dyDescent="0.2">
      <c r="B6837" s="4"/>
      <c r="C6837" s="10"/>
      <c r="D6837" s="13"/>
      <c r="K6837" s="3"/>
    </row>
    <row r="6838" spans="2:11" s="2" customFormat="1" x14ac:dyDescent="0.2">
      <c r="B6838" s="4"/>
      <c r="C6838" s="10"/>
      <c r="D6838" s="13"/>
      <c r="K6838" s="3"/>
    </row>
    <row r="6839" spans="2:11" s="2" customFormat="1" x14ac:dyDescent="0.2">
      <c r="B6839" s="4"/>
      <c r="C6839" s="10"/>
      <c r="D6839" s="13"/>
      <c r="K6839" s="3"/>
    </row>
    <row r="6840" spans="2:11" s="2" customFormat="1" x14ac:dyDescent="0.2">
      <c r="B6840" s="4"/>
      <c r="C6840" s="10"/>
      <c r="D6840" s="13"/>
      <c r="K6840" s="3"/>
    </row>
    <row r="6841" spans="2:11" s="2" customFormat="1" x14ac:dyDescent="0.2">
      <c r="B6841" s="4"/>
      <c r="C6841" s="10"/>
      <c r="D6841" s="13"/>
      <c r="K6841" s="3"/>
    </row>
    <row r="6842" spans="2:11" s="2" customFormat="1" x14ac:dyDescent="0.2">
      <c r="B6842" s="4"/>
      <c r="C6842" s="10"/>
      <c r="D6842" s="13"/>
      <c r="K6842" s="3"/>
    </row>
    <row r="6843" spans="2:11" s="2" customFormat="1" x14ac:dyDescent="0.2">
      <c r="B6843" s="4"/>
      <c r="C6843" s="10"/>
      <c r="D6843" s="13"/>
      <c r="K6843" s="3"/>
    </row>
    <row r="6844" spans="2:11" s="2" customFormat="1" x14ac:dyDescent="0.2">
      <c r="B6844" s="4"/>
      <c r="C6844" s="10"/>
      <c r="D6844" s="13"/>
      <c r="K6844" s="3"/>
    </row>
    <row r="6845" spans="2:11" s="2" customFormat="1" x14ac:dyDescent="0.2">
      <c r="B6845" s="4"/>
      <c r="C6845" s="10"/>
      <c r="D6845" s="13"/>
      <c r="K6845" s="3"/>
    </row>
    <row r="6846" spans="2:11" s="2" customFormat="1" x14ac:dyDescent="0.2">
      <c r="B6846" s="4"/>
      <c r="C6846" s="10"/>
      <c r="D6846" s="13"/>
      <c r="K6846" s="3"/>
    </row>
    <row r="6847" spans="2:11" s="2" customFormat="1" x14ac:dyDescent="0.2">
      <c r="B6847" s="4"/>
      <c r="C6847" s="10"/>
      <c r="D6847" s="13"/>
      <c r="K6847" s="3"/>
    </row>
    <row r="6848" spans="2:11" s="2" customFormat="1" x14ac:dyDescent="0.2">
      <c r="B6848" s="4"/>
      <c r="C6848" s="10"/>
      <c r="D6848" s="13"/>
      <c r="K6848" s="3"/>
    </row>
    <row r="6849" spans="2:11" s="2" customFormat="1" x14ac:dyDescent="0.2">
      <c r="B6849" s="4"/>
      <c r="C6849" s="10"/>
      <c r="D6849" s="13"/>
      <c r="K6849" s="3"/>
    </row>
    <row r="6850" spans="2:11" s="2" customFormat="1" x14ac:dyDescent="0.2">
      <c r="B6850" s="4"/>
      <c r="C6850" s="10"/>
      <c r="D6850" s="13"/>
      <c r="K6850" s="3"/>
    </row>
    <row r="6851" spans="2:11" s="2" customFormat="1" x14ac:dyDescent="0.2">
      <c r="B6851" s="4"/>
      <c r="C6851" s="10"/>
      <c r="D6851" s="13"/>
      <c r="K6851" s="3"/>
    </row>
    <row r="6852" spans="2:11" s="2" customFormat="1" x14ac:dyDescent="0.2">
      <c r="B6852" s="4"/>
      <c r="C6852" s="10"/>
      <c r="D6852" s="13"/>
      <c r="K6852" s="3"/>
    </row>
    <row r="6853" spans="2:11" s="2" customFormat="1" x14ac:dyDescent="0.2">
      <c r="B6853" s="4"/>
      <c r="C6853" s="10"/>
      <c r="D6853" s="13"/>
      <c r="K6853" s="3"/>
    </row>
    <row r="6854" spans="2:11" s="2" customFormat="1" x14ac:dyDescent="0.2">
      <c r="B6854" s="4"/>
      <c r="C6854" s="10"/>
      <c r="D6854" s="13"/>
      <c r="K6854" s="3"/>
    </row>
    <row r="6855" spans="2:11" s="2" customFormat="1" x14ac:dyDescent="0.2">
      <c r="B6855" s="4"/>
      <c r="C6855" s="10"/>
      <c r="D6855" s="13"/>
      <c r="K6855" s="3"/>
    </row>
    <row r="6856" spans="2:11" s="2" customFormat="1" x14ac:dyDescent="0.2">
      <c r="B6856" s="4"/>
      <c r="C6856" s="10"/>
      <c r="D6856" s="13"/>
      <c r="K6856" s="3"/>
    </row>
    <row r="6857" spans="2:11" s="2" customFormat="1" x14ac:dyDescent="0.2">
      <c r="B6857" s="4"/>
      <c r="C6857" s="10"/>
      <c r="D6857" s="13"/>
      <c r="K6857" s="3"/>
    </row>
    <row r="6858" spans="2:11" s="2" customFormat="1" x14ac:dyDescent="0.2">
      <c r="B6858" s="4"/>
      <c r="C6858" s="10"/>
      <c r="D6858" s="13"/>
      <c r="K6858" s="3"/>
    </row>
    <row r="6859" spans="2:11" s="2" customFormat="1" x14ac:dyDescent="0.2">
      <c r="B6859" s="4"/>
      <c r="C6859" s="10"/>
      <c r="D6859" s="13"/>
      <c r="K6859" s="3"/>
    </row>
    <row r="6860" spans="2:11" s="2" customFormat="1" x14ac:dyDescent="0.2">
      <c r="B6860" s="4"/>
      <c r="C6860" s="10"/>
      <c r="D6860" s="13"/>
      <c r="K6860" s="3"/>
    </row>
    <row r="6861" spans="2:11" s="2" customFormat="1" x14ac:dyDescent="0.2">
      <c r="B6861" s="4"/>
      <c r="C6861" s="10"/>
      <c r="D6861" s="13"/>
      <c r="K6861" s="3"/>
    </row>
    <row r="6862" spans="2:11" s="2" customFormat="1" x14ac:dyDescent="0.2">
      <c r="B6862" s="4"/>
      <c r="C6862" s="10"/>
      <c r="D6862" s="13"/>
      <c r="K6862" s="3"/>
    </row>
    <row r="6863" spans="2:11" s="2" customFormat="1" x14ac:dyDescent="0.2">
      <c r="B6863" s="4"/>
      <c r="C6863" s="10"/>
      <c r="D6863" s="13"/>
      <c r="K6863" s="3"/>
    </row>
    <row r="6864" spans="2:11" s="2" customFormat="1" x14ac:dyDescent="0.2">
      <c r="B6864" s="4"/>
      <c r="C6864" s="10"/>
      <c r="D6864" s="13"/>
      <c r="K6864" s="3"/>
    </row>
    <row r="6865" spans="2:11" s="2" customFormat="1" x14ac:dyDescent="0.2">
      <c r="B6865" s="4"/>
      <c r="C6865" s="10"/>
      <c r="D6865" s="13"/>
      <c r="K6865" s="3"/>
    </row>
    <row r="6866" spans="2:11" s="2" customFormat="1" x14ac:dyDescent="0.2">
      <c r="B6866" s="4"/>
      <c r="C6866" s="10"/>
      <c r="D6866" s="13"/>
      <c r="K6866" s="3"/>
    </row>
    <row r="6867" spans="2:11" s="2" customFormat="1" x14ac:dyDescent="0.2">
      <c r="B6867" s="4"/>
      <c r="C6867" s="10"/>
      <c r="D6867" s="13"/>
      <c r="K6867" s="3"/>
    </row>
    <row r="6868" spans="2:11" s="2" customFormat="1" x14ac:dyDescent="0.2">
      <c r="B6868" s="4"/>
      <c r="C6868" s="10"/>
      <c r="D6868" s="13"/>
      <c r="K6868" s="3"/>
    </row>
    <row r="6869" spans="2:11" s="2" customFormat="1" x14ac:dyDescent="0.2">
      <c r="B6869" s="4"/>
      <c r="C6869" s="10"/>
      <c r="D6869" s="13"/>
      <c r="K6869" s="3"/>
    </row>
    <row r="6870" spans="2:11" s="2" customFormat="1" x14ac:dyDescent="0.2">
      <c r="B6870" s="4"/>
      <c r="C6870" s="10"/>
      <c r="D6870" s="13"/>
      <c r="K6870" s="3"/>
    </row>
    <row r="6871" spans="2:11" s="2" customFormat="1" x14ac:dyDescent="0.2">
      <c r="B6871" s="4"/>
      <c r="C6871" s="10"/>
      <c r="D6871" s="13"/>
      <c r="K6871" s="3"/>
    </row>
    <row r="6872" spans="2:11" s="2" customFormat="1" x14ac:dyDescent="0.2">
      <c r="B6872" s="4"/>
      <c r="C6872" s="10"/>
      <c r="D6872" s="13"/>
      <c r="K6872" s="3"/>
    </row>
    <row r="6873" spans="2:11" s="2" customFormat="1" x14ac:dyDescent="0.2">
      <c r="B6873" s="4"/>
      <c r="C6873" s="10"/>
      <c r="D6873" s="13"/>
      <c r="K6873" s="3"/>
    </row>
    <row r="6874" spans="2:11" s="2" customFormat="1" x14ac:dyDescent="0.2">
      <c r="B6874" s="4"/>
      <c r="C6874" s="10"/>
      <c r="D6874" s="13"/>
      <c r="K6874" s="3"/>
    </row>
    <row r="6875" spans="2:11" s="2" customFormat="1" x14ac:dyDescent="0.2">
      <c r="B6875" s="4"/>
      <c r="C6875" s="10"/>
      <c r="D6875" s="13"/>
      <c r="K6875" s="3"/>
    </row>
    <row r="6876" spans="2:11" s="2" customFormat="1" x14ac:dyDescent="0.2">
      <c r="B6876" s="4"/>
      <c r="C6876" s="10"/>
      <c r="D6876" s="13"/>
      <c r="K6876" s="3"/>
    </row>
    <row r="6877" spans="2:11" s="2" customFormat="1" x14ac:dyDescent="0.2">
      <c r="B6877" s="4"/>
      <c r="C6877" s="10"/>
      <c r="D6877" s="13"/>
      <c r="K6877" s="3"/>
    </row>
    <row r="6878" spans="2:11" s="2" customFormat="1" x14ac:dyDescent="0.2">
      <c r="B6878" s="4"/>
      <c r="C6878" s="10"/>
      <c r="D6878" s="13"/>
      <c r="K6878" s="3"/>
    </row>
    <row r="6879" spans="2:11" s="2" customFormat="1" x14ac:dyDescent="0.2">
      <c r="B6879" s="4"/>
      <c r="C6879" s="10"/>
      <c r="D6879" s="13"/>
      <c r="K6879" s="3"/>
    </row>
    <row r="6880" spans="2:11" s="2" customFormat="1" x14ac:dyDescent="0.2">
      <c r="B6880" s="4"/>
      <c r="C6880" s="10"/>
      <c r="D6880" s="13"/>
      <c r="K6880" s="3"/>
    </row>
    <row r="6881" spans="2:11" s="2" customFormat="1" x14ac:dyDescent="0.2">
      <c r="B6881" s="4"/>
      <c r="C6881" s="10"/>
      <c r="D6881" s="13"/>
      <c r="K6881" s="3"/>
    </row>
    <row r="6882" spans="2:11" s="2" customFormat="1" x14ac:dyDescent="0.2">
      <c r="B6882" s="4"/>
      <c r="C6882" s="10"/>
      <c r="D6882" s="13"/>
      <c r="K6882" s="3"/>
    </row>
    <row r="6883" spans="2:11" s="2" customFormat="1" x14ac:dyDescent="0.2">
      <c r="B6883" s="4"/>
      <c r="C6883" s="10"/>
      <c r="D6883" s="13"/>
      <c r="K6883" s="3"/>
    </row>
    <row r="6884" spans="2:11" s="2" customFormat="1" x14ac:dyDescent="0.2">
      <c r="B6884" s="4"/>
      <c r="C6884" s="10"/>
      <c r="D6884" s="13"/>
      <c r="K6884" s="3"/>
    </row>
    <row r="6885" spans="2:11" s="2" customFormat="1" x14ac:dyDescent="0.2">
      <c r="B6885" s="4"/>
      <c r="C6885" s="10"/>
      <c r="D6885" s="13"/>
      <c r="K6885" s="3"/>
    </row>
    <row r="6886" spans="2:11" s="2" customFormat="1" x14ac:dyDescent="0.2">
      <c r="B6886" s="4"/>
      <c r="C6886" s="10"/>
      <c r="D6886" s="13"/>
      <c r="K6886" s="3"/>
    </row>
    <row r="6887" spans="2:11" s="2" customFormat="1" x14ac:dyDescent="0.2">
      <c r="B6887" s="4"/>
      <c r="C6887" s="10"/>
      <c r="D6887" s="13"/>
      <c r="K6887" s="3"/>
    </row>
    <row r="6888" spans="2:11" s="2" customFormat="1" x14ac:dyDescent="0.2">
      <c r="B6888" s="4"/>
      <c r="C6888" s="10"/>
      <c r="D6888" s="13"/>
      <c r="K6888" s="3"/>
    </row>
    <row r="6889" spans="2:11" s="2" customFormat="1" x14ac:dyDescent="0.2">
      <c r="B6889" s="4"/>
      <c r="C6889" s="10"/>
      <c r="D6889" s="13"/>
      <c r="K6889" s="3"/>
    </row>
    <row r="6890" spans="2:11" s="2" customFormat="1" x14ac:dyDescent="0.2">
      <c r="B6890" s="4"/>
      <c r="C6890" s="10"/>
      <c r="D6890" s="13"/>
      <c r="K6890" s="3"/>
    </row>
    <row r="6891" spans="2:11" s="2" customFormat="1" x14ac:dyDescent="0.2">
      <c r="B6891" s="4"/>
      <c r="C6891" s="10"/>
      <c r="D6891" s="13"/>
      <c r="K6891" s="3"/>
    </row>
    <row r="6892" spans="2:11" s="2" customFormat="1" x14ac:dyDescent="0.2">
      <c r="B6892" s="4"/>
      <c r="C6892" s="10"/>
      <c r="D6892" s="13"/>
      <c r="K6892" s="3"/>
    </row>
    <row r="6893" spans="2:11" s="2" customFormat="1" x14ac:dyDescent="0.2">
      <c r="B6893" s="4"/>
      <c r="C6893" s="10"/>
      <c r="D6893" s="13"/>
      <c r="K6893" s="3"/>
    </row>
    <row r="6894" spans="2:11" s="2" customFormat="1" x14ac:dyDescent="0.2">
      <c r="B6894" s="4"/>
      <c r="C6894" s="10"/>
      <c r="D6894" s="13"/>
      <c r="K6894" s="3"/>
    </row>
    <row r="6895" spans="2:11" s="2" customFormat="1" x14ac:dyDescent="0.2">
      <c r="B6895" s="4"/>
      <c r="C6895" s="10"/>
      <c r="D6895" s="13"/>
      <c r="K6895" s="3"/>
    </row>
    <row r="6896" spans="2:11" s="2" customFormat="1" x14ac:dyDescent="0.2">
      <c r="B6896" s="4"/>
      <c r="C6896" s="10"/>
      <c r="D6896" s="13"/>
      <c r="K6896" s="3"/>
    </row>
    <row r="6897" spans="2:11" s="2" customFormat="1" x14ac:dyDescent="0.2">
      <c r="B6897" s="4"/>
      <c r="C6897" s="10"/>
      <c r="D6897" s="13"/>
      <c r="K6897" s="3"/>
    </row>
    <row r="6898" spans="2:11" s="2" customFormat="1" x14ac:dyDescent="0.2">
      <c r="B6898" s="4"/>
      <c r="C6898" s="10"/>
      <c r="D6898" s="13"/>
      <c r="K6898" s="3"/>
    </row>
    <row r="6899" spans="2:11" s="2" customFormat="1" x14ac:dyDescent="0.2">
      <c r="B6899" s="4"/>
      <c r="C6899" s="10"/>
      <c r="D6899" s="13"/>
      <c r="K6899" s="3"/>
    </row>
    <row r="6900" spans="2:11" s="2" customFormat="1" x14ac:dyDescent="0.2">
      <c r="B6900" s="4"/>
      <c r="C6900" s="10"/>
      <c r="D6900" s="13"/>
      <c r="K6900" s="3"/>
    </row>
    <row r="6901" spans="2:11" s="2" customFormat="1" x14ac:dyDescent="0.2">
      <c r="B6901" s="4"/>
      <c r="C6901" s="10"/>
      <c r="D6901" s="13"/>
      <c r="K6901" s="3"/>
    </row>
    <row r="6902" spans="2:11" s="2" customFormat="1" x14ac:dyDescent="0.2">
      <c r="B6902" s="4"/>
      <c r="C6902" s="10"/>
      <c r="D6902" s="13"/>
      <c r="K6902" s="3"/>
    </row>
    <row r="6903" spans="2:11" s="2" customFormat="1" x14ac:dyDescent="0.2">
      <c r="B6903" s="4"/>
      <c r="C6903" s="10"/>
      <c r="D6903" s="13"/>
      <c r="K6903" s="3"/>
    </row>
    <row r="6904" spans="2:11" s="2" customFormat="1" x14ac:dyDescent="0.2">
      <c r="B6904" s="4"/>
      <c r="C6904" s="10"/>
      <c r="D6904" s="13"/>
      <c r="K6904" s="3"/>
    </row>
    <row r="6905" spans="2:11" s="2" customFormat="1" x14ac:dyDescent="0.2">
      <c r="B6905" s="4"/>
      <c r="C6905" s="10"/>
      <c r="D6905" s="13"/>
      <c r="K6905" s="3"/>
    </row>
    <row r="6906" spans="2:11" s="2" customFormat="1" x14ac:dyDescent="0.2">
      <c r="B6906" s="4"/>
      <c r="C6906" s="10"/>
      <c r="D6906" s="13"/>
      <c r="K6906" s="3"/>
    </row>
    <row r="6907" spans="2:11" s="2" customFormat="1" x14ac:dyDescent="0.2">
      <c r="B6907" s="4"/>
      <c r="C6907" s="10"/>
      <c r="D6907" s="13"/>
      <c r="K6907" s="3"/>
    </row>
    <row r="6908" spans="2:11" s="2" customFormat="1" x14ac:dyDescent="0.2">
      <c r="B6908" s="4"/>
      <c r="C6908" s="10"/>
      <c r="D6908" s="13"/>
      <c r="K6908" s="3"/>
    </row>
    <row r="6909" spans="2:11" s="2" customFormat="1" x14ac:dyDescent="0.2">
      <c r="B6909" s="4"/>
      <c r="C6909" s="10"/>
      <c r="D6909" s="13"/>
      <c r="K6909" s="3"/>
    </row>
    <row r="6910" spans="2:11" s="2" customFormat="1" x14ac:dyDescent="0.2">
      <c r="B6910" s="4"/>
      <c r="C6910" s="10"/>
      <c r="D6910" s="13"/>
      <c r="K6910" s="3"/>
    </row>
    <row r="6911" spans="2:11" s="2" customFormat="1" x14ac:dyDescent="0.2">
      <c r="B6911" s="4"/>
      <c r="C6911" s="10"/>
      <c r="D6911" s="13"/>
      <c r="K6911" s="3"/>
    </row>
    <row r="6912" spans="2:11" s="2" customFormat="1" x14ac:dyDescent="0.2">
      <c r="B6912" s="4"/>
      <c r="C6912" s="10"/>
      <c r="D6912" s="13"/>
      <c r="K6912" s="3"/>
    </row>
    <row r="6913" spans="2:11" s="2" customFormat="1" x14ac:dyDescent="0.2">
      <c r="B6913" s="4"/>
      <c r="C6913" s="10"/>
      <c r="D6913" s="13"/>
      <c r="K6913" s="3"/>
    </row>
    <row r="6914" spans="2:11" s="2" customFormat="1" x14ac:dyDescent="0.2">
      <c r="B6914" s="4"/>
      <c r="C6914" s="10"/>
      <c r="D6914" s="13"/>
      <c r="K6914" s="3"/>
    </row>
    <row r="6915" spans="2:11" s="2" customFormat="1" x14ac:dyDescent="0.2">
      <c r="B6915" s="4"/>
      <c r="C6915" s="10"/>
      <c r="D6915" s="13"/>
      <c r="K6915" s="3"/>
    </row>
    <row r="6916" spans="2:11" s="2" customFormat="1" x14ac:dyDescent="0.2">
      <c r="B6916" s="4"/>
      <c r="C6916" s="10"/>
      <c r="D6916" s="13"/>
      <c r="K6916" s="3"/>
    </row>
    <row r="6917" spans="2:11" s="2" customFormat="1" x14ac:dyDescent="0.2">
      <c r="B6917" s="4"/>
      <c r="C6917" s="10"/>
      <c r="D6917" s="13"/>
      <c r="K6917" s="3"/>
    </row>
    <row r="6918" spans="2:11" s="2" customFormat="1" x14ac:dyDescent="0.2">
      <c r="B6918" s="4"/>
      <c r="C6918" s="10"/>
      <c r="D6918" s="13"/>
      <c r="K6918" s="3"/>
    </row>
    <row r="6919" spans="2:11" s="2" customFormat="1" x14ac:dyDescent="0.2">
      <c r="B6919" s="4"/>
      <c r="C6919" s="10"/>
      <c r="D6919" s="13"/>
      <c r="K6919" s="3"/>
    </row>
    <row r="6920" spans="2:11" s="2" customFormat="1" x14ac:dyDescent="0.2">
      <c r="B6920" s="4"/>
      <c r="C6920" s="10"/>
      <c r="D6920" s="13"/>
      <c r="K6920" s="3"/>
    </row>
    <row r="6921" spans="2:11" s="2" customFormat="1" x14ac:dyDescent="0.2">
      <c r="B6921" s="4"/>
      <c r="C6921" s="10"/>
      <c r="D6921" s="13"/>
      <c r="K6921" s="3"/>
    </row>
    <row r="6922" spans="2:11" s="2" customFormat="1" x14ac:dyDescent="0.2">
      <c r="B6922" s="4"/>
      <c r="C6922" s="10"/>
      <c r="D6922" s="13"/>
      <c r="K6922" s="3"/>
    </row>
    <row r="6923" spans="2:11" s="2" customFormat="1" x14ac:dyDescent="0.2">
      <c r="B6923" s="4"/>
      <c r="C6923" s="10"/>
      <c r="D6923" s="13"/>
      <c r="K6923" s="3"/>
    </row>
    <row r="6924" spans="2:11" s="2" customFormat="1" x14ac:dyDescent="0.2">
      <c r="B6924" s="4"/>
      <c r="C6924" s="10"/>
      <c r="D6924" s="13"/>
      <c r="K6924" s="3"/>
    </row>
    <row r="6925" spans="2:11" s="2" customFormat="1" x14ac:dyDescent="0.2">
      <c r="B6925" s="4"/>
      <c r="C6925" s="10"/>
      <c r="D6925" s="13"/>
      <c r="K6925" s="3"/>
    </row>
    <row r="6926" spans="2:11" s="2" customFormat="1" x14ac:dyDescent="0.2">
      <c r="B6926" s="4"/>
      <c r="C6926" s="10"/>
      <c r="D6926" s="13"/>
      <c r="K6926" s="3"/>
    </row>
    <row r="6927" spans="2:11" s="2" customFormat="1" x14ac:dyDescent="0.2">
      <c r="B6927" s="4"/>
      <c r="C6927" s="10"/>
      <c r="D6927" s="13"/>
      <c r="K6927" s="3"/>
    </row>
    <row r="6928" spans="2:11" s="2" customFormat="1" x14ac:dyDescent="0.2">
      <c r="B6928" s="4"/>
      <c r="C6928" s="10"/>
      <c r="D6928" s="13"/>
      <c r="K6928" s="3"/>
    </row>
    <row r="6929" spans="2:11" s="2" customFormat="1" x14ac:dyDescent="0.2">
      <c r="B6929" s="4"/>
      <c r="C6929" s="10"/>
      <c r="D6929" s="13"/>
      <c r="K6929" s="3"/>
    </row>
    <row r="6930" spans="2:11" s="2" customFormat="1" x14ac:dyDescent="0.2">
      <c r="B6930" s="4"/>
      <c r="C6930" s="10"/>
      <c r="D6930" s="13"/>
      <c r="K6930" s="3"/>
    </row>
    <row r="6931" spans="2:11" s="2" customFormat="1" x14ac:dyDescent="0.2">
      <c r="B6931" s="4"/>
      <c r="C6931" s="10"/>
      <c r="D6931" s="13"/>
      <c r="K6931" s="3"/>
    </row>
    <row r="6932" spans="2:11" s="2" customFormat="1" x14ac:dyDescent="0.2">
      <c r="B6932" s="4"/>
      <c r="C6932" s="10"/>
      <c r="D6932" s="13"/>
      <c r="K6932" s="3"/>
    </row>
    <row r="6933" spans="2:11" s="2" customFormat="1" x14ac:dyDescent="0.2">
      <c r="B6933" s="4"/>
      <c r="C6933" s="10"/>
      <c r="D6933" s="13"/>
      <c r="K6933" s="3"/>
    </row>
    <row r="6934" spans="2:11" s="2" customFormat="1" x14ac:dyDescent="0.2">
      <c r="B6934" s="4"/>
      <c r="C6934" s="10"/>
      <c r="D6934" s="13"/>
      <c r="K6934" s="3"/>
    </row>
    <row r="6935" spans="2:11" s="2" customFormat="1" x14ac:dyDescent="0.2">
      <c r="B6935" s="4"/>
      <c r="C6935" s="10"/>
      <c r="D6935" s="13"/>
      <c r="K6935" s="3"/>
    </row>
    <row r="6936" spans="2:11" s="2" customFormat="1" x14ac:dyDescent="0.2">
      <c r="B6936" s="4"/>
      <c r="C6936" s="10"/>
      <c r="D6936" s="13"/>
      <c r="K6936" s="3"/>
    </row>
    <row r="6937" spans="2:11" s="2" customFormat="1" x14ac:dyDescent="0.2">
      <c r="B6937" s="4"/>
      <c r="C6937" s="10"/>
      <c r="D6937" s="13"/>
      <c r="K6937" s="3"/>
    </row>
    <row r="6938" spans="2:11" s="2" customFormat="1" x14ac:dyDescent="0.2">
      <c r="B6938" s="4"/>
      <c r="C6938" s="10"/>
      <c r="D6938" s="13"/>
      <c r="K6938" s="3"/>
    </row>
    <row r="6939" spans="2:11" s="2" customFormat="1" x14ac:dyDescent="0.2">
      <c r="B6939" s="4"/>
      <c r="C6939" s="10"/>
      <c r="D6939" s="13"/>
      <c r="K6939" s="3"/>
    </row>
    <row r="6940" spans="2:11" s="2" customFormat="1" x14ac:dyDescent="0.2">
      <c r="B6940" s="4"/>
      <c r="C6940" s="10"/>
      <c r="D6940" s="13"/>
      <c r="K6940" s="3"/>
    </row>
    <row r="6941" spans="2:11" s="2" customFormat="1" x14ac:dyDescent="0.2">
      <c r="B6941" s="4"/>
      <c r="C6941" s="10"/>
      <c r="D6941" s="13"/>
      <c r="K6941" s="3"/>
    </row>
    <row r="6942" spans="2:11" s="2" customFormat="1" x14ac:dyDescent="0.2">
      <c r="B6942" s="4"/>
      <c r="C6942" s="10"/>
      <c r="D6942" s="13"/>
      <c r="K6942" s="3"/>
    </row>
    <row r="6943" spans="2:11" s="2" customFormat="1" x14ac:dyDescent="0.2">
      <c r="B6943" s="4"/>
      <c r="C6943" s="10"/>
      <c r="D6943" s="13"/>
      <c r="K6943" s="3"/>
    </row>
    <row r="6944" spans="2:11" s="2" customFormat="1" x14ac:dyDescent="0.2">
      <c r="B6944" s="4"/>
      <c r="C6944" s="10"/>
      <c r="D6944" s="13"/>
      <c r="K6944" s="3"/>
    </row>
    <row r="6945" spans="2:11" s="2" customFormat="1" x14ac:dyDescent="0.2">
      <c r="B6945" s="4"/>
      <c r="C6945" s="10"/>
      <c r="D6945" s="13"/>
      <c r="K6945" s="3"/>
    </row>
    <row r="6946" spans="2:11" s="2" customFormat="1" x14ac:dyDescent="0.2">
      <c r="B6946" s="4"/>
      <c r="C6946" s="10"/>
      <c r="D6946" s="13"/>
      <c r="K6946" s="3"/>
    </row>
    <row r="6947" spans="2:11" s="2" customFormat="1" x14ac:dyDescent="0.2">
      <c r="B6947" s="4"/>
      <c r="C6947" s="10"/>
      <c r="D6947" s="13"/>
      <c r="K6947" s="3"/>
    </row>
    <row r="6948" spans="2:11" s="2" customFormat="1" x14ac:dyDescent="0.2">
      <c r="B6948" s="4"/>
      <c r="C6948" s="10"/>
      <c r="D6948" s="13"/>
      <c r="K6948" s="3"/>
    </row>
    <row r="6949" spans="2:11" s="2" customFormat="1" x14ac:dyDescent="0.2">
      <c r="B6949" s="4"/>
      <c r="C6949" s="10"/>
      <c r="D6949" s="13"/>
      <c r="K6949" s="3"/>
    </row>
    <row r="6950" spans="2:11" s="2" customFormat="1" x14ac:dyDescent="0.2">
      <c r="B6950" s="4"/>
      <c r="C6950" s="10"/>
      <c r="D6950" s="13"/>
      <c r="K6950" s="3"/>
    </row>
    <row r="6951" spans="2:11" s="2" customFormat="1" x14ac:dyDescent="0.2">
      <c r="B6951" s="4"/>
      <c r="C6951" s="10"/>
      <c r="D6951" s="13"/>
      <c r="K6951" s="3"/>
    </row>
    <row r="6952" spans="2:11" s="2" customFormat="1" x14ac:dyDescent="0.2">
      <c r="B6952" s="4"/>
      <c r="C6952" s="10"/>
      <c r="D6952" s="13"/>
      <c r="K6952" s="3"/>
    </row>
    <row r="6953" spans="2:11" s="2" customFormat="1" x14ac:dyDescent="0.2">
      <c r="B6953" s="4"/>
      <c r="C6953" s="10"/>
      <c r="D6953" s="13"/>
      <c r="K6953" s="3"/>
    </row>
    <row r="6954" spans="2:11" s="2" customFormat="1" x14ac:dyDescent="0.2">
      <c r="B6954" s="4"/>
      <c r="C6954" s="10"/>
      <c r="D6954" s="13"/>
      <c r="K6954" s="3"/>
    </row>
    <row r="6955" spans="2:11" s="2" customFormat="1" x14ac:dyDescent="0.2">
      <c r="B6955" s="4"/>
      <c r="C6955" s="10"/>
      <c r="D6955" s="13"/>
      <c r="K6955" s="3"/>
    </row>
    <row r="6956" spans="2:11" s="2" customFormat="1" x14ac:dyDescent="0.2">
      <c r="B6956" s="4"/>
      <c r="C6956" s="10"/>
      <c r="D6956" s="13"/>
      <c r="K6956" s="3"/>
    </row>
    <row r="6957" spans="2:11" s="2" customFormat="1" x14ac:dyDescent="0.2">
      <c r="B6957" s="4"/>
      <c r="C6957" s="10"/>
      <c r="D6957" s="13"/>
      <c r="K6957" s="3"/>
    </row>
    <row r="6958" spans="2:11" s="2" customFormat="1" x14ac:dyDescent="0.2">
      <c r="B6958" s="4"/>
      <c r="C6958" s="10"/>
      <c r="D6958" s="13"/>
      <c r="K6958" s="3"/>
    </row>
    <row r="6959" spans="2:11" s="2" customFormat="1" x14ac:dyDescent="0.2">
      <c r="B6959" s="4"/>
      <c r="C6959" s="10"/>
      <c r="D6959" s="13"/>
      <c r="K6959" s="3"/>
    </row>
    <row r="6960" spans="2:11" s="2" customFormat="1" x14ac:dyDescent="0.2">
      <c r="B6960" s="4"/>
      <c r="C6960" s="10"/>
      <c r="D6960" s="13"/>
      <c r="K6960" s="3"/>
    </row>
    <row r="6961" spans="2:11" s="2" customFormat="1" x14ac:dyDescent="0.2">
      <c r="B6961" s="4"/>
      <c r="C6961" s="10"/>
      <c r="D6961" s="13"/>
      <c r="K6961" s="3"/>
    </row>
    <row r="6962" spans="2:11" s="2" customFormat="1" x14ac:dyDescent="0.2">
      <c r="B6962" s="4"/>
      <c r="C6962" s="10"/>
      <c r="D6962" s="13"/>
      <c r="K6962" s="3"/>
    </row>
    <row r="6963" spans="2:11" s="2" customFormat="1" x14ac:dyDescent="0.2">
      <c r="B6963" s="4"/>
      <c r="C6963" s="10"/>
      <c r="D6963" s="13"/>
      <c r="K6963" s="3"/>
    </row>
    <row r="6964" spans="2:11" s="2" customFormat="1" x14ac:dyDescent="0.2">
      <c r="B6964" s="4"/>
      <c r="C6964" s="10"/>
      <c r="D6964" s="13"/>
      <c r="K6964" s="3"/>
    </row>
    <row r="6965" spans="2:11" s="2" customFormat="1" x14ac:dyDescent="0.2">
      <c r="B6965" s="4"/>
      <c r="C6965" s="10"/>
      <c r="D6965" s="13"/>
      <c r="K6965" s="3"/>
    </row>
    <row r="6966" spans="2:11" s="2" customFormat="1" x14ac:dyDescent="0.2">
      <c r="B6966" s="4"/>
      <c r="C6966" s="10"/>
      <c r="D6966" s="13"/>
      <c r="K6966" s="3"/>
    </row>
    <row r="6967" spans="2:11" s="2" customFormat="1" x14ac:dyDescent="0.2">
      <c r="B6967" s="4"/>
      <c r="C6967" s="10"/>
      <c r="D6967" s="13"/>
      <c r="K6967" s="3"/>
    </row>
    <row r="6968" spans="2:11" s="2" customFormat="1" x14ac:dyDescent="0.2">
      <c r="B6968" s="4"/>
      <c r="C6968" s="10"/>
      <c r="D6968" s="13"/>
      <c r="K6968" s="3"/>
    </row>
    <row r="6969" spans="2:11" s="2" customFormat="1" x14ac:dyDescent="0.2">
      <c r="B6969" s="4"/>
      <c r="C6969" s="10"/>
      <c r="D6969" s="13"/>
      <c r="K6969" s="3"/>
    </row>
    <row r="6970" spans="2:11" s="2" customFormat="1" x14ac:dyDescent="0.2">
      <c r="B6970" s="4"/>
      <c r="C6970" s="10"/>
      <c r="D6970" s="13"/>
      <c r="K6970" s="3"/>
    </row>
    <row r="6971" spans="2:11" s="2" customFormat="1" x14ac:dyDescent="0.2">
      <c r="B6971" s="4"/>
      <c r="C6971" s="10"/>
      <c r="D6971" s="13"/>
      <c r="K6971" s="3"/>
    </row>
    <row r="6972" spans="2:11" s="2" customFormat="1" x14ac:dyDescent="0.2">
      <c r="B6972" s="4"/>
      <c r="C6972" s="10"/>
      <c r="D6972" s="13"/>
      <c r="K6972" s="3"/>
    </row>
    <row r="6973" spans="2:11" s="2" customFormat="1" x14ac:dyDescent="0.2">
      <c r="B6973" s="4"/>
      <c r="C6973" s="10"/>
      <c r="D6973" s="13"/>
      <c r="K6973" s="3"/>
    </row>
    <row r="6974" spans="2:11" s="2" customFormat="1" x14ac:dyDescent="0.2">
      <c r="B6974" s="4"/>
      <c r="C6974" s="10"/>
      <c r="D6974" s="13"/>
      <c r="K6974" s="3"/>
    </row>
    <row r="6975" spans="2:11" s="2" customFormat="1" x14ac:dyDescent="0.2">
      <c r="B6975" s="4"/>
      <c r="C6975" s="10"/>
      <c r="D6975" s="13"/>
      <c r="K6975" s="3"/>
    </row>
    <row r="6976" spans="2:11" s="2" customFormat="1" x14ac:dyDescent="0.2">
      <c r="B6976" s="4"/>
      <c r="C6976" s="10"/>
      <c r="D6976" s="13"/>
      <c r="K6976" s="3"/>
    </row>
    <row r="6977" spans="2:11" s="2" customFormat="1" x14ac:dyDescent="0.2">
      <c r="B6977" s="4"/>
      <c r="C6977" s="10"/>
      <c r="D6977" s="13"/>
      <c r="K6977" s="3"/>
    </row>
    <row r="6978" spans="2:11" s="2" customFormat="1" x14ac:dyDescent="0.2">
      <c r="B6978" s="4"/>
      <c r="C6978" s="10"/>
      <c r="D6978" s="13"/>
      <c r="K6978" s="3"/>
    </row>
    <row r="6979" spans="2:11" s="2" customFormat="1" x14ac:dyDescent="0.2">
      <c r="B6979" s="4"/>
      <c r="C6979" s="10"/>
      <c r="D6979" s="13"/>
      <c r="K6979" s="3"/>
    </row>
    <row r="6980" spans="2:11" s="2" customFormat="1" x14ac:dyDescent="0.2">
      <c r="B6980" s="4"/>
      <c r="C6980" s="10"/>
      <c r="D6980" s="13"/>
      <c r="K6980" s="3"/>
    </row>
    <row r="6981" spans="2:11" s="2" customFormat="1" x14ac:dyDescent="0.2">
      <c r="B6981" s="4"/>
      <c r="C6981" s="10"/>
      <c r="D6981" s="13"/>
      <c r="K6981" s="3"/>
    </row>
    <row r="6982" spans="2:11" s="2" customFormat="1" x14ac:dyDescent="0.2">
      <c r="B6982" s="4"/>
      <c r="C6982" s="10"/>
      <c r="D6982" s="13"/>
      <c r="K6982" s="3"/>
    </row>
    <row r="6983" spans="2:11" s="2" customFormat="1" x14ac:dyDescent="0.2">
      <c r="B6983" s="4"/>
      <c r="C6983" s="10"/>
      <c r="D6983" s="13"/>
      <c r="K6983" s="3"/>
    </row>
    <row r="6984" spans="2:11" s="2" customFormat="1" x14ac:dyDescent="0.2">
      <c r="B6984" s="4"/>
      <c r="C6984" s="10"/>
      <c r="D6984" s="13"/>
      <c r="K6984" s="3"/>
    </row>
    <row r="6985" spans="2:11" s="2" customFormat="1" x14ac:dyDescent="0.2">
      <c r="B6985" s="4"/>
      <c r="C6985" s="10"/>
      <c r="D6985" s="13"/>
      <c r="K6985" s="3"/>
    </row>
    <row r="6986" spans="2:11" s="2" customFormat="1" x14ac:dyDescent="0.2">
      <c r="B6986" s="4"/>
      <c r="C6986" s="10"/>
      <c r="D6986" s="13"/>
      <c r="K6986" s="3"/>
    </row>
    <row r="6987" spans="2:11" s="2" customFormat="1" x14ac:dyDescent="0.2">
      <c r="B6987" s="4"/>
      <c r="C6987" s="10"/>
      <c r="D6987" s="13"/>
      <c r="K6987" s="3"/>
    </row>
    <row r="6988" spans="2:11" s="2" customFormat="1" x14ac:dyDescent="0.2">
      <c r="B6988" s="4"/>
      <c r="C6988" s="10"/>
      <c r="D6988" s="13"/>
      <c r="K6988" s="3"/>
    </row>
    <row r="6989" spans="2:11" s="2" customFormat="1" x14ac:dyDescent="0.2">
      <c r="B6989" s="4"/>
      <c r="C6989" s="10"/>
      <c r="D6989" s="13"/>
      <c r="K6989" s="3"/>
    </row>
    <row r="6990" spans="2:11" s="2" customFormat="1" x14ac:dyDescent="0.2">
      <c r="B6990" s="4"/>
      <c r="C6990" s="10"/>
      <c r="D6990" s="13"/>
      <c r="K6990" s="3"/>
    </row>
    <row r="6991" spans="2:11" s="2" customFormat="1" x14ac:dyDescent="0.2">
      <c r="B6991" s="4"/>
      <c r="C6991" s="10"/>
      <c r="D6991" s="13"/>
      <c r="K6991" s="3"/>
    </row>
    <row r="6992" spans="2:11" s="2" customFormat="1" x14ac:dyDescent="0.2">
      <c r="B6992" s="4"/>
      <c r="C6992" s="10"/>
      <c r="D6992" s="13"/>
      <c r="K6992" s="3"/>
    </row>
    <row r="6993" spans="2:11" s="2" customFormat="1" x14ac:dyDescent="0.2">
      <c r="B6993" s="4"/>
      <c r="C6993" s="10"/>
      <c r="D6993" s="13"/>
      <c r="K6993" s="3"/>
    </row>
    <row r="6994" spans="2:11" s="2" customFormat="1" x14ac:dyDescent="0.2">
      <c r="B6994" s="4"/>
      <c r="C6994" s="10"/>
      <c r="D6994" s="13"/>
      <c r="K6994" s="3"/>
    </row>
    <row r="6995" spans="2:11" s="2" customFormat="1" x14ac:dyDescent="0.2">
      <c r="B6995" s="4"/>
      <c r="C6995" s="10"/>
      <c r="D6995" s="13"/>
      <c r="K6995" s="3"/>
    </row>
    <row r="6996" spans="2:11" s="2" customFormat="1" x14ac:dyDescent="0.2">
      <c r="B6996" s="4"/>
      <c r="C6996" s="10"/>
      <c r="D6996" s="13"/>
      <c r="K6996" s="3"/>
    </row>
    <row r="6997" spans="2:11" s="2" customFormat="1" x14ac:dyDescent="0.2">
      <c r="B6997" s="4"/>
      <c r="C6997" s="10"/>
      <c r="D6997" s="13"/>
      <c r="K6997" s="3"/>
    </row>
    <row r="6998" spans="2:11" s="2" customFormat="1" x14ac:dyDescent="0.2">
      <c r="B6998" s="4"/>
      <c r="C6998" s="10"/>
      <c r="D6998" s="13"/>
      <c r="K6998" s="3"/>
    </row>
    <row r="6999" spans="2:11" s="2" customFormat="1" x14ac:dyDescent="0.2">
      <c r="B6999" s="4"/>
      <c r="C6999" s="10"/>
      <c r="D6999" s="13"/>
      <c r="K6999" s="3"/>
    </row>
    <row r="7000" spans="2:11" s="2" customFormat="1" x14ac:dyDescent="0.2">
      <c r="B7000" s="4"/>
      <c r="C7000" s="10"/>
      <c r="D7000" s="13"/>
      <c r="K7000" s="3"/>
    </row>
    <row r="7001" spans="2:11" s="2" customFormat="1" x14ac:dyDescent="0.2">
      <c r="B7001" s="4"/>
      <c r="C7001" s="10"/>
      <c r="D7001" s="13"/>
      <c r="K7001" s="3"/>
    </row>
    <row r="7002" spans="2:11" s="2" customFormat="1" x14ac:dyDescent="0.2">
      <c r="B7002" s="4"/>
      <c r="C7002" s="10"/>
      <c r="D7002" s="13"/>
      <c r="K7002" s="3"/>
    </row>
    <row r="7003" spans="2:11" s="2" customFormat="1" x14ac:dyDescent="0.2">
      <c r="B7003" s="4"/>
      <c r="C7003" s="10"/>
      <c r="D7003" s="13"/>
      <c r="K7003" s="3"/>
    </row>
    <row r="7004" spans="2:11" s="2" customFormat="1" x14ac:dyDescent="0.2">
      <c r="B7004" s="4"/>
      <c r="C7004" s="10"/>
      <c r="D7004" s="13"/>
      <c r="K7004" s="3"/>
    </row>
    <row r="7005" spans="2:11" s="2" customFormat="1" x14ac:dyDescent="0.2">
      <c r="B7005" s="4"/>
      <c r="C7005" s="10"/>
      <c r="D7005" s="13"/>
      <c r="K7005" s="3"/>
    </row>
    <row r="7006" spans="2:11" s="2" customFormat="1" x14ac:dyDescent="0.2">
      <c r="B7006" s="4"/>
      <c r="C7006" s="10"/>
      <c r="D7006" s="13"/>
      <c r="K7006" s="3"/>
    </row>
    <row r="7007" spans="2:11" s="2" customFormat="1" x14ac:dyDescent="0.2">
      <c r="B7007" s="4"/>
      <c r="C7007" s="10"/>
      <c r="D7007" s="13"/>
      <c r="K7007" s="3"/>
    </row>
    <row r="7008" spans="2:11" s="2" customFormat="1" x14ac:dyDescent="0.2">
      <c r="B7008" s="4"/>
      <c r="C7008" s="10"/>
      <c r="D7008" s="13"/>
      <c r="K7008" s="3"/>
    </row>
    <row r="7009" spans="2:11" s="2" customFormat="1" x14ac:dyDescent="0.2">
      <c r="B7009" s="4"/>
      <c r="C7009" s="10"/>
      <c r="D7009" s="13"/>
      <c r="K7009" s="3"/>
    </row>
    <row r="7010" spans="2:11" s="2" customFormat="1" x14ac:dyDescent="0.2">
      <c r="B7010" s="4"/>
      <c r="C7010" s="10"/>
      <c r="D7010" s="13"/>
      <c r="K7010" s="3"/>
    </row>
    <row r="7011" spans="2:11" s="2" customFormat="1" x14ac:dyDescent="0.2">
      <c r="B7011" s="4"/>
      <c r="C7011" s="10"/>
      <c r="D7011" s="13"/>
      <c r="K7011" s="3"/>
    </row>
    <row r="7012" spans="2:11" s="2" customFormat="1" x14ac:dyDescent="0.2">
      <c r="B7012" s="4"/>
      <c r="C7012" s="10"/>
      <c r="D7012" s="13"/>
      <c r="K7012" s="3"/>
    </row>
    <row r="7013" spans="2:11" s="2" customFormat="1" x14ac:dyDescent="0.2">
      <c r="B7013" s="4"/>
      <c r="C7013" s="10"/>
      <c r="D7013" s="13"/>
      <c r="K7013" s="3"/>
    </row>
    <row r="7014" spans="2:11" s="2" customFormat="1" x14ac:dyDescent="0.2">
      <c r="B7014" s="4"/>
      <c r="C7014" s="10"/>
      <c r="D7014" s="13"/>
      <c r="K7014" s="3"/>
    </row>
    <row r="7015" spans="2:11" s="2" customFormat="1" x14ac:dyDescent="0.2">
      <c r="B7015" s="4"/>
      <c r="C7015" s="10"/>
      <c r="D7015" s="13"/>
      <c r="K7015" s="3"/>
    </row>
    <row r="7016" spans="2:11" s="2" customFormat="1" x14ac:dyDescent="0.2">
      <c r="B7016" s="4"/>
      <c r="C7016" s="10"/>
      <c r="D7016" s="13"/>
      <c r="K7016" s="3"/>
    </row>
    <row r="7017" spans="2:11" s="2" customFormat="1" x14ac:dyDescent="0.2">
      <c r="B7017" s="4"/>
      <c r="C7017" s="10"/>
      <c r="D7017" s="13"/>
      <c r="K7017" s="3"/>
    </row>
    <row r="7018" spans="2:11" s="2" customFormat="1" x14ac:dyDescent="0.2">
      <c r="B7018" s="4"/>
      <c r="C7018" s="10"/>
      <c r="D7018" s="13"/>
      <c r="K7018" s="3"/>
    </row>
    <row r="7019" spans="2:11" s="2" customFormat="1" x14ac:dyDescent="0.2">
      <c r="B7019" s="4"/>
      <c r="C7019" s="10"/>
      <c r="D7019" s="13"/>
      <c r="K7019" s="3"/>
    </row>
    <row r="7020" spans="2:11" s="2" customFormat="1" x14ac:dyDescent="0.2">
      <c r="B7020" s="4"/>
      <c r="C7020" s="10"/>
      <c r="D7020" s="13"/>
      <c r="K7020" s="3"/>
    </row>
    <row r="7021" spans="2:11" s="2" customFormat="1" x14ac:dyDescent="0.2">
      <c r="B7021" s="4"/>
      <c r="C7021" s="10"/>
      <c r="D7021" s="13"/>
      <c r="K7021" s="3"/>
    </row>
    <row r="7022" spans="2:11" s="2" customFormat="1" x14ac:dyDescent="0.2">
      <c r="B7022" s="4"/>
      <c r="C7022" s="10"/>
      <c r="D7022" s="13"/>
      <c r="K7022" s="3"/>
    </row>
    <row r="7023" spans="2:11" s="2" customFormat="1" x14ac:dyDescent="0.2">
      <c r="B7023" s="4"/>
      <c r="C7023" s="10"/>
      <c r="D7023" s="13"/>
      <c r="K7023" s="3"/>
    </row>
    <row r="7024" spans="2:11" s="2" customFormat="1" x14ac:dyDescent="0.2">
      <c r="B7024" s="4"/>
      <c r="C7024" s="10"/>
      <c r="D7024" s="13"/>
      <c r="K7024" s="3"/>
    </row>
    <row r="7025" spans="2:11" s="2" customFormat="1" x14ac:dyDescent="0.2">
      <c r="B7025" s="4"/>
      <c r="C7025" s="10"/>
      <c r="D7025" s="13"/>
      <c r="K7025" s="3"/>
    </row>
    <row r="7026" spans="2:11" s="2" customFormat="1" x14ac:dyDescent="0.2">
      <c r="B7026" s="4"/>
      <c r="C7026" s="10"/>
      <c r="D7026" s="13"/>
      <c r="K7026" s="3"/>
    </row>
    <row r="7027" spans="2:11" s="2" customFormat="1" x14ac:dyDescent="0.2">
      <c r="B7027" s="4"/>
      <c r="C7027" s="10"/>
      <c r="D7027" s="13"/>
      <c r="K7027" s="3"/>
    </row>
    <row r="7028" spans="2:11" s="2" customFormat="1" x14ac:dyDescent="0.2">
      <c r="B7028" s="4"/>
      <c r="C7028" s="10"/>
      <c r="D7028" s="13"/>
      <c r="K7028" s="3"/>
    </row>
    <row r="7029" spans="2:11" s="2" customFormat="1" x14ac:dyDescent="0.2">
      <c r="B7029" s="4"/>
      <c r="C7029" s="10"/>
      <c r="D7029" s="13"/>
      <c r="K7029" s="3"/>
    </row>
    <row r="7030" spans="2:11" s="2" customFormat="1" x14ac:dyDescent="0.2">
      <c r="B7030" s="4"/>
      <c r="C7030" s="10"/>
      <c r="D7030" s="13"/>
      <c r="K7030" s="3"/>
    </row>
    <row r="7031" spans="2:11" s="2" customFormat="1" x14ac:dyDescent="0.2">
      <c r="B7031" s="4"/>
      <c r="C7031" s="10"/>
      <c r="D7031" s="13"/>
      <c r="K7031" s="3"/>
    </row>
    <row r="7032" spans="2:11" s="2" customFormat="1" x14ac:dyDescent="0.2">
      <c r="B7032" s="4"/>
      <c r="C7032" s="10"/>
      <c r="D7032" s="13"/>
      <c r="K7032" s="3"/>
    </row>
    <row r="7033" spans="2:11" s="2" customFormat="1" x14ac:dyDescent="0.2">
      <c r="B7033" s="4"/>
      <c r="C7033" s="10"/>
      <c r="D7033" s="13"/>
      <c r="K7033" s="3"/>
    </row>
    <row r="7034" spans="2:11" s="2" customFormat="1" x14ac:dyDescent="0.2">
      <c r="B7034" s="4"/>
      <c r="C7034" s="10"/>
      <c r="D7034" s="13"/>
      <c r="K7034" s="3"/>
    </row>
    <row r="7035" spans="2:11" s="2" customFormat="1" x14ac:dyDescent="0.2">
      <c r="B7035" s="4"/>
      <c r="C7035" s="10"/>
      <c r="D7035" s="13"/>
      <c r="K7035" s="3"/>
    </row>
    <row r="7036" spans="2:11" s="2" customFormat="1" x14ac:dyDescent="0.2">
      <c r="B7036" s="4"/>
      <c r="C7036" s="10"/>
      <c r="D7036" s="13"/>
      <c r="K7036" s="3"/>
    </row>
    <row r="7037" spans="2:11" s="2" customFormat="1" x14ac:dyDescent="0.2">
      <c r="B7037" s="4"/>
      <c r="C7037" s="10"/>
      <c r="D7037" s="13"/>
      <c r="K7037" s="3"/>
    </row>
    <row r="7038" spans="2:11" s="2" customFormat="1" x14ac:dyDescent="0.2">
      <c r="B7038" s="4"/>
      <c r="C7038" s="10"/>
      <c r="D7038" s="13"/>
      <c r="K7038" s="3"/>
    </row>
    <row r="7039" spans="2:11" s="2" customFormat="1" x14ac:dyDescent="0.2">
      <c r="B7039" s="4"/>
      <c r="C7039" s="10"/>
      <c r="D7039" s="13"/>
      <c r="K7039" s="3"/>
    </row>
    <row r="7040" spans="2:11" s="2" customFormat="1" x14ac:dyDescent="0.2">
      <c r="B7040" s="4"/>
      <c r="C7040" s="10"/>
      <c r="D7040" s="13"/>
      <c r="K7040" s="3"/>
    </row>
    <row r="7041" spans="2:11" s="2" customFormat="1" x14ac:dyDescent="0.2">
      <c r="B7041" s="4"/>
      <c r="C7041" s="10"/>
      <c r="D7041" s="13"/>
      <c r="K7041" s="3"/>
    </row>
    <row r="7042" spans="2:11" s="2" customFormat="1" x14ac:dyDescent="0.2">
      <c r="B7042" s="4"/>
      <c r="C7042" s="10"/>
      <c r="D7042" s="13"/>
      <c r="K7042" s="3"/>
    </row>
    <row r="7043" spans="2:11" s="2" customFormat="1" x14ac:dyDescent="0.2">
      <c r="B7043" s="4"/>
      <c r="C7043" s="10"/>
      <c r="D7043" s="13"/>
      <c r="K7043" s="3"/>
    </row>
    <row r="7044" spans="2:11" s="2" customFormat="1" x14ac:dyDescent="0.2">
      <c r="B7044" s="4"/>
      <c r="C7044" s="10"/>
      <c r="D7044" s="13"/>
      <c r="K7044" s="3"/>
    </row>
    <row r="7045" spans="2:11" s="2" customFormat="1" x14ac:dyDescent="0.2">
      <c r="B7045" s="4"/>
      <c r="C7045" s="10"/>
      <c r="D7045" s="13"/>
      <c r="K7045" s="3"/>
    </row>
    <row r="7046" spans="2:11" s="2" customFormat="1" x14ac:dyDescent="0.2">
      <c r="B7046" s="4"/>
      <c r="C7046" s="10"/>
      <c r="D7046" s="13"/>
      <c r="K7046" s="3"/>
    </row>
    <row r="7047" spans="2:11" s="2" customFormat="1" x14ac:dyDescent="0.2">
      <c r="B7047" s="4"/>
      <c r="C7047" s="10"/>
      <c r="D7047" s="13"/>
      <c r="K7047" s="3"/>
    </row>
    <row r="7048" spans="2:11" s="2" customFormat="1" x14ac:dyDescent="0.2">
      <c r="B7048" s="4"/>
      <c r="C7048" s="10"/>
      <c r="D7048" s="13"/>
      <c r="K7048" s="3"/>
    </row>
    <row r="7049" spans="2:11" s="2" customFormat="1" x14ac:dyDescent="0.2">
      <c r="B7049" s="4"/>
      <c r="C7049" s="10"/>
      <c r="D7049" s="13"/>
      <c r="K7049" s="3"/>
    </row>
    <row r="7050" spans="2:11" s="2" customFormat="1" x14ac:dyDescent="0.2">
      <c r="B7050" s="4"/>
      <c r="C7050" s="10"/>
      <c r="D7050" s="13"/>
      <c r="K7050" s="3"/>
    </row>
    <row r="7051" spans="2:11" s="2" customFormat="1" x14ac:dyDescent="0.2">
      <c r="B7051" s="4"/>
      <c r="C7051" s="10"/>
      <c r="D7051" s="13"/>
      <c r="K7051" s="3"/>
    </row>
    <row r="7052" spans="2:11" s="2" customFormat="1" x14ac:dyDescent="0.2">
      <c r="B7052" s="4"/>
      <c r="C7052" s="10"/>
      <c r="D7052" s="13"/>
      <c r="K7052" s="3"/>
    </row>
    <row r="7053" spans="2:11" s="2" customFormat="1" x14ac:dyDescent="0.2">
      <c r="B7053" s="4"/>
      <c r="C7053" s="10"/>
      <c r="D7053" s="13"/>
      <c r="K7053" s="3"/>
    </row>
    <row r="7054" spans="2:11" s="2" customFormat="1" x14ac:dyDescent="0.2">
      <c r="B7054" s="4"/>
      <c r="C7054" s="10"/>
      <c r="D7054" s="13"/>
      <c r="K7054" s="3"/>
    </row>
    <row r="7055" spans="2:11" s="2" customFormat="1" x14ac:dyDescent="0.2">
      <c r="B7055" s="4"/>
      <c r="C7055" s="10"/>
      <c r="D7055" s="13"/>
      <c r="K7055" s="3"/>
    </row>
    <row r="7056" spans="2:11" s="2" customFormat="1" x14ac:dyDescent="0.2">
      <c r="B7056" s="4"/>
      <c r="C7056" s="10"/>
      <c r="D7056" s="13"/>
      <c r="K7056" s="3"/>
    </row>
    <row r="7057" spans="2:11" s="2" customFormat="1" x14ac:dyDescent="0.2">
      <c r="B7057" s="4"/>
      <c r="C7057" s="10"/>
      <c r="D7057" s="13"/>
      <c r="K7057" s="3"/>
    </row>
    <row r="7058" spans="2:11" s="2" customFormat="1" x14ac:dyDescent="0.2">
      <c r="B7058" s="4"/>
      <c r="C7058" s="10"/>
      <c r="D7058" s="13"/>
      <c r="K7058" s="3"/>
    </row>
    <row r="7059" spans="2:11" s="2" customFormat="1" x14ac:dyDescent="0.2">
      <c r="B7059" s="4"/>
      <c r="C7059" s="10"/>
      <c r="D7059" s="13"/>
      <c r="K7059" s="3"/>
    </row>
    <row r="7060" spans="2:11" s="2" customFormat="1" x14ac:dyDescent="0.2">
      <c r="B7060" s="4"/>
      <c r="C7060" s="10"/>
      <c r="D7060" s="13"/>
      <c r="K7060" s="3"/>
    </row>
    <row r="7061" spans="2:11" s="2" customFormat="1" x14ac:dyDescent="0.2">
      <c r="B7061" s="4"/>
      <c r="C7061" s="10"/>
      <c r="D7061" s="13"/>
      <c r="K7061" s="3"/>
    </row>
    <row r="7062" spans="2:11" s="2" customFormat="1" x14ac:dyDescent="0.2">
      <c r="B7062" s="4"/>
      <c r="C7062" s="10"/>
      <c r="D7062" s="13"/>
      <c r="K7062" s="3"/>
    </row>
    <row r="7063" spans="2:11" s="2" customFormat="1" x14ac:dyDescent="0.2">
      <c r="B7063" s="4"/>
      <c r="C7063" s="10"/>
      <c r="D7063" s="13"/>
      <c r="K7063" s="3"/>
    </row>
    <row r="7064" spans="2:11" s="2" customFormat="1" x14ac:dyDescent="0.2">
      <c r="B7064" s="4"/>
      <c r="C7064" s="10"/>
      <c r="D7064" s="13"/>
      <c r="K7064" s="3"/>
    </row>
    <row r="7065" spans="2:11" s="2" customFormat="1" x14ac:dyDescent="0.2">
      <c r="B7065" s="4"/>
      <c r="C7065" s="10"/>
      <c r="D7065" s="13"/>
      <c r="K7065" s="3"/>
    </row>
    <row r="7066" spans="2:11" s="2" customFormat="1" x14ac:dyDescent="0.2">
      <c r="B7066" s="4"/>
      <c r="C7066" s="10"/>
      <c r="D7066" s="13"/>
      <c r="K7066" s="3"/>
    </row>
    <row r="7067" spans="2:11" s="2" customFormat="1" x14ac:dyDescent="0.2">
      <c r="B7067" s="4"/>
      <c r="C7067" s="10"/>
      <c r="D7067" s="13"/>
      <c r="K7067" s="3"/>
    </row>
    <row r="7068" spans="2:11" s="2" customFormat="1" x14ac:dyDescent="0.2">
      <c r="B7068" s="4"/>
      <c r="C7068" s="10"/>
      <c r="D7068" s="13"/>
      <c r="K7068" s="3"/>
    </row>
    <row r="7069" spans="2:11" s="2" customFormat="1" x14ac:dyDescent="0.2">
      <c r="B7069" s="4"/>
      <c r="C7069" s="10"/>
      <c r="D7069" s="13"/>
      <c r="K7069" s="3"/>
    </row>
    <row r="7070" spans="2:11" s="2" customFormat="1" x14ac:dyDescent="0.2">
      <c r="B7070" s="4"/>
      <c r="C7070" s="10"/>
      <c r="D7070" s="13"/>
      <c r="K7070" s="3"/>
    </row>
    <row r="7071" spans="2:11" s="2" customFormat="1" x14ac:dyDescent="0.2">
      <c r="B7071" s="4"/>
      <c r="C7071" s="10"/>
      <c r="D7071" s="13"/>
      <c r="K7071" s="3"/>
    </row>
    <row r="7072" spans="2:11" s="2" customFormat="1" x14ac:dyDescent="0.2">
      <c r="B7072" s="4"/>
      <c r="C7072" s="10"/>
      <c r="D7072" s="13"/>
      <c r="K7072" s="3"/>
    </row>
    <row r="7073" spans="2:11" s="2" customFormat="1" x14ac:dyDescent="0.2">
      <c r="B7073" s="4"/>
      <c r="C7073" s="10"/>
      <c r="D7073" s="13"/>
      <c r="K7073" s="3"/>
    </row>
    <row r="7074" spans="2:11" s="2" customFormat="1" x14ac:dyDescent="0.2">
      <c r="B7074" s="4"/>
      <c r="C7074" s="10"/>
      <c r="D7074" s="13"/>
      <c r="K7074" s="3"/>
    </row>
    <row r="7075" spans="2:11" s="2" customFormat="1" x14ac:dyDescent="0.2">
      <c r="B7075" s="4"/>
      <c r="C7075" s="10"/>
      <c r="D7075" s="13"/>
      <c r="K7075" s="3"/>
    </row>
    <row r="7076" spans="2:11" s="2" customFormat="1" x14ac:dyDescent="0.2">
      <c r="B7076" s="4"/>
      <c r="C7076" s="10"/>
      <c r="D7076" s="13"/>
      <c r="K7076" s="3"/>
    </row>
    <row r="7077" spans="2:11" s="2" customFormat="1" x14ac:dyDescent="0.2">
      <c r="B7077" s="4"/>
      <c r="C7077" s="10"/>
      <c r="D7077" s="13"/>
      <c r="K7077" s="3"/>
    </row>
    <row r="7078" spans="2:11" s="2" customFormat="1" x14ac:dyDescent="0.2">
      <c r="B7078" s="4"/>
      <c r="C7078" s="10"/>
      <c r="D7078" s="13"/>
      <c r="K7078" s="3"/>
    </row>
    <row r="7079" spans="2:11" s="2" customFormat="1" x14ac:dyDescent="0.2">
      <c r="B7079" s="4"/>
      <c r="C7079" s="10"/>
      <c r="D7079" s="13"/>
      <c r="K7079" s="3"/>
    </row>
    <row r="7080" spans="2:11" s="2" customFormat="1" x14ac:dyDescent="0.2">
      <c r="B7080" s="4"/>
      <c r="C7080" s="10"/>
      <c r="D7080" s="13"/>
      <c r="K7080" s="3"/>
    </row>
    <row r="7081" spans="2:11" s="2" customFormat="1" x14ac:dyDescent="0.2">
      <c r="B7081" s="4"/>
      <c r="C7081" s="10"/>
      <c r="D7081" s="13"/>
      <c r="K7081" s="3"/>
    </row>
    <row r="7082" spans="2:11" s="2" customFormat="1" x14ac:dyDescent="0.2">
      <c r="B7082" s="4"/>
      <c r="C7082" s="10"/>
      <c r="D7082" s="13"/>
      <c r="K7082" s="3"/>
    </row>
    <row r="7083" spans="2:11" s="2" customFormat="1" x14ac:dyDescent="0.2">
      <c r="B7083" s="4"/>
      <c r="C7083" s="10"/>
      <c r="D7083" s="13"/>
      <c r="K7083" s="3"/>
    </row>
    <row r="7084" spans="2:11" s="2" customFormat="1" x14ac:dyDescent="0.2">
      <c r="B7084" s="4"/>
      <c r="C7084" s="10"/>
      <c r="D7084" s="13"/>
      <c r="K7084" s="3"/>
    </row>
    <row r="7085" spans="2:11" s="2" customFormat="1" x14ac:dyDescent="0.2">
      <c r="B7085" s="4"/>
      <c r="C7085" s="10"/>
      <c r="D7085" s="13"/>
      <c r="K7085" s="3"/>
    </row>
    <row r="7086" spans="2:11" s="2" customFormat="1" x14ac:dyDescent="0.2">
      <c r="B7086" s="4"/>
      <c r="C7086" s="10"/>
      <c r="D7086" s="13"/>
      <c r="K7086" s="3"/>
    </row>
    <row r="7087" spans="2:11" s="2" customFormat="1" x14ac:dyDescent="0.2">
      <c r="B7087" s="4"/>
      <c r="C7087" s="10"/>
      <c r="D7087" s="13"/>
      <c r="K7087" s="3"/>
    </row>
    <row r="7088" spans="2:11" s="2" customFormat="1" x14ac:dyDescent="0.2">
      <c r="B7088" s="4"/>
      <c r="C7088" s="10"/>
      <c r="D7088" s="13"/>
      <c r="K7088" s="3"/>
    </row>
    <row r="7089" spans="2:11" s="2" customFormat="1" x14ac:dyDescent="0.2">
      <c r="B7089" s="4"/>
      <c r="C7089" s="10"/>
      <c r="D7089" s="13"/>
      <c r="K7089" s="3"/>
    </row>
    <row r="7090" spans="2:11" s="2" customFormat="1" x14ac:dyDescent="0.2">
      <c r="B7090" s="4"/>
      <c r="C7090" s="10"/>
      <c r="D7090" s="13"/>
      <c r="K7090" s="3"/>
    </row>
    <row r="7091" spans="2:11" s="2" customFormat="1" x14ac:dyDescent="0.2">
      <c r="B7091" s="4"/>
      <c r="C7091" s="10"/>
      <c r="D7091" s="13"/>
      <c r="K7091" s="3"/>
    </row>
    <row r="7092" spans="2:11" s="2" customFormat="1" x14ac:dyDescent="0.2">
      <c r="B7092" s="4"/>
      <c r="C7092" s="10"/>
      <c r="D7092" s="13"/>
      <c r="K7092" s="3"/>
    </row>
    <row r="7093" spans="2:11" s="2" customFormat="1" x14ac:dyDescent="0.2">
      <c r="B7093" s="4"/>
      <c r="C7093" s="10"/>
      <c r="D7093" s="13"/>
      <c r="K7093" s="3"/>
    </row>
    <row r="7094" spans="2:11" s="2" customFormat="1" x14ac:dyDescent="0.2">
      <c r="B7094" s="4"/>
      <c r="C7094" s="10"/>
      <c r="D7094" s="13"/>
      <c r="K7094" s="3"/>
    </row>
    <row r="7095" spans="2:11" s="2" customFormat="1" x14ac:dyDescent="0.2">
      <c r="B7095" s="4"/>
      <c r="C7095" s="10"/>
      <c r="D7095" s="13"/>
      <c r="K7095" s="3"/>
    </row>
    <row r="7096" spans="2:11" s="2" customFormat="1" x14ac:dyDescent="0.2">
      <c r="B7096" s="4"/>
      <c r="C7096" s="10"/>
      <c r="D7096" s="13"/>
      <c r="K7096" s="3"/>
    </row>
    <row r="7097" spans="2:11" s="2" customFormat="1" x14ac:dyDescent="0.2">
      <c r="B7097" s="4"/>
      <c r="C7097" s="10"/>
      <c r="D7097" s="13"/>
      <c r="K7097" s="3"/>
    </row>
    <row r="7098" spans="2:11" s="2" customFormat="1" x14ac:dyDescent="0.2">
      <c r="B7098" s="4"/>
      <c r="C7098" s="10"/>
      <c r="D7098" s="13"/>
      <c r="K7098" s="3"/>
    </row>
    <row r="7099" spans="2:11" s="2" customFormat="1" x14ac:dyDescent="0.2">
      <c r="B7099" s="4"/>
      <c r="C7099" s="10"/>
      <c r="D7099" s="13"/>
      <c r="K7099" s="3"/>
    </row>
    <row r="7100" spans="2:11" s="2" customFormat="1" x14ac:dyDescent="0.2">
      <c r="B7100" s="4"/>
      <c r="C7100" s="10"/>
      <c r="D7100" s="13"/>
      <c r="K7100" s="3"/>
    </row>
    <row r="7101" spans="2:11" s="2" customFormat="1" x14ac:dyDescent="0.2">
      <c r="B7101" s="4"/>
      <c r="C7101" s="10"/>
      <c r="D7101" s="13"/>
      <c r="K7101" s="3"/>
    </row>
    <row r="7102" spans="2:11" s="2" customFormat="1" x14ac:dyDescent="0.2">
      <c r="B7102" s="4"/>
      <c r="C7102" s="10"/>
      <c r="D7102" s="13"/>
      <c r="K7102" s="3"/>
    </row>
    <row r="7103" spans="2:11" s="2" customFormat="1" x14ac:dyDescent="0.2">
      <c r="B7103" s="4"/>
      <c r="C7103" s="10"/>
      <c r="D7103" s="13"/>
      <c r="K7103" s="3"/>
    </row>
    <row r="7104" spans="2:11" s="2" customFormat="1" x14ac:dyDescent="0.2">
      <c r="B7104" s="4"/>
      <c r="C7104" s="10"/>
      <c r="D7104" s="13"/>
      <c r="K7104" s="3"/>
    </row>
    <row r="7105" spans="2:11" s="2" customFormat="1" x14ac:dyDescent="0.2">
      <c r="B7105" s="4"/>
      <c r="C7105" s="10"/>
      <c r="D7105" s="13"/>
      <c r="K7105" s="3"/>
    </row>
    <row r="7106" spans="2:11" s="2" customFormat="1" x14ac:dyDescent="0.2">
      <c r="B7106" s="4"/>
      <c r="C7106" s="10"/>
      <c r="D7106" s="13"/>
      <c r="K7106" s="3"/>
    </row>
    <row r="7107" spans="2:11" s="2" customFormat="1" x14ac:dyDescent="0.2">
      <c r="B7107" s="4"/>
      <c r="C7107" s="10"/>
      <c r="D7107" s="13"/>
      <c r="K7107" s="3"/>
    </row>
    <row r="7108" spans="2:11" s="2" customFormat="1" x14ac:dyDescent="0.2">
      <c r="B7108" s="4"/>
      <c r="C7108" s="10"/>
      <c r="D7108" s="13"/>
      <c r="K7108" s="3"/>
    </row>
    <row r="7109" spans="2:11" s="2" customFormat="1" x14ac:dyDescent="0.2">
      <c r="B7109" s="4"/>
      <c r="C7109" s="10"/>
      <c r="D7109" s="13"/>
      <c r="K7109" s="3"/>
    </row>
    <row r="7110" spans="2:11" s="2" customFormat="1" x14ac:dyDescent="0.2">
      <c r="B7110" s="4"/>
      <c r="C7110" s="10"/>
      <c r="D7110" s="13"/>
      <c r="K7110" s="3"/>
    </row>
    <row r="7111" spans="2:11" s="2" customFormat="1" x14ac:dyDescent="0.2">
      <c r="B7111" s="4"/>
      <c r="C7111" s="10"/>
      <c r="D7111" s="13"/>
      <c r="K7111" s="3"/>
    </row>
    <row r="7112" spans="2:11" s="2" customFormat="1" x14ac:dyDescent="0.2">
      <c r="B7112" s="4"/>
      <c r="C7112" s="10"/>
      <c r="D7112" s="13"/>
      <c r="K7112" s="3"/>
    </row>
    <row r="7113" spans="2:11" s="2" customFormat="1" x14ac:dyDescent="0.2">
      <c r="B7113" s="4"/>
      <c r="C7113" s="10"/>
      <c r="D7113" s="13"/>
      <c r="K7113" s="3"/>
    </row>
    <row r="7114" spans="2:11" s="2" customFormat="1" x14ac:dyDescent="0.2">
      <c r="B7114" s="4"/>
      <c r="C7114" s="10"/>
      <c r="D7114" s="13"/>
      <c r="K7114" s="3"/>
    </row>
    <row r="7115" spans="2:11" s="2" customFormat="1" x14ac:dyDescent="0.2">
      <c r="B7115" s="4"/>
      <c r="C7115" s="10"/>
      <c r="D7115" s="13"/>
      <c r="K7115" s="3"/>
    </row>
    <row r="7116" spans="2:11" s="2" customFormat="1" x14ac:dyDescent="0.2">
      <c r="B7116" s="4"/>
      <c r="C7116" s="10"/>
      <c r="D7116" s="13"/>
      <c r="K7116" s="3"/>
    </row>
    <row r="7117" spans="2:11" s="2" customFormat="1" x14ac:dyDescent="0.2">
      <c r="B7117" s="4"/>
      <c r="C7117" s="10"/>
      <c r="D7117" s="13"/>
      <c r="K7117" s="3"/>
    </row>
    <row r="7118" spans="2:11" s="2" customFormat="1" x14ac:dyDescent="0.2">
      <c r="B7118" s="4"/>
      <c r="C7118" s="10"/>
      <c r="D7118" s="13"/>
      <c r="K7118" s="3"/>
    </row>
    <row r="7119" spans="2:11" s="2" customFormat="1" x14ac:dyDescent="0.2">
      <c r="B7119" s="4"/>
      <c r="C7119" s="10"/>
      <c r="D7119" s="13"/>
      <c r="K7119" s="3"/>
    </row>
    <row r="7120" spans="2:11" s="2" customFormat="1" x14ac:dyDescent="0.2">
      <c r="B7120" s="4"/>
      <c r="C7120" s="10"/>
      <c r="D7120" s="13"/>
      <c r="K7120" s="3"/>
    </row>
    <row r="7121" spans="2:11" s="2" customFormat="1" x14ac:dyDescent="0.2">
      <c r="B7121" s="4"/>
      <c r="C7121" s="10"/>
      <c r="D7121" s="13"/>
      <c r="K7121" s="3"/>
    </row>
    <row r="7122" spans="2:11" s="2" customFormat="1" x14ac:dyDescent="0.2">
      <c r="B7122" s="4"/>
      <c r="C7122" s="10"/>
      <c r="D7122" s="13"/>
      <c r="K7122" s="3"/>
    </row>
    <row r="7123" spans="2:11" s="2" customFormat="1" x14ac:dyDescent="0.2">
      <c r="B7123" s="4"/>
      <c r="C7123" s="10"/>
      <c r="D7123" s="13"/>
      <c r="K7123" s="3"/>
    </row>
    <row r="7124" spans="2:11" s="2" customFormat="1" x14ac:dyDescent="0.2">
      <c r="B7124" s="4"/>
      <c r="C7124" s="10"/>
      <c r="D7124" s="13"/>
      <c r="K7124" s="3"/>
    </row>
    <row r="7125" spans="2:11" s="2" customFormat="1" x14ac:dyDescent="0.2">
      <c r="B7125" s="4"/>
      <c r="C7125" s="10"/>
      <c r="D7125" s="13"/>
      <c r="K7125" s="3"/>
    </row>
    <row r="7126" spans="2:11" s="2" customFormat="1" x14ac:dyDescent="0.2">
      <c r="B7126" s="4"/>
      <c r="C7126" s="10"/>
      <c r="D7126" s="13"/>
      <c r="K7126" s="3"/>
    </row>
    <row r="7127" spans="2:11" s="2" customFormat="1" x14ac:dyDescent="0.2">
      <c r="B7127" s="4"/>
      <c r="C7127" s="10"/>
      <c r="D7127" s="13"/>
      <c r="K7127" s="3"/>
    </row>
    <row r="7128" spans="2:11" s="2" customFormat="1" x14ac:dyDescent="0.2">
      <c r="B7128" s="4"/>
      <c r="C7128" s="10"/>
      <c r="D7128" s="13"/>
      <c r="K7128" s="3"/>
    </row>
    <row r="7129" spans="2:11" s="2" customFormat="1" x14ac:dyDescent="0.2">
      <c r="B7129" s="4"/>
      <c r="C7129" s="10"/>
      <c r="D7129" s="13"/>
      <c r="K7129" s="3"/>
    </row>
    <row r="7130" spans="2:11" s="2" customFormat="1" x14ac:dyDescent="0.2">
      <c r="B7130" s="4"/>
      <c r="C7130" s="10"/>
      <c r="D7130" s="13"/>
      <c r="K7130" s="3"/>
    </row>
    <row r="7131" spans="2:11" s="2" customFormat="1" x14ac:dyDescent="0.2">
      <c r="B7131" s="4"/>
      <c r="C7131" s="10"/>
      <c r="D7131" s="13"/>
      <c r="K7131" s="3"/>
    </row>
    <row r="7132" spans="2:11" s="2" customFormat="1" x14ac:dyDescent="0.2">
      <c r="B7132" s="4"/>
      <c r="C7132" s="10"/>
      <c r="D7132" s="13"/>
      <c r="K7132" s="3"/>
    </row>
    <row r="7133" spans="2:11" s="2" customFormat="1" x14ac:dyDescent="0.2">
      <c r="B7133" s="4"/>
      <c r="C7133" s="10"/>
      <c r="D7133" s="13"/>
      <c r="K7133" s="3"/>
    </row>
    <row r="7134" spans="2:11" s="2" customFormat="1" x14ac:dyDescent="0.2">
      <c r="B7134" s="4"/>
      <c r="C7134" s="10"/>
      <c r="D7134" s="13"/>
      <c r="K7134" s="3"/>
    </row>
    <row r="7135" spans="2:11" s="2" customFormat="1" x14ac:dyDescent="0.2">
      <c r="B7135" s="4"/>
      <c r="C7135" s="10"/>
      <c r="D7135" s="13"/>
      <c r="K7135" s="3"/>
    </row>
    <row r="7136" spans="2:11" s="2" customFormat="1" x14ac:dyDescent="0.2">
      <c r="B7136" s="4"/>
      <c r="C7136" s="10"/>
      <c r="D7136" s="13"/>
      <c r="K7136" s="3"/>
    </row>
    <row r="7137" spans="2:11" s="2" customFormat="1" x14ac:dyDescent="0.2">
      <c r="B7137" s="4"/>
      <c r="C7137" s="10"/>
      <c r="D7137" s="13"/>
      <c r="K7137" s="3"/>
    </row>
    <row r="7138" spans="2:11" s="2" customFormat="1" x14ac:dyDescent="0.2">
      <c r="B7138" s="4"/>
      <c r="C7138" s="10"/>
      <c r="D7138" s="13"/>
      <c r="K7138" s="3"/>
    </row>
    <row r="7139" spans="2:11" s="2" customFormat="1" x14ac:dyDescent="0.2">
      <c r="B7139" s="4"/>
      <c r="C7139" s="10"/>
      <c r="D7139" s="13"/>
      <c r="K7139" s="3"/>
    </row>
    <row r="7140" spans="2:11" s="2" customFormat="1" x14ac:dyDescent="0.2">
      <c r="B7140" s="4"/>
      <c r="C7140" s="10"/>
      <c r="D7140" s="13"/>
      <c r="K7140" s="3"/>
    </row>
    <row r="7141" spans="2:11" s="2" customFormat="1" x14ac:dyDescent="0.2">
      <c r="B7141" s="4"/>
      <c r="C7141" s="10"/>
      <c r="D7141" s="13"/>
      <c r="K7141" s="3"/>
    </row>
    <row r="7142" spans="2:11" s="2" customFormat="1" x14ac:dyDescent="0.2">
      <c r="B7142" s="4"/>
      <c r="C7142" s="10"/>
      <c r="D7142" s="13"/>
      <c r="K7142" s="3"/>
    </row>
    <row r="7143" spans="2:11" s="2" customFormat="1" x14ac:dyDescent="0.2">
      <c r="B7143" s="4"/>
      <c r="C7143" s="10"/>
      <c r="D7143" s="13"/>
      <c r="K7143" s="3"/>
    </row>
    <row r="7144" spans="2:11" s="2" customFormat="1" x14ac:dyDescent="0.2">
      <c r="B7144" s="4"/>
      <c r="C7144" s="10"/>
      <c r="D7144" s="13"/>
      <c r="K7144" s="3"/>
    </row>
    <row r="7145" spans="2:11" s="2" customFormat="1" x14ac:dyDescent="0.2">
      <c r="B7145" s="4"/>
      <c r="C7145" s="10"/>
      <c r="D7145" s="13"/>
      <c r="K7145" s="3"/>
    </row>
    <row r="7146" spans="2:11" s="2" customFormat="1" x14ac:dyDescent="0.2">
      <c r="B7146" s="4"/>
      <c r="C7146" s="10"/>
      <c r="D7146" s="13"/>
      <c r="K7146" s="3"/>
    </row>
    <row r="7147" spans="2:11" s="2" customFormat="1" x14ac:dyDescent="0.2">
      <c r="B7147" s="4"/>
      <c r="C7147" s="10"/>
      <c r="D7147" s="13"/>
      <c r="K7147" s="3"/>
    </row>
    <row r="7148" spans="2:11" s="2" customFormat="1" x14ac:dyDescent="0.2">
      <c r="B7148" s="4"/>
      <c r="C7148" s="10"/>
      <c r="D7148" s="13"/>
      <c r="K7148" s="3"/>
    </row>
    <row r="7149" spans="2:11" s="2" customFormat="1" x14ac:dyDescent="0.2">
      <c r="B7149" s="4"/>
      <c r="C7149" s="10"/>
      <c r="D7149" s="13"/>
      <c r="K7149" s="3"/>
    </row>
    <row r="7150" spans="2:11" s="2" customFormat="1" x14ac:dyDescent="0.2">
      <c r="B7150" s="4"/>
      <c r="C7150" s="10"/>
      <c r="D7150" s="13"/>
      <c r="K7150" s="3"/>
    </row>
    <row r="7151" spans="2:11" s="2" customFormat="1" x14ac:dyDescent="0.2">
      <c r="B7151" s="4"/>
      <c r="C7151" s="10"/>
      <c r="D7151" s="13"/>
      <c r="K7151" s="3"/>
    </row>
    <row r="7152" spans="2:11" s="2" customFormat="1" x14ac:dyDescent="0.2">
      <c r="B7152" s="4"/>
      <c r="C7152" s="10"/>
      <c r="D7152" s="13"/>
      <c r="K7152" s="3"/>
    </row>
    <row r="7153" spans="2:11" s="2" customFormat="1" x14ac:dyDescent="0.2">
      <c r="B7153" s="4"/>
      <c r="C7153" s="10"/>
      <c r="D7153" s="13"/>
      <c r="K7153" s="3"/>
    </row>
    <row r="7154" spans="2:11" s="2" customFormat="1" x14ac:dyDescent="0.2">
      <c r="B7154" s="4"/>
      <c r="C7154" s="10"/>
      <c r="D7154" s="13"/>
      <c r="K7154" s="3"/>
    </row>
    <row r="7155" spans="2:11" s="2" customFormat="1" x14ac:dyDescent="0.2">
      <c r="B7155" s="4"/>
      <c r="C7155" s="10"/>
      <c r="D7155" s="13"/>
      <c r="K7155" s="3"/>
    </row>
    <row r="7156" spans="2:11" s="2" customFormat="1" x14ac:dyDescent="0.2">
      <c r="B7156" s="4"/>
      <c r="C7156" s="10"/>
      <c r="D7156" s="13"/>
      <c r="K7156" s="3"/>
    </row>
    <row r="7157" spans="2:11" s="2" customFormat="1" x14ac:dyDescent="0.2">
      <c r="B7157" s="4"/>
      <c r="C7157" s="10"/>
      <c r="D7157" s="13"/>
      <c r="K7157" s="3"/>
    </row>
    <row r="7158" spans="2:11" s="2" customFormat="1" x14ac:dyDescent="0.2">
      <c r="B7158" s="4"/>
      <c r="C7158" s="10"/>
      <c r="D7158" s="13"/>
      <c r="K7158" s="3"/>
    </row>
    <row r="7159" spans="2:11" s="2" customFormat="1" x14ac:dyDescent="0.2">
      <c r="B7159" s="4"/>
      <c r="C7159" s="10"/>
      <c r="D7159" s="13"/>
      <c r="K7159" s="3"/>
    </row>
    <row r="7160" spans="2:11" s="2" customFormat="1" x14ac:dyDescent="0.2">
      <c r="B7160" s="4"/>
      <c r="C7160" s="10"/>
      <c r="D7160" s="13"/>
      <c r="K7160" s="3"/>
    </row>
    <row r="7161" spans="2:11" s="2" customFormat="1" x14ac:dyDescent="0.2">
      <c r="B7161" s="4"/>
      <c r="C7161" s="10"/>
      <c r="D7161" s="13"/>
      <c r="K7161" s="3"/>
    </row>
    <row r="7162" spans="2:11" s="2" customFormat="1" x14ac:dyDescent="0.2">
      <c r="B7162" s="4"/>
      <c r="C7162" s="10"/>
      <c r="D7162" s="13"/>
      <c r="K7162" s="3"/>
    </row>
    <row r="7163" spans="2:11" s="2" customFormat="1" x14ac:dyDescent="0.2">
      <c r="B7163" s="4"/>
      <c r="C7163" s="10"/>
      <c r="D7163" s="13"/>
      <c r="K7163" s="3"/>
    </row>
    <row r="7164" spans="2:11" s="2" customFormat="1" x14ac:dyDescent="0.2">
      <c r="B7164" s="4"/>
      <c r="C7164" s="10"/>
      <c r="D7164" s="13"/>
      <c r="K7164" s="3"/>
    </row>
    <row r="7165" spans="2:11" s="2" customFormat="1" x14ac:dyDescent="0.2">
      <c r="B7165" s="4"/>
      <c r="C7165" s="10"/>
      <c r="D7165" s="13"/>
      <c r="K7165" s="3"/>
    </row>
    <row r="7166" spans="2:11" s="2" customFormat="1" x14ac:dyDescent="0.2">
      <c r="B7166" s="4"/>
      <c r="C7166" s="10"/>
      <c r="D7166" s="13"/>
      <c r="K7166" s="3"/>
    </row>
    <row r="7167" spans="2:11" s="2" customFormat="1" x14ac:dyDescent="0.2">
      <c r="B7167" s="4"/>
      <c r="C7167" s="10"/>
      <c r="D7167" s="13"/>
      <c r="K7167" s="3"/>
    </row>
    <row r="7168" spans="2:11" s="2" customFormat="1" x14ac:dyDescent="0.2">
      <c r="B7168" s="4"/>
      <c r="C7168" s="10"/>
      <c r="D7168" s="13"/>
      <c r="K7168" s="3"/>
    </row>
    <row r="7169" spans="2:11" s="2" customFormat="1" x14ac:dyDescent="0.2">
      <c r="B7169" s="4"/>
      <c r="C7169" s="10"/>
      <c r="D7169" s="13"/>
      <c r="K7169" s="3"/>
    </row>
    <row r="7170" spans="2:11" s="2" customFormat="1" x14ac:dyDescent="0.2">
      <c r="B7170" s="4"/>
      <c r="C7170" s="10"/>
      <c r="D7170" s="13"/>
      <c r="K7170" s="3"/>
    </row>
    <row r="7171" spans="2:11" s="2" customFormat="1" x14ac:dyDescent="0.2">
      <c r="B7171" s="4"/>
      <c r="C7171" s="10"/>
      <c r="D7171" s="13"/>
      <c r="K7171" s="3"/>
    </row>
    <row r="7172" spans="2:11" s="2" customFormat="1" x14ac:dyDescent="0.2">
      <c r="B7172" s="4"/>
      <c r="C7172" s="10"/>
      <c r="D7172" s="13"/>
      <c r="K7172" s="3"/>
    </row>
    <row r="7173" spans="2:11" s="2" customFormat="1" x14ac:dyDescent="0.2">
      <c r="B7173" s="4"/>
      <c r="C7173" s="10"/>
      <c r="D7173" s="13"/>
      <c r="K7173" s="3"/>
    </row>
    <row r="7174" spans="2:11" s="2" customFormat="1" x14ac:dyDescent="0.2">
      <c r="B7174" s="4"/>
      <c r="C7174" s="10"/>
      <c r="D7174" s="13"/>
      <c r="K7174" s="3"/>
    </row>
    <row r="7175" spans="2:11" s="2" customFormat="1" x14ac:dyDescent="0.2">
      <c r="B7175" s="4"/>
      <c r="C7175" s="10"/>
      <c r="D7175" s="13"/>
      <c r="K7175" s="3"/>
    </row>
    <row r="7176" spans="2:11" s="2" customFormat="1" x14ac:dyDescent="0.2">
      <c r="B7176" s="4"/>
      <c r="C7176" s="10"/>
      <c r="D7176" s="13"/>
      <c r="K7176" s="3"/>
    </row>
    <row r="7177" spans="2:11" s="2" customFormat="1" x14ac:dyDescent="0.2">
      <c r="B7177" s="4"/>
      <c r="C7177" s="10"/>
      <c r="D7177" s="13"/>
      <c r="K7177" s="3"/>
    </row>
    <row r="7178" spans="2:11" s="2" customFormat="1" x14ac:dyDescent="0.2">
      <c r="B7178" s="4"/>
      <c r="C7178" s="10"/>
      <c r="D7178" s="13"/>
      <c r="K7178" s="3"/>
    </row>
    <row r="7179" spans="2:11" s="2" customFormat="1" x14ac:dyDescent="0.2">
      <c r="B7179" s="4"/>
      <c r="C7179" s="10"/>
      <c r="D7179" s="13"/>
      <c r="K7179" s="3"/>
    </row>
    <row r="7180" spans="2:11" s="2" customFormat="1" x14ac:dyDescent="0.2">
      <c r="B7180" s="4"/>
      <c r="C7180" s="10"/>
      <c r="D7180" s="13"/>
      <c r="K7180" s="3"/>
    </row>
    <row r="7181" spans="2:11" s="2" customFormat="1" x14ac:dyDescent="0.2">
      <c r="B7181" s="4"/>
      <c r="C7181" s="10"/>
      <c r="D7181" s="13"/>
      <c r="K7181" s="3"/>
    </row>
    <row r="7182" spans="2:11" s="2" customFormat="1" x14ac:dyDescent="0.2">
      <c r="B7182" s="4"/>
      <c r="C7182" s="10"/>
      <c r="D7182" s="13"/>
      <c r="K7182" s="3"/>
    </row>
    <row r="7183" spans="2:11" s="2" customFormat="1" x14ac:dyDescent="0.2">
      <c r="B7183" s="4"/>
      <c r="C7183" s="10"/>
      <c r="D7183" s="13"/>
      <c r="K7183" s="3"/>
    </row>
    <row r="7184" spans="2:11" s="2" customFormat="1" x14ac:dyDescent="0.2">
      <c r="B7184" s="4"/>
      <c r="C7184" s="10"/>
      <c r="D7184" s="13"/>
      <c r="K7184" s="3"/>
    </row>
    <row r="7185" spans="2:11" s="2" customFormat="1" x14ac:dyDescent="0.2">
      <c r="B7185" s="4"/>
      <c r="C7185" s="10"/>
      <c r="D7185" s="13"/>
      <c r="K7185" s="3"/>
    </row>
    <row r="7186" spans="2:11" s="2" customFormat="1" x14ac:dyDescent="0.2">
      <c r="B7186" s="4"/>
      <c r="C7186" s="10"/>
      <c r="D7186" s="13"/>
      <c r="K7186" s="3"/>
    </row>
    <row r="7187" spans="2:11" s="2" customFormat="1" x14ac:dyDescent="0.2">
      <c r="B7187" s="4"/>
      <c r="C7187" s="10"/>
      <c r="D7187" s="13"/>
      <c r="K7187" s="3"/>
    </row>
    <row r="7188" spans="2:11" s="2" customFormat="1" x14ac:dyDescent="0.2">
      <c r="B7188" s="4"/>
      <c r="C7188" s="10"/>
      <c r="D7188" s="13"/>
      <c r="K7188" s="3"/>
    </row>
    <row r="7189" spans="2:11" s="2" customFormat="1" x14ac:dyDescent="0.2">
      <c r="B7189" s="4"/>
      <c r="C7189" s="10"/>
      <c r="D7189" s="13"/>
      <c r="K7189" s="3"/>
    </row>
    <row r="7190" spans="2:11" s="2" customFormat="1" x14ac:dyDescent="0.2">
      <c r="B7190" s="4"/>
      <c r="C7190" s="10"/>
      <c r="D7190" s="13"/>
      <c r="K7190" s="3"/>
    </row>
    <row r="7191" spans="2:11" s="2" customFormat="1" x14ac:dyDescent="0.2">
      <c r="B7191" s="4"/>
      <c r="C7191" s="10"/>
      <c r="D7191" s="13"/>
      <c r="K7191" s="3"/>
    </row>
    <row r="7192" spans="2:11" s="2" customFormat="1" x14ac:dyDescent="0.2">
      <c r="B7192" s="4"/>
      <c r="C7192" s="10"/>
      <c r="D7192" s="13"/>
      <c r="K7192" s="3"/>
    </row>
    <row r="7193" spans="2:11" s="2" customFormat="1" x14ac:dyDescent="0.2">
      <c r="B7193" s="4"/>
      <c r="C7193" s="10"/>
      <c r="D7193" s="13"/>
      <c r="K7193" s="3"/>
    </row>
    <row r="7194" spans="2:11" s="2" customFormat="1" x14ac:dyDescent="0.2">
      <c r="B7194" s="4"/>
      <c r="C7194" s="10"/>
      <c r="D7194" s="13"/>
      <c r="K7194" s="3"/>
    </row>
    <row r="7195" spans="2:11" s="2" customFormat="1" x14ac:dyDescent="0.2">
      <c r="B7195" s="4"/>
      <c r="C7195" s="10"/>
      <c r="D7195" s="13"/>
      <c r="K7195" s="3"/>
    </row>
    <row r="7196" spans="2:11" s="2" customFormat="1" x14ac:dyDescent="0.2">
      <c r="B7196" s="4"/>
      <c r="C7196" s="10"/>
      <c r="D7196" s="13"/>
      <c r="K7196" s="3"/>
    </row>
    <row r="7197" spans="2:11" s="2" customFormat="1" x14ac:dyDescent="0.2">
      <c r="B7197" s="4"/>
      <c r="C7197" s="10"/>
      <c r="D7197" s="13"/>
      <c r="K7197" s="3"/>
    </row>
    <row r="7198" spans="2:11" s="2" customFormat="1" x14ac:dyDescent="0.2">
      <c r="B7198" s="4"/>
      <c r="C7198" s="10"/>
      <c r="D7198" s="13"/>
      <c r="K7198" s="3"/>
    </row>
    <row r="7199" spans="2:11" s="2" customFormat="1" x14ac:dyDescent="0.2">
      <c r="B7199" s="4"/>
      <c r="C7199" s="10"/>
      <c r="D7199" s="13"/>
      <c r="K7199" s="3"/>
    </row>
    <row r="7200" spans="2:11" s="2" customFormat="1" x14ac:dyDescent="0.2">
      <c r="B7200" s="4"/>
      <c r="C7200" s="10"/>
      <c r="D7200" s="13"/>
      <c r="K7200" s="3"/>
    </row>
    <row r="7201" spans="2:11" s="2" customFormat="1" x14ac:dyDescent="0.2">
      <c r="B7201" s="4"/>
      <c r="C7201" s="10"/>
      <c r="D7201" s="13"/>
      <c r="K7201" s="3"/>
    </row>
    <row r="7202" spans="2:11" s="2" customFormat="1" x14ac:dyDescent="0.2">
      <c r="B7202" s="4"/>
      <c r="C7202" s="10"/>
      <c r="D7202" s="13"/>
      <c r="K7202" s="3"/>
    </row>
    <row r="7203" spans="2:11" s="2" customFormat="1" x14ac:dyDescent="0.2">
      <c r="B7203" s="4"/>
      <c r="C7203" s="10"/>
      <c r="D7203" s="13"/>
      <c r="K7203" s="3"/>
    </row>
    <row r="7204" spans="2:11" s="2" customFormat="1" x14ac:dyDescent="0.2">
      <c r="B7204" s="4"/>
      <c r="C7204" s="10"/>
      <c r="D7204" s="13"/>
      <c r="K7204" s="3"/>
    </row>
    <row r="7205" spans="2:11" s="2" customFormat="1" x14ac:dyDescent="0.2">
      <c r="B7205" s="4"/>
      <c r="C7205" s="10"/>
      <c r="D7205" s="13"/>
      <c r="K7205" s="3"/>
    </row>
    <row r="7206" spans="2:11" s="2" customFormat="1" x14ac:dyDescent="0.2">
      <c r="B7206" s="4"/>
      <c r="C7206" s="10"/>
      <c r="D7206" s="13"/>
      <c r="K7206" s="3"/>
    </row>
    <row r="7207" spans="2:11" s="2" customFormat="1" x14ac:dyDescent="0.2">
      <c r="B7207" s="4"/>
      <c r="C7207" s="10"/>
      <c r="D7207" s="13"/>
      <c r="K7207" s="3"/>
    </row>
    <row r="7208" spans="2:11" s="2" customFormat="1" x14ac:dyDescent="0.2">
      <c r="B7208" s="4"/>
      <c r="C7208" s="10"/>
      <c r="D7208" s="13"/>
      <c r="K7208" s="3"/>
    </row>
    <row r="7209" spans="2:11" s="2" customFormat="1" x14ac:dyDescent="0.2">
      <c r="B7209" s="4"/>
      <c r="C7209" s="10"/>
      <c r="D7209" s="13"/>
      <c r="K7209" s="3"/>
    </row>
    <row r="7210" spans="2:11" s="2" customFormat="1" x14ac:dyDescent="0.2">
      <c r="B7210" s="4"/>
      <c r="C7210" s="10"/>
      <c r="D7210" s="13"/>
      <c r="K7210" s="3"/>
    </row>
    <row r="7211" spans="2:11" s="2" customFormat="1" x14ac:dyDescent="0.2">
      <c r="B7211" s="4"/>
      <c r="C7211" s="10"/>
      <c r="D7211" s="13"/>
      <c r="K7211" s="3"/>
    </row>
    <row r="7212" spans="2:11" s="2" customFormat="1" x14ac:dyDescent="0.2">
      <c r="B7212" s="4"/>
      <c r="C7212" s="10"/>
      <c r="D7212" s="13"/>
      <c r="K7212" s="3"/>
    </row>
    <row r="7213" spans="2:11" s="2" customFormat="1" x14ac:dyDescent="0.2">
      <c r="B7213" s="4"/>
      <c r="C7213" s="10"/>
      <c r="D7213" s="13"/>
      <c r="K7213" s="3"/>
    </row>
    <row r="7214" spans="2:11" s="2" customFormat="1" x14ac:dyDescent="0.2">
      <c r="B7214" s="4"/>
      <c r="C7214" s="10"/>
      <c r="D7214" s="13"/>
      <c r="K7214" s="3"/>
    </row>
    <row r="7215" spans="2:11" s="2" customFormat="1" x14ac:dyDescent="0.2">
      <c r="B7215" s="4"/>
      <c r="C7215" s="10"/>
      <c r="D7215" s="13"/>
      <c r="K7215" s="3"/>
    </row>
    <row r="7216" spans="2:11" s="2" customFormat="1" x14ac:dyDescent="0.2">
      <c r="B7216" s="4"/>
      <c r="C7216" s="10"/>
      <c r="D7216" s="13"/>
      <c r="K7216" s="3"/>
    </row>
    <row r="7217" spans="2:11" s="2" customFormat="1" x14ac:dyDescent="0.2">
      <c r="B7217" s="4"/>
      <c r="C7217" s="10"/>
      <c r="D7217" s="13"/>
      <c r="K7217" s="3"/>
    </row>
    <row r="7218" spans="2:11" s="2" customFormat="1" x14ac:dyDescent="0.2">
      <c r="B7218" s="4"/>
      <c r="C7218" s="10"/>
      <c r="D7218" s="13"/>
      <c r="K7218" s="3"/>
    </row>
    <row r="7219" spans="2:11" s="2" customFormat="1" x14ac:dyDescent="0.2">
      <c r="B7219" s="4"/>
      <c r="C7219" s="10"/>
      <c r="D7219" s="13"/>
      <c r="K7219" s="3"/>
    </row>
    <row r="7220" spans="2:11" s="2" customFormat="1" x14ac:dyDescent="0.2">
      <c r="B7220" s="4"/>
      <c r="C7220" s="10"/>
      <c r="D7220" s="13"/>
      <c r="K7220" s="3"/>
    </row>
    <row r="7221" spans="2:11" s="2" customFormat="1" x14ac:dyDescent="0.2">
      <c r="B7221" s="4"/>
      <c r="C7221" s="10"/>
      <c r="D7221" s="13"/>
      <c r="K7221" s="3"/>
    </row>
    <row r="7222" spans="2:11" s="2" customFormat="1" x14ac:dyDescent="0.2">
      <c r="B7222" s="4"/>
      <c r="C7222" s="10"/>
      <c r="D7222" s="13"/>
      <c r="K7222" s="3"/>
    </row>
    <row r="7223" spans="2:11" s="2" customFormat="1" x14ac:dyDescent="0.2">
      <c r="B7223" s="4"/>
      <c r="C7223" s="10"/>
      <c r="D7223" s="13"/>
      <c r="K7223" s="3"/>
    </row>
    <row r="7224" spans="2:11" s="2" customFormat="1" x14ac:dyDescent="0.2">
      <c r="B7224" s="4"/>
      <c r="C7224" s="10"/>
      <c r="D7224" s="13"/>
      <c r="K7224" s="3"/>
    </row>
    <row r="7225" spans="2:11" s="2" customFormat="1" x14ac:dyDescent="0.2">
      <c r="B7225" s="4"/>
      <c r="C7225" s="10"/>
      <c r="D7225" s="13"/>
      <c r="K7225" s="3"/>
    </row>
    <row r="7226" spans="2:11" s="2" customFormat="1" x14ac:dyDescent="0.2">
      <c r="B7226" s="4"/>
      <c r="C7226" s="10"/>
      <c r="D7226" s="13"/>
      <c r="K7226" s="3"/>
    </row>
    <row r="7227" spans="2:11" s="2" customFormat="1" x14ac:dyDescent="0.2">
      <c r="B7227" s="4"/>
      <c r="C7227" s="10"/>
      <c r="D7227" s="13"/>
      <c r="K7227" s="3"/>
    </row>
    <row r="7228" spans="2:11" s="2" customFormat="1" x14ac:dyDescent="0.2">
      <c r="B7228" s="4"/>
      <c r="C7228" s="10"/>
      <c r="D7228" s="13"/>
      <c r="K7228" s="3"/>
    </row>
    <row r="7229" spans="2:11" s="2" customFormat="1" x14ac:dyDescent="0.2">
      <c r="B7229" s="4"/>
      <c r="C7229" s="10"/>
      <c r="D7229" s="13"/>
      <c r="K7229" s="3"/>
    </row>
    <row r="7230" spans="2:11" s="2" customFormat="1" x14ac:dyDescent="0.2">
      <c r="B7230" s="4"/>
      <c r="C7230" s="10"/>
      <c r="D7230" s="13"/>
      <c r="K7230" s="3"/>
    </row>
    <row r="7231" spans="2:11" s="2" customFormat="1" x14ac:dyDescent="0.2">
      <c r="B7231" s="4"/>
      <c r="C7231" s="10"/>
      <c r="D7231" s="13"/>
      <c r="K7231" s="3"/>
    </row>
    <row r="7232" spans="2:11" s="2" customFormat="1" x14ac:dyDescent="0.2">
      <c r="B7232" s="4"/>
      <c r="C7232" s="10"/>
      <c r="D7232" s="13"/>
      <c r="K7232" s="3"/>
    </row>
    <row r="7233" spans="2:11" s="2" customFormat="1" x14ac:dyDescent="0.2">
      <c r="B7233" s="4"/>
      <c r="C7233" s="10"/>
      <c r="D7233" s="13"/>
      <c r="K7233" s="3"/>
    </row>
    <row r="7234" spans="2:11" s="2" customFormat="1" x14ac:dyDescent="0.2">
      <c r="B7234" s="4"/>
      <c r="C7234" s="10"/>
      <c r="D7234" s="13"/>
      <c r="K7234" s="3"/>
    </row>
    <row r="7235" spans="2:11" s="2" customFormat="1" x14ac:dyDescent="0.2">
      <c r="B7235" s="4"/>
      <c r="C7235" s="10"/>
      <c r="D7235" s="13"/>
      <c r="K7235" s="3"/>
    </row>
    <row r="7236" spans="2:11" s="2" customFormat="1" x14ac:dyDescent="0.2">
      <c r="B7236" s="4"/>
      <c r="C7236" s="10"/>
      <c r="D7236" s="13"/>
      <c r="K7236" s="3"/>
    </row>
    <row r="7237" spans="2:11" s="2" customFormat="1" x14ac:dyDescent="0.2">
      <c r="B7237" s="4"/>
      <c r="C7237" s="10"/>
      <c r="D7237" s="13"/>
      <c r="K7237" s="3"/>
    </row>
    <row r="7238" spans="2:11" s="2" customFormat="1" x14ac:dyDescent="0.2">
      <c r="B7238" s="4"/>
      <c r="C7238" s="10"/>
      <c r="D7238" s="13"/>
      <c r="K7238" s="3"/>
    </row>
    <row r="7239" spans="2:11" s="2" customFormat="1" x14ac:dyDescent="0.2">
      <c r="B7239" s="4"/>
      <c r="C7239" s="10"/>
      <c r="D7239" s="13"/>
      <c r="K7239" s="3"/>
    </row>
    <row r="7240" spans="2:11" s="2" customFormat="1" x14ac:dyDescent="0.2">
      <c r="B7240" s="4"/>
      <c r="C7240" s="10"/>
      <c r="D7240" s="13"/>
      <c r="K7240" s="3"/>
    </row>
    <row r="7241" spans="2:11" s="2" customFormat="1" x14ac:dyDescent="0.2">
      <c r="B7241" s="4"/>
      <c r="C7241" s="10"/>
      <c r="D7241" s="13"/>
      <c r="K7241" s="3"/>
    </row>
    <row r="7242" spans="2:11" s="2" customFormat="1" x14ac:dyDescent="0.2">
      <c r="B7242" s="4"/>
      <c r="C7242" s="10"/>
      <c r="D7242" s="13"/>
      <c r="K7242" s="3"/>
    </row>
    <row r="7243" spans="2:11" s="2" customFormat="1" x14ac:dyDescent="0.2">
      <c r="B7243" s="4"/>
      <c r="C7243" s="10"/>
      <c r="D7243" s="13"/>
      <c r="K7243" s="3"/>
    </row>
    <row r="7244" spans="2:11" s="2" customFormat="1" x14ac:dyDescent="0.2">
      <c r="B7244" s="4"/>
      <c r="C7244" s="10"/>
      <c r="D7244" s="13"/>
      <c r="K7244" s="3"/>
    </row>
    <row r="7245" spans="2:11" s="2" customFormat="1" x14ac:dyDescent="0.2">
      <c r="B7245" s="4"/>
      <c r="C7245" s="10"/>
      <c r="D7245" s="13"/>
      <c r="K7245" s="3"/>
    </row>
    <row r="7246" spans="2:11" s="2" customFormat="1" x14ac:dyDescent="0.2">
      <c r="B7246" s="4"/>
      <c r="C7246" s="10"/>
      <c r="D7246" s="13"/>
      <c r="K7246" s="3"/>
    </row>
    <row r="7247" spans="2:11" s="2" customFormat="1" x14ac:dyDescent="0.2">
      <c r="B7247" s="4"/>
      <c r="C7247" s="10"/>
      <c r="D7247" s="13"/>
      <c r="K7247" s="3"/>
    </row>
    <row r="7248" spans="2:11" s="2" customFormat="1" x14ac:dyDescent="0.2">
      <c r="B7248" s="4"/>
      <c r="C7248" s="10"/>
      <c r="D7248" s="13"/>
      <c r="K7248" s="3"/>
    </row>
    <row r="7249" spans="2:11" s="2" customFormat="1" x14ac:dyDescent="0.2">
      <c r="B7249" s="4"/>
      <c r="C7249" s="10"/>
      <c r="D7249" s="13"/>
      <c r="K7249" s="3"/>
    </row>
    <row r="7250" spans="2:11" s="2" customFormat="1" x14ac:dyDescent="0.2">
      <c r="B7250" s="4"/>
      <c r="C7250" s="10"/>
      <c r="D7250" s="13"/>
      <c r="K7250" s="3"/>
    </row>
    <row r="7251" spans="2:11" s="2" customFormat="1" x14ac:dyDescent="0.2">
      <c r="B7251" s="4"/>
      <c r="C7251" s="10"/>
      <c r="D7251" s="13"/>
      <c r="K7251" s="3"/>
    </row>
    <row r="7252" spans="2:11" s="2" customFormat="1" x14ac:dyDescent="0.2">
      <c r="B7252" s="4"/>
      <c r="C7252" s="10"/>
      <c r="D7252" s="13"/>
      <c r="K7252" s="3"/>
    </row>
    <row r="7253" spans="2:11" s="2" customFormat="1" x14ac:dyDescent="0.2">
      <c r="B7253" s="4"/>
      <c r="C7253" s="10"/>
      <c r="D7253" s="13"/>
      <c r="K7253" s="3"/>
    </row>
    <row r="7254" spans="2:11" s="2" customFormat="1" x14ac:dyDescent="0.2">
      <c r="B7254" s="4"/>
      <c r="C7254" s="10"/>
      <c r="D7254" s="13"/>
      <c r="K7254" s="3"/>
    </row>
    <row r="7255" spans="2:11" s="2" customFormat="1" x14ac:dyDescent="0.2">
      <c r="B7255" s="4"/>
      <c r="C7255" s="10"/>
      <c r="D7255" s="13"/>
      <c r="K7255" s="3"/>
    </row>
    <row r="7256" spans="2:11" s="2" customFormat="1" x14ac:dyDescent="0.2">
      <c r="B7256" s="4"/>
      <c r="C7256" s="10"/>
      <c r="D7256" s="13"/>
      <c r="K7256" s="3"/>
    </row>
    <row r="7257" spans="2:11" s="2" customFormat="1" x14ac:dyDescent="0.2">
      <c r="B7257" s="4"/>
      <c r="C7257" s="10"/>
      <c r="D7257" s="13"/>
      <c r="K7257" s="3"/>
    </row>
    <row r="7258" spans="2:11" s="2" customFormat="1" x14ac:dyDescent="0.2">
      <c r="B7258" s="4"/>
      <c r="C7258" s="10"/>
      <c r="D7258" s="13"/>
      <c r="K7258" s="3"/>
    </row>
    <row r="7259" spans="2:11" s="2" customFormat="1" x14ac:dyDescent="0.2">
      <c r="B7259" s="4"/>
      <c r="C7259" s="10"/>
      <c r="D7259" s="13"/>
      <c r="K7259" s="3"/>
    </row>
    <row r="7260" spans="2:11" s="2" customFormat="1" x14ac:dyDescent="0.2">
      <c r="B7260" s="4"/>
      <c r="C7260" s="10"/>
      <c r="D7260" s="13"/>
      <c r="K7260" s="3"/>
    </row>
    <row r="7261" spans="2:11" s="2" customFormat="1" x14ac:dyDescent="0.2">
      <c r="B7261" s="4"/>
      <c r="C7261" s="10"/>
      <c r="D7261" s="13"/>
      <c r="K7261" s="3"/>
    </row>
    <row r="7262" spans="2:11" s="2" customFormat="1" x14ac:dyDescent="0.2">
      <c r="B7262" s="4"/>
      <c r="C7262" s="10"/>
      <c r="D7262" s="13"/>
      <c r="K7262" s="3"/>
    </row>
    <row r="7263" spans="2:11" s="2" customFormat="1" x14ac:dyDescent="0.2">
      <c r="B7263" s="4"/>
      <c r="C7263" s="10"/>
      <c r="D7263" s="13"/>
      <c r="K7263" s="3"/>
    </row>
    <row r="7264" spans="2:11" s="2" customFormat="1" x14ac:dyDescent="0.2">
      <c r="B7264" s="4"/>
      <c r="C7264" s="10"/>
      <c r="D7264" s="13"/>
      <c r="K7264" s="3"/>
    </row>
    <row r="7265" spans="2:11" s="2" customFormat="1" x14ac:dyDescent="0.2">
      <c r="B7265" s="4"/>
      <c r="C7265" s="10"/>
      <c r="D7265" s="13"/>
      <c r="K7265" s="3"/>
    </row>
    <row r="7266" spans="2:11" s="2" customFormat="1" x14ac:dyDescent="0.2">
      <c r="B7266" s="4"/>
      <c r="C7266" s="10"/>
      <c r="D7266" s="13"/>
      <c r="K7266" s="3"/>
    </row>
    <row r="7267" spans="2:11" s="2" customFormat="1" x14ac:dyDescent="0.2">
      <c r="B7267" s="4"/>
      <c r="C7267" s="10"/>
      <c r="D7267" s="13"/>
      <c r="K7267" s="3"/>
    </row>
    <row r="7268" spans="2:11" s="2" customFormat="1" x14ac:dyDescent="0.2">
      <c r="B7268" s="4"/>
      <c r="C7268" s="10"/>
      <c r="D7268" s="13"/>
      <c r="K7268" s="3"/>
    </row>
    <row r="7269" spans="2:11" s="2" customFormat="1" x14ac:dyDescent="0.2">
      <c r="B7269" s="4"/>
      <c r="C7269" s="10"/>
      <c r="D7269" s="13"/>
      <c r="K7269" s="3"/>
    </row>
    <row r="7270" spans="2:11" s="2" customFormat="1" x14ac:dyDescent="0.2">
      <c r="B7270" s="4"/>
      <c r="C7270" s="10"/>
      <c r="D7270" s="13"/>
      <c r="K7270" s="3"/>
    </row>
    <row r="7271" spans="2:11" s="2" customFormat="1" x14ac:dyDescent="0.2">
      <c r="B7271" s="4"/>
      <c r="C7271" s="10"/>
      <c r="D7271" s="13"/>
      <c r="K7271" s="3"/>
    </row>
    <row r="7272" spans="2:11" s="2" customFormat="1" x14ac:dyDescent="0.2">
      <c r="B7272" s="4"/>
      <c r="C7272" s="10"/>
      <c r="D7272" s="13"/>
      <c r="K7272" s="3"/>
    </row>
    <row r="7273" spans="2:11" s="2" customFormat="1" x14ac:dyDescent="0.2">
      <c r="B7273" s="4"/>
      <c r="C7273" s="10"/>
      <c r="D7273" s="13"/>
      <c r="K7273" s="3"/>
    </row>
    <row r="7274" spans="2:11" s="2" customFormat="1" x14ac:dyDescent="0.2">
      <c r="B7274" s="4"/>
      <c r="C7274" s="10"/>
      <c r="D7274" s="13"/>
      <c r="K7274" s="3"/>
    </row>
    <row r="7275" spans="2:11" s="2" customFormat="1" x14ac:dyDescent="0.2">
      <c r="B7275" s="4"/>
      <c r="C7275" s="10"/>
      <c r="D7275" s="13"/>
      <c r="K7275" s="3"/>
    </row>
    <row r="7276" spans="2:11" s="2" customFormat="1" x14ac:dyDescent="0.2">
      <c r="B7276" s="4"/>
      <c r="C7276" s="10"/>
      <c r="D7276" s="13"/>
      <c r="K7276" s="3"/>
    </row>
    <row r="7277" spans="2:11" s="2" customFormat="1" x14ac:dyDescent="0.2">
      <c r="B7277" s="4"/>
      <c r="C7277" s="10"/>
      <c r="D7277" s="13"/>
      <c r="K7277" s="3"/>
    </row>
    <row r="7278" spans="2:11" s="2" customFormat="1" x14ac:dyDescent="0.2">
      <c r="B7278" s="4"/>
      <c r="C7278" s="10"/>
      <c r="D7278" s="13"/>
      <c r="K7278" s="3"/>
    </row>
    <row r="7279" spans="2:11" s="2" customFormat="1" x14ac:dyDescent="0.2">
      <c r="B7279" s="4"/>
      <c r="C7279" s="10"/>
      <c r="D7279" s="13"/>
      <c r="K7279" s="3"/>
    </row>
    <row r="7280" spans="2:11" s="2" customFormat="1" x14ac:dyDescent="0.2">
      <c r="B7280" s="4"/>
      <c r="C7280" s="10"/>
      <c r="D7280" s="13"/>
      <c r="K7280" s="3"/>
    </row>
    <row r="7281" spans="2:11" s="2" customFormat="1" x14ac:dyDescent="0.2">
      <c r="B7281" s="4"/>
      <c r="C7281" s="10"/>
      <c r="D7281" s="13"/>
      <c r="K7281" s="3"/>
    </row>
    <row r="7282" spans="2:11" s="2" customFormat="1" x14ac:dyDescent="0.2">
      <c r="B7282" s="4"/>
      <c r="C7282" s="10"/>
      <c r="D7282" s="13"/>
      <c r="K7282" s="3"/>
    </row>
    <row r="7283" spans="2:11" s="2" customFormat="1" x14ac:dyDescent="0.2">
      <c r="B7283" s="4"/>
      <c r="C7283" s="10"/>
      <c r="D7283" s="13"/>
      <c r="K7283" s="3"/>
    </row>
    <row r="7284" spans="2:11" s="2" customFormat="1" x14ac:dyDescent="0.2">
      <c r="B7284" s="4"/>
      <c r="C7284" s="10"/>
      <c r="D7284" s="13"/>
      <c r="K7284" s="3"/>
    </row>
    <row r="7285" spans="2:11" s="2" customFormat="1" x14ac:dyDescent="0.2">
      <c r="B7285" s="4"/>
      <c r="C7285" s="10"/>
      <c r="D7285" s="13"/>
      <c r="K7285" s="3"/>
    </row>
    <row r="7286" spans="2:11" s="2" customFormat="1" x14ac:dyDescent="0.2">
      <c r="B7286" s="4"/>
      <c r="C7286" s="10"/>
      <c r="D7286" s="13"/>
      <c r="K7286" s="3"/>
    </row>
    <row r="7287" spans="2:11" s="2" customFormat="1" x14ac:dyDescent="0.2">
      <c r="B7287" s="4"/>
      <c r="C7287" s="10"/>
      <c r="D7287" s="13"/>
      <c r="K7287" s="3"/>
    </row>
    <row r="7288" spans="2:11" s="2" customFormat="1" x14ac:dyDescent="0.2">
      <c r="B7288" s="4"/>
      <c r="C7288" s="10"/>
      <c r="D7288" s="13"/>
      <c r="K7288" s="3"/>
    </row>
    <row r="7289" spans="2:11" s="2" customFormat="1" x14ac:dyDescent="0.2">
      <c r="B7289" s="4"/>
      <c r="C7289" s="10"/>
      <c r="D7289" s="13"/>
      <c r="K7289" s="3"/>
    </row>
    <row r="7290" spans="2:11" s="2" customFormat="1" x14ac:dyDescent="0.2">
      <c r="B7290" s="4"/>
      <c r="C7290" s="10"/>
      <c r="D7290" s="13"/>
      <c r="K7290" s="3"/>
    </row>
    <row r="7291" spans="2:11" s="2" customFormat="1" x14ac:dyDescent="0.2">
      <c r="B7291" s="4"/>
      <c r="C7291" s="10"/>
      <c r="D7291" s="13"/>
      <c r="K7291" s="3"/>
    </row>
    <row r="7292" spans="2:11" s="2" customFormat="1" x14ac:dyDescent="0.2">
      <c r="B7292" s="4"/>
      <c r="C7292" s="10"/>
      <c r="D7292" s="13"/>
      <c r="K7292" s="3"/>
    </row>
    <row r="7293" spans="2:11" s="2" customFormat="1" x14ac:dyDescent="0.2">
      <c r="B7293" s="4"/>
      <c r="C7293" s="10"/>
      <c r="D7293" s="13"/>
      <c r="K7293" s="3"/>
    </row>
    <row r="7294" spans="2:11" s="2" customFormat="1" x14ac:dyDescent="0.2">
      <c r="B7294" s="4"/>
      <c r="C7294" s="10"/>
      <c r="D7294" s="13"/>
      <c r="K7294" s="3"/>
    </row>
    <row r="7295" spans="2:11" s="2" customFormat="1" x14ac:dyDescent="0.2">
      <c r="B7295" s="4"/>
      <c r="C7295" s="10"/>
      <c r="D7295" s="13"/>
      <c r="K7295" s="3"/>
    </row>
    <row r="7296" spans="2:11" s="2" customFormat="1" x14ac:dyDescent="0.2">
      <c r="B7296" s="4"/>
      <c r="C7296" s="10"/>
      <c r="D7296" s="13"/>
      <c r="K7296" s="3"/>
    </row>
    <row r="7297" spans="2:11" s="2" customFormat="1" x14ac:dyDescent="0.2">
      <c r="B7297" s="4"/>
      <c r="C7297" s="10"/>
      <c r="D7297" s="13"/>
      <c r="K7297" s="3"/>
    </row>
    <row r="7298" spans="2:11" s="2" customFormat="1" x14ac:dyDescent="0.2">
      <c r="B7298" s="4"/>
      <c r="C7298" s="10"/>
      <c r="D7298" s="13"/>
      <c r="K7298" s="3"/>
    </row>
    <row r="7299" spans="2:11" s="2" customFormat="1" x14ac:dyDescent="0.2">
      <c r="B7299" s="4"/>
      <c r="C7299" s="10"/>
      <c r="D7299" s="13"/>
      <c r="K7299" s="3"/>
    </row>
    <row r="7300" spans="2:11" s="2" customFormat="1" x14ac:dyDescent="0.2">
      <c r="B7300" s="4"/>
      <c r="C7300" s="10"/>
      <c r="D7300" s="13"/>
      <c r="K7300" s="3"/>
    </row>
    <row r="7301" spans="2:11" s="2" customFormat="1" x14ac:dyDescent="0.2">
      <c r="B7301" s="4"/>
      <c r="C7301" s="10"/>
      <c r="D7301" s="13"/>
      <c r="K7301" s="3"/>
    </row>
    <row r="7302" spans="2:11" s="2" customFormat="1" x14ac:dyDescent="0.2">
      <c r="B7302" s="4"/>
      <c r="C7302" s="10"/>
      <c r="D7302" s="13"/>
      <c r="K7302" s="3"/>
    </row>
    <row r="7303" spans="2:11" s="2" customFormat="1" x14ac:dyDescent="0.2">
      <c r="B7303" s="4"/>
      <c r="C7303" s="10"/>
      <c r="D7303" s="13"/>
      <c r="K7303" s="3"/>
    </row>
    <row r="7304" spans="2:11" s="2" customFormat="1" x14ac:dyDescent="0.2">
      <c r="B7304" s="4"/>
      <c r="C7304" s="10"/>
      <c r="D7304" s="13"/>
      <c r="K7304" s="3"/>
    </row>
    <row r="7305" spans="2:11" s="2" customFormat="1" x14ac:dyDescent="0.2">
      <c r="B7305" s="4"/>
      <c r="C7305" s="10"/>
      <c r="D7305" s="13"/>
      <c r="K7305" s="3"/>
    </row>
    <row r="7306" spans="2:11" s="2" customFormat="1" x14ac:dyDescent="0.2">
      <c r="B7306" s="4"/>
      <c r="C7306" s="10"/>
      <c r="D7306" s="13"/>
      <c r="K7306" s="3"/>
    </row>
    <row r="7307" spans="2:11" s="2" customFormat="1" x14ac:dyDescent="0.2">
      <c r="B7307" s="4"/>
      <c r="C7307" s="10"/>
      <c r="D7307" s="13"/>
      <c r="K7307" s="3"/>
    </row>
    <row r="7308" spans="2:11" s="2" customFormat="1" x14ac:dyDescent="0.2">
      <c r="B7308" s="4"/>
      <c r="C7308" s="10"/>
      <c r="D7308" s="13"/>
      <c r="K7308" s="3"/>
    </row>
    <row r="7309" spans="2:11" s="2" customFormat="1" x14ac:dyDescent="0.2">
      <c r="B7309" s="4"/>
      <c r="C7309" s="10"/>
      <c r="D7309" s="13"/>
      <c r="K7309" s="3"/>
    </row>
    <row r="7310" spans="2:11" s="2" customFormat="1" x14ac:dyDescent="0.2">
      <c r="B7310" s="4"/>
      <c r="C7310" s="10"/>
      <c r="D7310" s="13"/>
      <c r="K7310" s="3"/>
    </row>
    <row r="7311" spans="2:11" s="2" customFormat="1" x14ac:dyDescent="0.2">
      <c r="B7311" s="4"/>
      <c r="C7311" s="10"/>
      <c r="D7311" s="13"/>
      <c r="K7311" s="3"/>
    </row>
    <row r="7312" spans="2:11" s="2" customFormat="1" x14ac:dyDescent="0.2">
      <c r="B7312" s="4"/>
      <c r="C7312" s="10"/>
      <c r="D7312" s="13"/>
      <c r="K7312" s="3"/>
    </row>
    <row r="7313" spans="2:11" s="2" customFormat="1" x14ac:dyDescent="0.2">
      <c r="B7313" s="4"/>
      <c r="C7313" s="10"/>
      <c r="D7313" s="13"/>
      <c r="K7313" s="3"/>
    </row>
    <row r="7314" spans="2:11" s="2" customFormat="1" x14ac:dyDescent="0.2">
      <c r="B7314" s="4"/>
      <c r="C7314" s="10"/>
      <c r="D7314" s="13"/>
      <c r="K7314" s="3"/>
    </row>
    <row r="7315" spans="2:11" s="2" customFormat="1" x14ac:dyDescent="0.2">
      <c r="B7315" s="4"/>
      <c r="C7315" s="10"/>
      <c r="D7315" s="13"/>
      <c r="K7315" s="3"/>
    </row>
    <row r="7316" spans="2:11" s="2" customFormat="1" x14ac:dyDescent="0.2">
      <c r="B7316" s="4"/>
      <c r="C7316" s="10"/>
      <c r="D7316" s="13"/>
      <c r="K7316" s="3"/>
    </row>
    <row r="7317" spans="2:11" s="2" customFormat="1" x14ac:dyDescent="0.2">
      <c r="B7317" s="4"/>
      <c r="C7317" s="10"/>
      <c r="D7317" s="13"/>
      <c r="K7317" s="3"/>
    </row>
    <row r="7318" spans="2:11" s="2" customFormat="1" x14ac:dyDescent="0.2">
      <c r="B7318" s="4"/>
      <c r="C7318" s="10"/>
      <c r="D7318" s="13"/>
      <c r="K7318" s="3"/>
    </row>
    <row r="7319" spans="2:11" s="2" customFormat="1" x14ac:dyDescent="0.2">
      <c r="B7319" s="4"/>
      <c r="C7319" s="10"/>
      <c r="D7319" s="13"/>
      <c r="K7319" s="3"/>
    </row>
    <row r="7320" spans="2:11" s="2" customFormat="1" x14ac:dyDescent="0.2">
      <c r="B7320" s="4"/>
      <c r="C7320" s="10"/>
      <c r="D7320" s="13"/>
      <c r="K7320" s="3"/>
    </row>
    <row r="7321" spans="2:11" s="2" customFormat="1" x14ac:dyDescent="0.2">
      <c r="B7321" s="4"/>
      <c r="C7321" s="10"/>
      <c r="D7321" s="13"/>
      <c r="K7321" s="3"/>
    </row>
    <row r="7322" spans="2:11" s="2" customFormat="1" x14ac:dyDescent="0.2">
      <c r="B7322" s="4"/>
      <c r="C7322" s="10"/>
      <c r="D7322" s="13"/>
      <c r="K7322" s="3"/>
    </row>
    <row r="7323" spans="2:11" s="2" customFormat="1" x14ac:dyDescent="0.2">
      <c r="B7323" s="4"/>
      <c r="C7323" s="10"/>
      <c r="D7323" s="13"/>
      <c r="K7323" s="3"/>
    </row>
    <row r="7324" spans="2:11" s="2" customFormat="1" x14ac:dyDescent="0.2">
      <c r="B7324" s="4"/>
      <c r="C7324" s="10"/>
      <c r="D7324" s="13"/>
      <c r="K7324" s="3"/>
    </row>
    <row r="7325" spans="2:11" s="2" customFormat="1" x14ac:dyDescent="0.2">
      <c r="B7325" s="4"/>
      <c r="C7325" s="10"/>
      <c r="D7325" s="13"/>
      <c r="K7325" s="3"/>
    </row>
    <row r="7326" spans="2:11" s="2" customFormat="1" x14ac:dyDescent="0.2">
      <c r="B7326" s="4"/>
      <c r="C7326" s="10"/>
      <c r="D7326" s="13"/>
      <c r="K7326" s="3"/>
    </row>
    <row r="7327" spans="2:11" s="2" customFormat="1" x14ac:dyDescent="0.2">
      <c r="B7327" s="4"/>
      <c r="C7327" s="10"/>
      <c r="D7327" s="13"/>
      <c r="K7327" s="3"/>
    </row>
    <row r="7328" spans="2:11" s="2" customFormat="1" x14ac:dyDescent="0.2">
      <c r="B7328" s="4"/>
      <c r="C7328" s="10"/>
      <c r="D7328" s="13"/>
      <c r="K7328" s="3"/>
    </row>
    <row r="7329" spans="2:11" s="2" customFormat="1" x14ac:dyDescent="0.2">
      <c r="B7329" s="4"/>
      <c r="C7329" s="10"/>
      <c r="D7329" s="13"/>
      <c r="K7329" s="3"/>
    </row>
    <row r="7330" spans="2:11" s="2" customFormat="1" x14ac:dyDescent="0.2">
      <c r="B7330" s="4"/>
      <c r="C7330" s="10"/>
      <c r="D7330" s="13"/>
      <c r="K7330" s="3"/>
    </row>
    <row r="7331" spans="2:11" s="2" customFormat="1" x14ac:dyDescent="0.2">
      <c r="B7331" s="4"/>
      <c r="C7331" s="10"/>
      <c r="D7331" s="13"/>
      <c r="K7331" s="3"/>
    </row>
    <row r="7332" spans="2:11" s="2" customFormat="1" x14ac:dyDescent="0.2">
      <c r="B7332" s="4"/>
      <c r="C7332" s="10"/>
      <c r="D7332" s="13"/>
      <c r="K7332" s="3"/>
    </row>
    <row r="7333" spans="2:11" s="2" customFormat="1" x14ac:dyDescent="0.2">
      <c r="B7333" s="4"/>
      <c r="C7333" s="10"/>
      <c r="D7333" s="13"/>
      <c r="K7333" s="3"/>
    </row>
    <row r="7334" spans="2:11" s="2" customFormat="1" x14ac:dyDescent="0.2">
      <c r="B7334" s="4"/>
      <c r="C7334" s="10"/>
      <c r="D7334" s="13"/>
      <c r="K7334" s="3"/>
    </row>
    <row r="7335" spans="2:11" s="2" customFormat="1" x14ac:dyDescent="0.2">
      <c r="B7335" s="4"/>
      <c r="C7335" s="10"/>
      <c r="D7335" s="13"/>
      <c r="K7335" s="3"/>
    </row>
    <row r="7336" spans="2:11" s="2" customFormat="1" x14ac:dyDescent="0.2">
      <c r="B7336" s="4"/>
      <c r="C7336" s="10"/>
      <c r="D7336" s="13"/>
      <c r="K7336" s="3"/>
    </row>
    <row r="7337" spans="2:11" s="2" customFormat="1" x14ac:dyDescent="0.2">
      <c r="B7337" s="4"/>
      <c r="C7337" s="10"/>
      <c r="D7337" s="13"/>
      <c r="K7337" s="3"/>
    </row>
    <row r="7338" spans="2:11" s="2" customFormat="1" x14ac:dyDescent="0.2">
      <c r="B7338" s="4"/>
      <c r="C7338" s="10"/>
      <c r="D7338" s="13"/>
      <c r="K7338" s="3"/>
    </row>
    <row r="7339" spans="2:11" s="2" customFormat="1" x14ac:dyDescent="0.2">
      <c r="B7339" s="4"/>
      <c r="C7339" s="10"/>
      <c r="D7339" s="13"/>
      <c r="K7339" s="3"/>
    </row>
    <row r="7340" spans="2:11" s="2" customFormat="1" x14ac:dyDescent="0.2">
      <c r="B7340" s="4"/>
      <c r="C7340" s="10"/>
      <c r="D7340" s="13"/>
      <c r="K7340" s="3"/>
    </row>
    <row r="7341" spans="2:11" s="2" customFormat="1" x14ac:dyDescent="0.2">
      <c r="B7341" s="4"/>
      <c r="C7341" s="10"/>
      <c r="D7341" s="13"/>
      <c r="K7341" s="3"/>
    </row>
    <row r="7342" spans="2:11" s="2" customFormat="1" x14ac:dyDescent="0.2">
      <c r="B7342" s="4"/>
      <c r="C7342" s="10"/>
      <c r="D7342" s="13"/>
      <c r="K7342" s="3"/>
    </row>
    <row r="7343" spans="2:11" s="2" customFormat="1" x14ac:dyDescent="0.2">
      <c r="B7343" s="4"/>
      <c r="C7343" s="10"/>
      <c r="D7343" s="13"/>
      <c r="K7343" s="3"/>
    </row>
    <row r="7344" spans="2:11" s="2" customFormat="1" x14ac:dyDescent="0.2">
      <c r="B7344" s="4"/>
      <c r="C7344" s="10"/>
      <c r="D7344" s="13"/>
      <c r="K7344" s="3"/>
    </row>
    <row r="7345" spans="2:11" s="2" customFormat="1" x14ac:dyDescent="0.2">
      <c r="B7345" s="4"/>
      <c r="C7345" s="10"/>
      <c r="D7345" s="13"/>
      <c r="K7345" s="3"/>
    </row>
    <row r="7346" spans="2:11" s="2" customFormat="1" x14ac:dyDescent="0.2">
      <c r="B7346" s="4"/>
      <c r="C7346" s="10"/>
      <c r="D7346" s="13"/>
      <c r="K7346" s="3"/>
    </row>
    <row r="7347" spans="2:11" s="2" customFormat="1" x14ac:dyDescent="0.2">
      <c r="B7347" s="4"/>
      <c r="C7347" s="10"/>
      <c r="D7347" s="13"/>
      <c r="K7347" s="3"/>
    </row>
    <row r="7348" spans="2:11" s="2" customFormat="1" x14ac:dyDescent="0.2">
      <c r="B7348" s="4"/>
      <c r="C7348" s="10"/>
      <c r="D7348" s="13"/>
      <c r="K7348" s="3"/>
    </row>
    <row r="7349" spans="2:11" s="2" customFormat="1" x14ac:dyDescent="0.2">
      <c r="B7349" s="4"/>
      <c r="C7349" s="10"/>
      <c r="D7349" s="13"/>
      <c r="K7349" s="3"/>
    </row>
    <row r="7350" spans="2:11" s="2" customFormat="1" x14ac:dyDescent="0.2">
      <c r="B7350" s="4"/>
      <c r="C7350" s="10"/>
      <c r="D7350" s="13"/>
      <c r="K7350" s="3"/>
    </row>
    <row r="7351" spans="2:11" s="2" customFormat="1" x14ac:dyDescent="0.2">
      <c r="B7351" s="4"/>
      <c r="C7351" s="10"/>
      <c r="D7351" s="13"/>
      <c r="K7351" s="3"/>
    </row>
    <row r="7352" spans="2:11" s="2" customFormat="1" x14ac:dyDescent="0.2">
      <c r="B7352" s="4"/>
      <c r="C7352" s="10"/>
      <c r="D7352" s="13"/>
      <c r="K7352" s="3"/>
    </row>
    <row r="7353" spans="2:11" s="2" customFormat="1" x14ac:dyDescent="0.2">
      <c r="B7353" s="4"/>
      <c r="C7353" s="10"/>
      <c r="D7353" s="13"/>
      <c r="K7353" s="3"/>
    </row>
    <row r="7354" spans="2:11" s="2" customFormat="1" x14ac:dyDescent="0.2">
      <c r="B7354" s="4"/>
      <c r="C7354" s="10"/>
      <c r="D7354" s="13"/>
      <c r="K7354" s="3"/>
    </row>
    <row r="7355" spans="2:11" s="2" customFormat="1" x14ac:dyDescent="0.2">
      <c r="B7355" s="4"/>
      <c r="C7355" s="10"/>
      <c r="D7355" s="13"/>
      <c r="K7355" s="3"/>
    </row>
    <row r="7356" spans="2:11" s="2" customFormat="1" x14ac:dyDescent="0.2">
      <c r="B7356" s="4"/>
      <c r="C7356" s="10"/>
      <c r="D7356" s="13"/>
      <c r="K7356" s="3"/>
    </row>
    <row r="7357" spans="2:11" s="2" customFormat="1" x14ac:dyDescent="0.2">
      <c r="B7357" s="4"/>
      <c r="C7357" s="10"/>
      <c r="D7357" s="13"/>
      <c r="K7357" s="3"/>
    </row>
    <row r="7358" spans="2:11" s="2" customFormat="1" x14ac:dyDescent="0.2">
      <c r="B7358" s="4"/>
      <c r="C7358" s="10"/>
      <c r="D7358" s="13"/>
      <c r="K7358" s="3"/>
    </row>
    <row r="7359" spans="2:11" s="2" customFormat="1" x14ac:dyDescent="0.2">
      <c r="B7359" s="4"/>
      <c r="C7359" s="10"/>
      <c r="D7359" s="13"/>
      <c r="K7359" s="3"/>
    </row>
    <row r="7360" spans="2:11" s="2" customFormat="1" x14ac:dyDescent="0.2">
      <c r="B7360" s="4"/>
      <c r="C7360" s="10"/>
      <c r="D7360" s="13"/>
      <c r="K7360" s="3"/>
    </row>
    <row r="7361" spans="2:11" s="2" customFormat="1" x14ac:dyDescent="0.2">
      <c r="B7361" s="4"/>
      <c r="C7361" s="10"/>
      <c r="D7361" s="13"/>
      <c r="K7361" s="3"/>
    </row>
    <row r="7362" spans="2:11" s="2" customFormat="1" x14ac:dyDescent="0.2">
      <c r="B7362" s="4"/>
      <c r="C7362" s="10"/>
      <c r="D7362" s="13"/>
      <c r="K7362" s="3"/>
    </row>
    <row r="7363" spans="2:11" s="2" customFormat="1" x14ac:dyDescent="0.2">
      <c r="B7363" s="4"/>
      <c r="C7363" s="10"/>
      <c r="D7363" s="13"/>
      <c r="K7363" s="3"/>
    </row>
    <row r="7364" spans="2:11" s="2" customFormat="1" x14ac:dyDescent="0.2">
      <c r="B7364" s="4"/>
      <c r="C7364" s="10"/>
      <c r="D7364" s="13"/>
      <c r="K7364" s="3"/>
    </row>
    <row r="7365" spans="2:11" s="2" customFormat="1" x14ac:dyDescent="0.2">
      <c r="B7365" s="4"/>
      <c r="C7365" s="10"/>
      <c r="D7365" s="13"/>
      <c r="K7365" s="3"/>
    </row>
    <row r="7366" spans="2:11" s="2" customFormat="1" x14ac:dyDescent="0.2">
      <c r="B7366" s="4"/>
      <c r="C7366" s="10"/>
      <c r="D7366" s="13"/>
      <c r="K7366" s="3"/>
    </row>
    <row r="7367" spans="2:11" s="2" customFormat="1" x14ac:dyDescent="0.2">
      <c r="B7367" s="4"/>
      <c r="C7367" s="10"/>
      <c r="D7367" s="13"/>
      <c r="K7367" s="3"/>
    </row>
    <row r="7368" spans="2:11" s="2" customFormat="1" x14ac:dyDescent="0.2">
      <c r="B7368" s="4"/>
      <c r="C7368" s="10"/>
      <c r="D7368" s="13"/>
      <c r="K7368" s="3"/>
    </row>
    <row r="7369" spans="2:11" s="2" customFormat="1" x14ac:dyDescent="0.2">
      <c r="B7369" s="4"/>
      <c r="C7369" s="10"/>
      <c r="D7369" s="13"/>
      <c r="K7369" s="3"/>
    </row>
    <row r="7370" spans="2:11" s="2" customFormat="1" x14ac:dyDescent="0.2">
      <c r="B7370" s="4"/>
      <c r="C7370" s="10"/>
      <c r="D7370" s="13"/>
      <c r="K7370" s="3"/>
    </row>
    <row r="7371" spans="2:11" s="2" customFormat="1" x14ac:dyDescent="0.2">
      <c r="B7371" s="4"/>
      <c r="C7371" s="10"/>
      <c r="D7371" s="13"/>
      <c r="K7371" s="3"/>
    </row>
    <row r="7372" spans="2:11" s="2" customFormat="1" x14ac:dyDescent="0.2">
      <c r="B7372" s="4"/>
      <c r="C7372" s="10"/>
      <c r="D7372" s="13"/>
      <c r="K7372" s="3"/>
    </row>
    <row r="7373" spans="2:11" s="2" customFormat="1" x14ac:dyDescent="0.2">
      <c r="B7373" s="4"/>
      <c r="C7373" s="10"/>
      <c r="D7373" s="13"/>
      <c r="K7373" s="3"/>
    </row>
    <row r="7374" spans="2:11" s="2" customFormat="1" x14ac:dyDescent="0.2">
      <c r="B7374" s="4"/>
      <c r="C7374" s="10"/>
      <c r="D7374" s="13"/>
      <c r="K7374" s="3"/>
    </row>
    <row r="7375" spans="2:11" s="2" customFormat="1" x14ac:dyDescent="0.2">
      <c r="B7375" s="4"/>
      <c r="C7375" s="10"/>
      <c r="D7375" s="13"/>
      <c r="K7375" s="3"/>
    </row>
    <row r="7376" spans="2:11" s="2" customFormat="1" x14ac:dyDescent="0.2">
      <c r="B7376" s="4"/>
      <c r="C7376" s="10"/>
      <c r="D7376" s="13"/>
      <c r="K7376" s="3"/>
    </row>
    <row r="7377" spans="2:11" s="2" customFormat="1" x14ac:dyDescent="0.2">
      <c r="B7377" s="4"/>
      <c r="C7377" s="10"/>
      <c r="D7377" s="13"/>
      <c r="K7377" s="3"/>
    </row>
    <row r="7378" spans="2:11" s="2" customFormat="1" x14ac:dyDescent="0.2">
      <c r="B7378" s="4"/>
      <c r="C7378" s="10"/>
      <c r="D7378" s="13"/>
      <c r="K7378" s="3"/>
    </row>
    <row r="7379" spans="2:11" s="2" customFormat="1" x14ac:dyDescent="0.2">
      <c r="B7379" s="4"/>
      <c r="C7379" s="10"/>
      <c r="D7379" s="13"/>
      <c r="K7379" s="3"/>
    </row>
    <row r="7380" spans="2:11" s="2" customFormat="1" x14ac:dyDescent="0.2">
      <c r="B7380" s="4"/>
      <c r="C7380" s="10"/>
      <c r="D7380" s="13"/>
      <c r="K7380" s="3"/>
    </row>
    <row r="7381" spans="2:11" s="2" customFormat="1" x14ac:dyDescent="0.2">
      <c r="B7381" s="4"/>
      <c r="C7381" s="10"/>
      <c r="D7381" s="13"/>
      <c r="K7381" s="3"/>
    </row>
    <row r="7382" spans="2:11" s="2" customFormat="1" x14ac:dyDescent="0.2">
      <c r="B7382" s="4"/>
      <c r="C7382" s="10"/>
      <c r="D7382" s="13"/>
      <c r="K7382" s="3"/>
    </row>
    <row r="7383" spans="2:11" s="2" customFormat="1" x14ac:dyDescent="0.2">
      <c r="B7383" s="4"/>
      <c r="C7383" s="10"/>
      <c r="D7383" s="13"/>
      <c r="K7383" s="3"/>
    </row>
    <row r="7384" spans="2:11" s="2" customFormat="1" x14ac:dyDescent="0.2">
      <c r="B7384" s="4"/>
      <c r="C7384" s="10"/>
      <c r="D7384" s="13"/>
      <c r="K7384" s="3"/>
    </row>
    <row r="7385" spans="2:11" s="2" customFormat="1" x14ac:dyDescent="0.2">
      <c r="B7385" s="4"/>
      <c r="C7385" s="10"/>
      <c r="D7385" s="13"/>
      <c r="K7385" s="3"/>
    </row>
    <row r="7386" spans="2:11" s="2" customFormat="1" x14ac:dyDescent="0.2">
      <c r="B7386" s="4"/>
      <c r="C7386" s="10"/>
      <c r="D7386" s="13"/>
      <c r="K7386" s="3"/>
    </row>
    <row r="7387" spans="2:11" s="2" customFormat="1" x14ac:dyDescent="0.2">
      <c r="B7387" s="4"/>
      <c r="C7387" s="10"/>
      <c r="D7387" s="13"/>
      <c r="K7387" s="3"/>
    </row>
    <row r="7388" spans="2:11" s="2" customFormat="1" x14ac:dyDescent="0.2">
      <c r="B7388" s="4"/>
      <c r="C7388" s="10"/>
      <c r="D7388" s="13"/>
      <c r="K7388" s="3"/>
    </row>
    <row r="7389" spans="2:11" s="2" customFormat="1" x14ac:dyDescent="0.2">
      <c r="B7389" s="4"/>
      <c r="C7389" s="10"/>
      <c r="D7389" s="13"/>
      <c r="K7389" s="3"/>
    </row>
    <row r="7390" spans="2:11" s="2" customFormat="1" x14ac:dyDescent="0.2">
      <c r="B7390" s="4"/>
      <c r="C7390" s="10"/>
      <c r="D7390" s="13"/>
      <c r="K7390" s="3"/>
    </row>
    <row r="7391" spans="2:11" s="2" customFormat="1" x14ac:dyDescent="0.2">
      <c r="B7391" s="4"/>
      <c r="C7391" s="10"/>
      <c r="D7391" s="13"/>
      <c r="K7391" s="3"/>
    </row>
    <row r="7392" spans="2:11" s="2" customFormat="1" x14ac:dyDescent="0.2">
      <c r="B7392" s="4"/>
      <c r="C7392" s="10"/>
      <c r="D7392" s="13"/>
      <c r="K7392" s="3"/>
    </row>
    <row r="7393" spans="2:11" s="2" customFormat="1" x14ac:dyDescent="0.2">
      <c r="B7393" s="4"/>
      <c r="C7393" s="10"/>
      <c r="D7393" s="13"/>
      <c r="K7393" s="3"/>
    </row>
    <row r="7394" spans="2:11" s="2" customFormat="1" x14ac:dyDescent="0.2">
      <c r="B7394" s="4"/>
      <c r="C7394" s="10"/>
      <c r="D7394" s="13"/>
      <c r="K7394" s="3"/>
    </row>
    <row r="7395" spans="2:11" s="2" customFormat="1" x14ac:dyDescent="0.2">
      <c r="B7395" s="4"/>
      <c r="C7395" s="10"/>
      <c r="D7395" s="13"/>
      <c r="K7395" s="3"/>
    </row>
    <row r="7396" spans="2:11" s="2" customFormat="1" x14ac:dyDescent="0.2">
      <c r="B7396" s="4"/>
      <c r="C7396" s="10"/>
      <c r="D7396" s="13"/>
      <c r="K7396" s="3"/>
    </row>
    <row r="7397" spans="2:11" s="2" customFormat="1" x14ac:dyDescent="0.2">
      <c r="B7397" s="4"/>
      <c r="C7397" s="10"/>
      <c r="D7397" s="13"/>
      <c r="K7397" s="3"/>
    </row>
    <row r="7398" spans="2:11" s="2" customFormat="1" x14ac:dyDescent="0.2">
      <c r="B7398" s="4"/>
      <c r="C7398" s="10"/>
      <c r="D7398" s="13"/>
      <c r="K7398" s="3"/>
    </row>
    <row r="7399" spans="2:11" s="2" customFormat="1" x14ac:dyDescent="0.2">
      <c r="B7399" s="4"/>
      <c r="C7399" s="10"/>
      <c r="D7399" s="13"/>
      <c r="K7399" s="3"/>
    </row>
    <row r="7400" spans="2:11" s="2" customFormat="1" x14ac:dyDescent="0.2">
      <c r="B7400" s="4"/>
      <c r="C7400" s="10"/>
      <c r="D7400" s="13"/>
      <c r="K7400" s="3"/>
    </row>
    <row r="7401" spans="2:11" s="2" customFormat="1" x14ac:dyDescent="0.2">
      <c r="B7401" s="4"/>
      <c r="C7401" s="10"/>
      <c r="D7401" s="13"/>
      <c r="K7401" s="3"/>
    </row>
    <row r="7402" spans="2:11" s="2" customFormat="1" x14ac:dyDescent="0.2">
      <c r="B7402" s="4"/>
      <c r="C7402" s="10"/>
      <c r="D7402" s="13"/>
      <c r="K7402" s="3"/>
    </row>
    <row r="7403" spans="2:11" s="2" customFormat="1" x14ac:dyDescent="0.2">
      <c r="B7403" s="4"/>
      <c r="C7403" s="10"/>
      <c r="D7403" s="13"/>
      <c r="K7403" s="3"/>
    </row>
    <row r="7404" spans="2:11" s="2" customFormat="1" x14ac:dyDescent="0.2">
      <c r="B7404" s="4"/>
      <c r="C7404" s="10"/>
      <c r="D7404" s="13"/>
      <c r="K7404" s="3"/>
    </row>
    <row r="7405" spans="2:11" s="2" customFormat="1" x14ac:dyDescent="0.2">
      <c r="B7405" s="4"/>
      <c r="C7405" s="10"/>
      <c r="D7405" s="13"/>
      <c r="K7405" s="3"/>
    </row>
    <row r="7406" spans="2:11" s="2" customFormat="1" x14ac:dyDescent="0.2">
      <c r="B7406" s="4"/>
      <c r="C7406" s="10"/>
      <c r="D7406" s="13"/>
      <c r="K7406" s="3"/>
    </row>
    <row r="7407" spans="2:11" s="2" customFormat="1" x14ac:dyDescent="0.2">
      <c r="B7407" s="4"/>
      <c r="C7407" s="10"/>
      <c r="D7407" s="13"/>
      <c r="K7407" s="3"/>
    </row>
    <row r="7408" spans="2:11" s="2" customFormat="1" x14ac:dyDescent="0.2">
      <c r="B7408" s="4"/>
      <c r="C7408" s="10"/>
      <c r="D7408" s="13"/>
      <c r="K7408" s="3"/>
    </row>
    <row r="7409" spans="2:11" s="2" customFormat="1" x14ac:dyDescent="0.2">
      <c r="B7409" s="4"/>
      <c r="C7409" s="10"/>
      <c r="D7409" s="13"/>
      <c r="K7409" s="3"/>
    </row>
    <row r="7410" spans="2:11" s="2" customFormat="1" x14ac:dyDescent="0.2">
      <c r="B7410" s="4"/>
      <c r="C7410" s="10"/>
      <c r="D7410" s="13"/>
      <c r="K7410" s="3"/>
    </row>
    <row r="7411" spans="2:11" s="2" customFormat="1" x14ac:dyDescent="0.2">
      <c r="B7411" s="4"/>
      <c r="C7411" s="10"/>
      <c r="D7411" s="13"/>
      <c r="K7411" s="3"/>
    </row>
    <row r="7412" spans="2:11" s="2" customFormat="1" x14ac:dyDescent="0.2">
      <c r="B7412" s="4"/>
      <c r="C7412" s="10"/>
      <c r="D7412" s="13"/>
      <c r="K7412" s="3"/>
    </row>
    <row r="7413" spans="2:11" s="2" customFormat="1" x14ac:dyDescent="0.2">
      <c r="B7413" s="4"/>
      <c r="C7413" s="10"/>
      <c r="D7413" s="13"/>
      <c r="K7413" s="3"/>
    </row>
    <row r="7414" spans="2:11" s="2" customFormat="1" x14ac:dyDescent="0.2">
      <c r="B7414" s="4"/>
      <c r="C7414" s="10"/>
      <c r="D7414" s="13"/>
      <c r="K7414" s="3"/>
    </row>
    <row r="7415" spans="2:11" s="2" customFormat="1" x14ac:dyDescent="0.2">
      <c r="B7415" s="4"/>
      <c r="C7415" s="10"/>
      <c r="D7415" s="13"/>
      <c r="K7415" s="3"/>
    </row>
    <row r="7416" spans="2:11" s="2" customFormat="1" x14ac:dyDescent="0.2">
      <c r="B7416" s="4"/>
      <c r="C7416" s="10"/>
      <c r="D7416" s="13"/>
      <c r="K7416" s="3"/>
    </row>
    <row r="7417" spans="2:11" s="2" customFormat="1" x14ac:dyDescent="0.2">
      <c r="B7417" s="4"/>
      <c r="C7417" s="10"/>
      <c r="D7417" s="13"/>
      <c r="K7417" s="3"/>
    </row>
    <row r="7418" spans="2:11" s="2" customFormat="1" x14ac:dyDescent="0.2">
      <c r="B7418" s="4"/>
      <c r="C7418" s="10"/>
      <c r="D7418" s="13"/>
      <c r="K7418" s="3"/>
    </row>
    <row r="7419" spans="2:11" s="2" customFormat="1" x14ac:dyDescent="0.2">
      <c r="B7419" s="4"/>
      <c r="C7419" s="10"/>
      <c r="D7419" s="13"/>
      <c r="K7419" s="3"/>
    </row>
    <row r="7420" spans="2:11" s="2" customFormat="1" x14ac:dyDescent="0.2">
      <c r="B7420" s="4"/>
      <c r="C7420" s="10"/>
      <c r="D7420" s="13"/>
      <c r="K7420" s="3"/>
    </row>
    <row r="7421" spans="2:11" s="2" customFormat="1" x14ac:dyDescent="0.2">
      <c r="B7421" s="4"/>
      <c r="C7421" s="10"/>
      <c r="D7421" s="13"/>
      <c r="K7421" s="3"/>
    </row>
    <row r="7422" spans="2:11" s="2" customFormat="1" x14ac:dyDescent="0.2">
      <c r="B7422" s="4"/>
      <c r="C7422" s="10"/>
      <c r="D7422" s="13"/>
      <c r="K7422" s="3"/>
    </row>
    <row r="7423" spans="2:11" s="2" customFormat="1" x14ac:dyDescent="0.2">
      <c r="B7423" s="4"/>
      <c r="C7423" s="10"/>
      <c r="D7423" s="13"/>
      <c r="K7423" s="3"/>
    </row>
    <row r="7424" spans="2:11" s="2" customFormat="1" x14ac:dyDescent="0.2">
      <c r="B7424" s="4"/>
      <c r="C7424" s="10"/>
      <c r="D7424" s="13"/>
      <c r="K7424" s="3"/>
    </row>
    <row r="7425" spans="2:11" s="2" customFormat="1" x14ac:dyDescent="0.2">
      <c r="B7425" s="4"/>
      <c r="C7425" s="10"/>
      <c r="D7425" s="13"/>
      <c r="K7425" s="3"/>
    </row>
    <row r="7426" spans="2:11" s="2" customFormat="1" x14ac:dyDescent="0.2">
      <c r="B7426" s="4"/>
      <c r="C7426" s="10"/>
      <c r="D7426" s="13"/>
      <c r="K7426" s="3"/>
    </row>
    <row r="7427" spans="2:11" s="2" customFormat="1" x14ac:dyDescent="0.2">
      <c r="B7427" s="4"/>
      <c r="C7427" s="10"/>
      <c r="D7427" s="13"/>
      <c r="K7427" s="3"/>
    </row>
    <row r="7428" spans="2:11" s="2" customFormat="1" x14ac:dyDescent="0.2">
      <c r="B7428" s="4"/>
      <c r="C7428" s="10"/>
      <c r="D7428" s="13"/>
      <c r="K7428" s="3"/>
    </row>
    <row r="7429" spans="2:11" s="2" customFormat="1" x14ac:dyDescent="0.2">
      <c r="B7429" s="4"/>
      <c r="C7429" s="10"/>
      <c r="D7429" s="13"/>
      <c r="K7429" s="3"/>
    </row>
    <row r="7430" spans="2:11" s="2" customFormat="1" x14ac:dyDescent="0.2">
      <c r="B7430" s="4"/>
      <c r="C7430" s="10"/>
      <c r="D7430" s="13"/>
      <c r="K7430" s="3"/>
    </row>
    <row r="7431" spans="2:11" s="2" customFormat="1" x14ac:dyDescent="0.2">
      <c r="B7431" s="4"/>
      <c r="C7431" s="10"/>
      <c r="D7431" s="13"/>
      <c r="K7431" s="3"/>
    </row>
    <row r="7432" spans="2:11" s="2" customFormat="1" x14ac:dyDescent="0.2">
      <c r="B7432" s="4"/>
      <c r="C7432" s="10"/>
      <c r="D7432" s="13"/>
      <c r="K7432" s="3"/>
    </row>
    <row r="7433" spans="2:11" s="2" customFormat="1" x14ac:dyDescent="0.2">
      <c r="B7433" s="4"/>
      <c r="C7433" s="10"/>
      <c r="D7433" s="13"/>
      <c r="K7433" s="3"/>
    </row>
    <row r="7434" spans="2:11" s="2" customFormat="1" x14ac:dyDescent="0.2">
      <c r="B7434" s="4"/>
      <c r="C7434" s="10"/>
      <c r="D7434" s="13"/>
      <c r="K7434" s="3"/>
    </row>
    <row r="7435" spans="2:11" s="2" customFormat="1" x14ac:dyDescent="0.2">
      <c r="B7435" s="4"/>
      <c r="C7435" s="10"/>
      <c r="D7435" s="13"/>
      <c r="K7435" s="3"/>
    </row>
    <row r="7436" spans="2:11" s="2" customFormat="1" x14ac:dyDescent="0.2">
      <c r="B7436" s="4"/>
      <c r="C7436" s="10"/>
      <c r="D7436" s="13"/>
      <c r="K7436" s="3"/>
    </row>
    <row r="7437" spans="2:11" s="2" customFormat="1" x14ac:dyDescent="0.2">
      <c r="B7437" s="4"/>
      <c r="C7437" s="10"/>
      <c r="D7437" s="13"/>
      <c r="K7437" s="3"/>
    </row>
    <row r="7438" spans="2:11" s="2" customFormat="1" x14ac:dyDescent="0.2">
      <c r="B7438" s="4"/>
      <c r="C7438" s="10"/>
      <c r="D7438" s="13"/>
      <c r="K7438" s="3"/>
    </row>
    <row r="7439" spans="2:11" s="2" customFormat="1" x14ac:dyDescent="0.2">
      <c r="B7439" s="4"/>
      <c r="C7439" s="10"/>
      <c r="D7439" s="13"/>
      <c r="K7439" s="3"/>
    </row>
    <row r="7440" spans="2:11" s="2" customFormat="1" x14ac:dyDescent="0.2">
      <c r="B7440" s="4"/>
      <c r="C7440" s="10"/>
      <c r="D7440" s="13"/>
      <c r="K7440" s="3"/>
    </row>
    <row r="7441" spans="2:11" s="2" customFormat="1" x14ac:dyDescent="0.2">
      <c r="B7441" s="4"/>
      <c r="C7441" s="10"/>
      <c r="D7441" s="13"/>
      <c r="K7441" s="3"/>
    </row>
    <row r="7442" spans="2:11" s="2" customFormat="1" x14ac:dyDescent="0.2">
      <c r="B7442" s="4"/>
      <c r="C7442" s="10"/>
      <c r="D7442" s="13"/>
      <c r="K7442" s="3"/>
    </row>
    <row r="7443" spans="2:11" s="2" customFormat="1" x14ac:dyDescent="0.2">
      <c r="B7443" s="4"/>
      <c r="C7443" s="10"/>
      <c r="D7443" s="13"/>
      <c r="K7443" s="3"/>
    </row>
    <row r="7444" spans="2:11" s="2" customFormat="1" x14ac:dyDescent="0.2">
      <c r="B7444" s="4"/>
      <c r="C7444" s="10"/>
      <c r="D7444" s="13"/>
      <c r="K7444" s="3"/>
    </row>
    <row r="7445" spans="2:11" s="2" customFormat="1" x14ac:dyDescent="0.2">
      <c r="B7445" s="4"/>
      <c r="C7445" s="10"/>
      <c r="D7445" s="13"/>
      <c r="K7445" s="3"/>
    </row>
    <row r="7446" spans="2:11" s="2" customFormat="1" x14ac:dyDescent="0.2">
      <c r="B7446" s="4"/>
      <c r="C7446" s="10"/>
      <c r="D7446" s="13"/>
      <c r="K7446" s="3"/>
    </row>
    <row r="7447" spans="2:11" s="2" customFormat="1" x14ac:dyDescent="0.2">
      <c r="B7447" s="4"/>
      <c r="C7447" s="10"/>
      <c r="D7447" s="13"/>
      <c r="K7447" s="3"/>
    </row>
    <row r="7448" spans="2:11" s="2" customFormat="1" x14ac:dyDescent="0.2">
      <c r="B7448" s="4"/>
      <c r="C7448" s="10"/>
      <c r="D7448" s="13"/>
      <c r="K7448" s="3"/>
    </row>
    <row r="7449" spans="2:11" s="2" customFormat="1" x14ac:dyDescent="0.2">
      <c r="B7449" s="4"/>
      <c r="C7449" s="10"/>
      <c r="D7449" s="13"/>
      <c r="K7449" s="3"/>
    </row>
    <row r="7450" spans="2:11" s="2" customFormat="1" x14ac:dyDescent="0.2">
      <c r="B7450" s="4"/>
      <c r="C7450" s="10"/>
      <c r="D7450" s="13"/>
      <c r="K7450" s="3"/>
    </row>
    <row r="7451" spans="2:11" s="2" customFormat="1" x14ac:dyDescent="0.2">
      <c r="B7451" s="4"/>
      <c r="C7451" s="10"/>
      <c r="D7451" s="13"/>
      <c r="K7451" s="3"/>
    </row>
    <row r="7452" spans="2:11" s="2" customFormat="1" x14ac:dyDescent="0.2">
      <c r="B7452" s="4"/>
      <c r="C7452" s="10"/>
      <c r="D7452" s="13"/>
      <c r="K7452" s="3"/>
    </row>
    <row r="7453" spans="2:11" s="2" customFormat="1" x14ac:dyDescent="0.2">
      <c r="B7453" s="4"/>
      <c r="C7453" s="10"/>
      <c r="D7453" s="13"/>
      <c r="K7453" s="3"/>
    </row>
    <row r="7454" spans="2:11" s="2" customFormat="1" x14ac:dyDescent="0.2">
      <c r="B7454" s="4"/>
      <c r="C7454" s="10"/>
      <c r="D7454" s="13"/>
      <c r="K7454" s="3"/>
    </row>
    <row r="7455" spans="2:11" s="2" customFormat="1" x14ac:dyDescent="0.2">
      <c r="B7455" s="4"/>
      <c r="C7455" s="10"/>
      <c r="D7455" s="13"/>
      <c r="K7455" s="3"/>
    </row>
    <row r="7456" spans="2:11" s="2" customFormat="1" x14ac:dyDescent="0.2">
      <c r="B7456" s="4"/>
      <c r="C7456" s="10"/>
      <c r="D7456" s="13"/>
      <c r="K7456" s="3"/>
    </row>
    <row r="7457" spans="2:11" s="2" customFormat="1" x14ac:dyDescent="0.2">
      <c r="B7457" s="4"/>
      <c r="C7457" s="10"/>
      <c r="D7457" s="13"/>
      <c r="K7457" s="3"/>
    </row>
    <row r="7458" spans="2:11" s="2" customFormat="1" x14ac:dyDescent="0.2">
      <c r="B7458" s="4"/>
      <c r="C7458" s="10"/>
      <c r="D7458" s="13"/>
      <c r="K7458" s="3"/>
    </row>
    <row r="7459" spans="2:11" s="2" customFormat="1" x14ac:dyDescent="0.2">
      <c r="B7459" s="4"/>
      <c r="C7459" s="10"/>
      <c r="D7459" s="13"/>
      <c r="K7459" s="3"/>
    </row>
    <row r="7460" spans="2:11" s="2" customFormat="1" x14ac:dyDescent="0.2">
      <c r="B7460" s="4"/>
      <c r="C7460" s="10"/>
      <c r="D7460" s="13"/>
      <c r="K7460" s="3"/>
    </row>
    <row r="7461" spans="2:11" s="2" customFormat="1" x14ac:dyDescent="0.2">
      <c r="B7461" s="4"/>
      <c r="C7461" s="10"/>
      <c r="D7461" s="13"/>
      <c r="K7461" s="3"/>
    </row>
    <row r="7462" spans="2:11" s="2" customFormat="1" x14ac:dyDescent="0.2">
      <c r="B7462" s="4"/>
      <c r="C7462" s="10"/>
      <c r="D7462" s="13"/>
      <c r="K7462" s="3"/>
    </row>
    <row r="7463" spans="2:11" s="2" customFormat="1" x14ac:dyDescent="0.2">
      <c r="B7463" s="4"/>
      <c r="C7463" s="10"/>
      <c r="D7463" s="13"/>
      <c r="K7463" s="3"/>
    </row>
    <row r="7464" spans="2:11" s="2" customFormat="1" x14ac:dyDescent="0.2">
      <c r="B7464" s="4"/>
      <c r="C7464" s="10"/>
      <c r="D7464" s="13"/>
      <c r="K7464" s="3"/>
    </row>
    <row r="7465" spans="2:11" s="2" customFormat="1" x14ac:dyDescent="0.2">
      <c r="B7465" s="4"/>
      <c r="C7465" s="10"/>
      <c r="D7465" s="13"/>
      <c r="K7465" s="3"/>
    </row>
    <row r="7466" spans="2:11" s="2" customFormat="1" x14ac:dyDescent="0.2">
      <c r="B7466" s="4"/>
      <c r="C7466" s="10"/>
      <c r="D7466" s="13"/>
      <c r="K7466" s="3"/>
    </row>
    <row r="7467" spans="2:11" s="2" customFormat="1" x14ac:dyDescent="0.2">
      <c r="B7467" s="4"/>
      <c r="C7467" s="10"/>
      <c r="D7467" s="13"/>
      <c r="K7467" s="3"/>
    </row>
    <row r="7468" spans="2:11" s="2" customFormat="1" x14ac:dyDescent="0.2">
      <c r="B7468" s="4"/>
      <c r="C7468" s="10"/>
      <c r="D7468" s="13"/>
      <c r="K7468" s="3"/>
    </row>
    <row r="7469" spans="2:11" s="2" customFormat="1" x14ac:dyDescent="0.2">
      <c r="B7469" s="4"/>
      <c r="C7469" s="10"/>
      <c r="D7469" s="13"/>
      <c r="K7469" s="3"/>
    </row>
    <row r="7470" spans="2:11" s="2" customFormat="1" x14ac:dyDescent="0.2">
      <c r="B7470" s="4"/>
      <c r="C7470" s="10"/>
      <c r="D7470" s="13"/>
      <c r="K7470" s="3"/>
    </row>
    <row r="7471" spans="2:11" s="2" customFormat="1" x14ac:dyDescent="0.2">
      <c r="B7471" s="4"/>
      <c r="C7471" s="10"/>
      <c r="D7471" s="13"/>
      <c r="K7471" s="3"/>
    </row>
    <row r="7472" spans="2:11" s="2" customFormat="1" x14ac:dyDescent="0.2">
      <c r="B7472" s="4"/>
      <c r="C7472" s="10"/>
      <c r="D7472" s="13"/>
      <c r="K7472" s="3"/>
    </row>
    <row r="7473" spans="2:11" s="2" customFormat="1" x14ac:dyDescent="0.2">
      <c r="B7473" s="4"/>
      <c r="C7473" s="10"/>
      <c r="D7473" s="13"/>
      <c r="K7473" s="3"/>
    </row>
    <row r="7474" spans="2:11" s="2" customFormat="1" x14ac:dyDescent="0.2">
      <c r="B7474" s="4"/>
      <c r="C7474" s="10"/>
      <c r="D7474" s="13"/>
      <c r="K7474" s="3"/>
    </row>
    <row r="7475" spans="2:11" s="2" customFormat="1" x14ac:dyDescent="0.2">
      <c r="B7475" s="4"/>
      <c r="C7475" s="10"/>
      <c r="D7475" s="13"/>
      <c r="K7475" s="3"/>
    </row>
    <row r="7476" spans="2:11" s="2" customFormat="1" x14ac:dyDescent="0.2">
      <c r="B7476" s="4"/>
      <c r="C7476" s="10"/>
      <c r="D7476" s="13"/>
      <c r="K7476" s="3"/>
    </row>
    <row r="7477" spans="2:11" s="2" customFormat="1" x14ac:dyDescent="0.2">
      <c r="B7477" s="4"/>
      <c r="C7477" s="10"/>
      <c r="D7477" s="13"/>
      <c r="K7477" s="3"/>
    </row>
    <row r="7478" spans="2:11" s="2" customFormat="1" x14ac:dyDescent="0.2">
      <c r="B7478" s="4"/>
      <c r="C7478" s="10"/>
      <c r="D7478" s="13"/>
      <c r="K7478" s="3"/>
    </row>
    <row r="7479" spans="2:11" s="2" customFormat="1" x14ac:dyDescent="0.2">
      <c r="B7479" s="4"/>
      <c r="C7479" s="10"/>
      <c r="D7479" s="13"/>
      <c r="K7479" s="3"/>
    </row>
    <row r="7480" spans="2:11" s="2" customFormat="1" x14ac:dyDescent="0.2">
      <c r="B7480" s="4"/>
      <c r="C7480" s="10"/>
      <c r="D7480" s="13"/>
      <c r="K7480" s="3"/>
    </row>
    <row r="7481" spans="2:11" s="2" customFormat="1" x14ac:dyDescent="0.2">
      <c r="B7481" s="4"/>
      <c r="C7481" s="10"/>
      <c r="D7481" s="13"/>
      <c r="K7481" s="3"/>
    </row>
    <row r="7482" spans="2:11" s="2" customFormat="1" x14ac:dyDescent="0.2">
      <c r="B7482" s="4"/>
      <c r="C7482" s="10"/>
      <c r="D7482" s="13"/>
      <c r="K7482" s="3"/>
    </row>
    <row r="7483" spans="2:11" s="2" customFormat="1" x14ac:dyDescent="0.2">
      <c r="B7483" s="4"/>
      <c r="C7483" s="10"/>
      <c r="D7483" s="13"/>
      <c r="K7483" s="3"/>
    </row>
    <row r="7484" spans="2:11" s="2" customFormat="1" x14ac:dyDescent="0.2">
      <c r="B7484" s="4"/>
      <c r="C7484" s="10"/>
      <c r="D7484" s="13"/>
      <c r="K7484" s="3"/>
    </row>
    <row r="7485" spans="2:11" s="2" customFormat="1" x14ac:dyDescent="0.2">
      <c r="B7485" s="4"/>
      <c r="C7485" s="10"/>
      <c r="D7485" s="13"/>
      <c r="K7485" s="3"/>
    </row>
    <row r="7486" spans="2:11" s="2" customFormat="1" x14ac:dyDescent="0.2">
      <c r="B7486" s="4"/>
      <c r="C7486" s="10"/>
      <c r="D7486" s="13"/>
      <c r="K7486" s="3"/>
    </row>
    <row r="7487" spans="2:11" s="2" customFormat="1" x14ac:dyDescent="0.2">
      <c r="B7487" s="4"/>
      <c r="C7487" s="10"/>
      <c r="D7487" s="13"/>
      <c r="K7487" s="3"/>
    </row>
    <row r="7488" spans="2:11" s="2" customFormat="1" x14ac:dyDescent="0.2">
      <c r="B7488" s="4"/>
      <c r="C7488" s="10"/>
      <c r="D7488" s="13"/>
      <c r="K7488" s="3"/>
    </row>
    <row r="7489" spans="2:11" s="2" customFormat="1" x14ac:dyDescent="0.2">
      <c r="B7489" s="4"/>
      <c r="C7489" s="10"/>
      <c r="D7489" s="13"/>
      <c r="K7489" s="3"/>
    </row>
    <row r="7490" spans="2:11" s="2" customFormat="1" x14ac:dyDescent="0.2">
      <c r="B7490" s="4"/>
      <c r="C7490" s="10"/>
      <c r="D7490" s="13"/>
      <c r="K7490" s="3"/>
    </row>
    <row r="7491" spans="2:11" s="2" customFormat="1" x14ac:dyDescent="0.2">
      <c r="B7491" s="4"/>
      <c r="C7491" s="10"/>
      <c r="D7491" s="13"/>
      <c r="K7491" s="3"/>
    </row>
    <row r="7492" spans="2:11" s="2" customFormat="1" x14ac:dyDescent="0.2">
      <c r="B7492" s="4"/>
      <c r="C7492" s="10"/>
      <c r="D7492" s="13"/>
      <c r="K7492" s="3"/>
    </row>
    <row r="7493" spans="2:11" s="2" customFormat="1" x14ac:dyDescent="0.2">
      <c r="B7493" s="4"/>
      <c r="C7493" s="10"/>
      <c r="D7493" s="13"/>
      <c r="K7493" s="3"/>
    </row>
    <row r="7494" spans="2:11" s="2" customFormat="1" x14ac:dyDescent="0.2">
      <c r="B7494" s="4"/>
      <c r="C7494" s="10"/>
      <c r="D7494" s="13"/>
      <c r="K7494" s="3"/>
    </row>
    <row r="7495" spans="2:11" s="2" customFormat="1" x14ac:dyDescent="0.2">
      <c r="B7495" s="4"/>
      <c r="C7495" s="10"/>
      <c r="D7495" s="13"/>
      <c r="K7495" s="3"/>
    </row>
    <row r="7496" spans="2:11" s="2" customFormat="1" x14ac:dyDescent="0.2">
      <c r="B7496" s="4"/>
      <c r="C7496" s="10"/>
      <c r="D7496" s="13"/>
      <c r="K7496" s="3"/>
    </row>
    <row r="7497" spans="2:11" s="2" customFormat="1" x14ac:dyDescent="0.2">
      <c r="B7497" s="4"/>
      <c r="C7497" s="10"/>
      <c r="D7497" s="13"/>
      <c r="K7497" s="3"/>
    </row>
    <row r="7498" spans="2:11" s="2" customFormat="1" x14ac:dyDescent="0.2">
      <c r="B7498" s="4"/>
      <c r="C7498" s="10"/>
      <c r="D7498" s="13"/>
      <c r="K7498" s="3"/>
    </row>
    <row r="7499" spans="2:11" s="2" customFormat="1" x14ac:dyDescent="0.2">
      <c r="B7499" s="4"/>
      <c r="C7499" s="10"/>
      <c r="D7499" s="13"/>
      <c r="K7499" s="3"/>
    </row>
    <row r="7500" spans="2:11" s="2" customFormat="1" x14ac:dyDescent="0.2">
      <c r="B7500" s="4"/>
      <c r="C7500" s="10"/>
      <c r="D7500" s="13"/>
      <c r="K7500" s="3"/>
    </row>
    <row r="7501" spans="2:11" s="2" customFormat="1" x14ac:dyDescent="0.2">
      <c r="B7501" s="4"/>
      <c r="C7501" s="10"/>
      <c r="D7501" s="13"/>
      <c r="K7501" s="3"/>
    </row>
    <row r="7502" spans="2:11" s="2" customFormat="1" x14ac:dyDescent="0.2">
      <c r="B7502" s="4"/>
      <c r="C7502" s="10"/>
      <c r="D7502" s="13"/>
      <c r="K7502" s="3"/>
    </row>
    <row r="7503" spans="2:11" s="2" customFormat="1" x14ac:dyDescent="0.2">
      <c r="B7503" s="4"/>
      <c r="C7503" s="10"/>
      <c r="D7503" s="13"/>
      <c r="K7503" s="3"/>
    </row>
    <row r="7504" spans="2:11" s="2" customFormat="1" x14ac:dyDescent="0.2">
      <c r="B7504" s="4"/>
      <c r="C7504" s="10"/>
      <c r="D7504" s="13"/>
      <c r="K7504" s="3"/>
    </row>
    <row r="7505" spans="2:11" s="2" customFormat="1" x14ac:dyDescent="0.2">
      <c r="B7505" s="4"/>
      <c r="C7505" s="10"/>
      <c r="D7505" s="13"/>
      <c r="K7505" s="3"/>
    </row>
    <row r="7506" spans="2:11" s="2" customFormat="1" x14ac:dyDescent="0.2">
      <c r="B7506" s="4"/>
      <c r="C7506" s="10"/>
      <c r="D7506" s="13"/>
      <c r="K7506" s="3"/>
    </row>
    <row r="7507" spans="2:11" s="2" customFormat="1" x14ac:dyDescent="0.2">
      <c r="B7507" s="4"/>
      <c r="C7507" s="10"/>
      <c r="D7507" s="13"/>
      <c r="K7507" s="3"/>
    </row>
    <row r="7508" spans="2:11" s="2" customFormat="1" x14ac:dyDescent="0.2">
      <c r="B7508" s="4"/>
      <c r="C7508" s="10"/>
      <c r="D7508" s="13"/>
      <c r="K7508" s="3"/>
    </row>
    <row r="7509" spans="2:11" s="2" customFormat="1" x14ac:dyDescent="0.2">
      <c r="B7509" s="4"/>
      <c r="C7509" s="10"/>
      <c r="D7509" s="13"/>
      <c r="K7509" s="3"/>
    </row>
    <row r="7510" spans="2:11" s="2" customFormat="1" x14ac:dyDescent="0.2">
      <c r="B7510" s="4"/>
      <c r="C7510" s="10"/>
      <c r="D7510" s="13"/>
      <c r="K7510" s="3"/>
    </row>
    <row r="7511" spans="2:11" s="2" customFormat="1" x14ac:dyDescent="0.2">
      <c r="B7511" s="4"/>
      <c r="C7511" s="10"/>
      <c r="D7511" s="13"/>
      <c r="K7511" s="3"/>
    </row>
    <row r="7512" spans="2:11" s="2" customFormat="1" x14ac:dyDescent="0.2">
      <c r="B7512" s="4"/>
      <c r="C7512" s="10"/>
      <c r="D7512" s="13"/>
      <c r="K7512" s="3"/>
    </row>
    <row r="7513" spans="2:11" s="2" customFormat="1" x14ac:dyDescent="0.2">
      <c r="B7513" s="4"/>
      <c r="C7513" s="10"/>
      <c r="D7513" s="13"/>
      <c r="K7513" s="3"/>
    </row>
    <row r="7514" spans="2:11" s="2" customFormat="1" x14ac:dyDescent="0.2">
      <c r="B7514" s="4"/>
      <c r="C7514" s="10"/>
      <c r="D7514" s="13"/>
      <c r="K7514" s="3"/>
    </row>
    <row r="7515" spans="2:11" s="2" customFormat="1" x14ac:dyDescent="0.2">
      <c r="B7515" s="4"/>
      <c r="C7515" s="10"/>
      <c r="D7515" s="13"/>
      <c r="K7515" s="3"/>
    </row>
    <row r="7516" spans="2:11" s="2" customFormat="1" x14ac:dyDescent="0.2">
      <c r="B7516" s="4"/>
      <c r="C7516" s="10"/>
      <c r="D7516" s="13"/>
      <c r="K7516" s="3"/>
    </row>
    <row r="7517" spans="2:11" s="2" customFormat="1" x14ac:dyDescent="0.2">
      <c r="B7517" s="4"/>
      <c r="C7517" s="10"/>
      <c r="D7517" s="13"/>
      <c r="K7517" s="3"/>
    </row>
    <row r="7518" spans="2:11" s="2" customFormat="1" x14ac:dyDescent="0.2">
      <c r="B7518" s="4"/>
      <c r="C7518" s="10"/>
      <c r="D7518" s="13"/>
      <c r="K7518" s="3"/>
    </row>
    <row r="7519" spans="2:11" s="2" customFormat="1" x14ac:dyDescent="0.2">
      <c r="B7519" s="4"/>
      <c r="C7519" s="10"/>
      <c r="D7519" s="13"/>
      <c r="K7519" s="3"/>
    </row>
    <row r="7520" spans="2:11" s="2" customFormat="1" x14ac:dyDescent="0.2">
      <c r="B7520" s="4"/>
      <c r="C7520" s="10"/>
      <c r="D7520" s="13"/>
      <c r="K7520" s="3"/>
    </row>
    <row r="7521" spans="2:11" s="2" customFormat="1" x14ac:dyDescent="0.2">
      <c r="B7521" s="4"/>
      <c r="C7521" s="10"/>
      <c r="D7521" s="13"/>
      <c r="K7521" s="3"/>
    </row>
    <row r="7522" spans="2:11" s="2" customFormat="1" x14ac:dyDescent="0.2">
      <c r="B7522" s="4"/>
      <c r="C7522" s="10"/>
      <c r="D7522" s="13"/>
      <c r="K7522" s="3"/>
    </row>
    <row r="7523" spans="2:11" s="2" customFormat="1" x14ac:dyDescent="0.2">
      <c r="B7523" s="4"/>
      <c r="C7523" s="10"/>
      <c r="D7523" s="13"/>
      <c r="K7523" s="3"/>
    </row>
    <row r="7524" spans="2:11" s="2" customFormat="1" x14ac:dyDescent="0.2">
      <c r="B7524" s="4"/>
      <c r="C7524" s="10"/>
      <c r="D7524" s="13"/>
      <c r="K7524" s="3"/>
    </row>
    <row r="7525" spans="2:11" s="2" customFormat="1" x14ac:dyDescent="0.2">
      <c r="B7525" s="4"/>
      <c r="C7525" s="10"/>
      <c r="D7525" s="13"/>
      <c r="K7525" s="3"/>
    </row>
    <row r="7526" spans="2:11" s="2" customFormat="1" x14ac:dyDescent="0.2">
      <c r="B7526" s="4"/>
      <c r="C7526" s="10"/>
      <c r="D7526" s="13"/>
      <c r="K7526" s="3"/>
    </row>
    <row r="7527" spans="2:11" s="2" customFormat="1" x14ac:dyDescent="0.2">
      <c r="B7527" s="4"/>
      <c r="C7527" s="10"/>
      <c r="D7527" s="13"/>
      <c r="K7527" s="3"/>
    </row>
    <row r="7528" spans="2:11" s="2" customFormat="1" x14ac:dyDescent="0.2">
      <c r="B7528" s="4"/>
      <c r="C7528" s="10"/>
      <c r="D7528" s="13"/>
      <c r="K7528" s="3"/>
    </row>
    <row r="7529" spans="2:11" s="2" customFormat="1" x14ac:dyDescent="0.2">
      <c r="B7529" s="4"/>
      <c r="C7529" s="10"/>
      <c r="D7529" s="13"/>
      <c r="K7529" s="3"/>
    </row>
    <row r="7530" spans="2:11" s="2" customFormat="1" x14ac:dyDescent="0.2">
      <c r="B7530" s="4"/>
      <c r="C7530" s="10"/>
      <c r="D7530" s="13"/>
      <c r="K7530" s="3"/>
    </row>
    <row r="7531" spans="2:11" s="2" customFormat="1" x14ac:dyDescent="0.2">
      <c r="B7531" s="4"/>
      <c r="C7531" s="10"/>
      <c r="D7531" s="13"/>
      <c r="K7531" s="3"/>
    </row>
    <row r="7532" spans="2:11" s="2" customFormat="1" x14ac:dyDescent="0.2">
      <c r="B7532" s="4"/>
      <c r="C7532" s="10"/>
      <c r="D7532" s="13"/>
      <c r="K7532" s="3"/>
    </row>
    <row r="7533" spans="2:11" s="2" customFormat="1" x14ac:dyDescent="0.2">
      <c r="B7533" s="4"/>
      <c r="C7533" s="10"/>
      <c r="D7533" s="13"/>
      <c r="K7533" s="3"/>
    </row>
    <row r="7534" spans="2:11" s="2" customFormat="1" x14ac:dyDescent="0.2">
      <c r="B7534" s="4"/>
      <c r="C7534" s="10"/>
      <c r="D7534" s="13"/>
      <c r="K7534" s="3"/>
    </row>
    <row r="7535" spans="2:11" s="2" customFormat="1" x14ac:dyDescent="0.2">
      <c r="B7535" s="4"/>
      <c r="C7535" s="10"/>
      <c r="D7535" s="13"/>
      <c r="K7535" s="3"/>
    </row>
    <row r="7536" spans="2:11" s="2" customFormat="1" x14ac:dyDescent="0.2">
      <c r="B7536" s="4"/>
      <c r="C7536" s="10"/>
      <c r="D7536" s="13"/>
      <c r="K7536" s="3"/>
    </row>
    <row r="7537" spans="2:11" s="2" customFormat="1" x14ac:dyDescent="0.2">
      <c r="B7537" s="4"/>
      <c r="C7537" s="10"/>
      <c r="D7537" s="13"/>
      <c r="K7537" s="3"/>
    </row>
    <row r="7538" spans="2:11" s="2" customFormat="1" x14ac:dyDescent="0.2">
      <c r="B7538" s="4"/>
      <c r="C7538" s="10"/>
      <c r="D7538" s="13"/>
      <c r="K7538" s="3"/>
    </row>
    <row r="7539" spans="2:11" s="2" customFormat="1" x14ac:dyDescent="0.2">
      <c r="B7539" s="4"/>
      <c r="C7539" s="10"/>
      <c r="D7539" s="13"/>
      <c r="K7539" s="3"/>
    </row>
    <row r="7540" spans="2:11" s="2" customFormat="1" x14ac:dyDescent="0.2">
      <c r="B7540" s="4"/>
      <c r="C7540" s="10"/>
      <c r="D7540" s="13"/>
      <c r="K7540" s="3"/>
    </row>
    <row r="7541" spans="2:11" s="2" customFormat="1" x14ac:dyDescent="0.2">
      <c r="B7541" s="4"/>
      <c r="C7541" s="10"/>
      <c r="D7541" s="13"/>
      <c r="K7541" s="3"/>
    </row>
    <row r="7542" spans="2:11" s="2" customFormat="1" x14ac:dyDescent="0.2">
      <c r="B7542" s="4"/>
      <c r="C7542" s="10"/>
      <c r="D7542" s="13"/>
      <c r="K7542" s="3"/>
    </row>
    <row r="7543" spans="2:11" s="2" customFormat="1" x14ac:dyDescent="0.2">
      <c r="B7543" s="4"/>
      <c r="C7543" s="10"/>
      <c r="D7543" s="13"/>
      <c r="K7543" s="3"/>
    </row>
    <row r="7544" spans="2:11" s="2" customFormat="1" x14ac:dyDescent="0.2">
      <c r="B7544" s="4"/>
      <c r="C7544" s="10"/>
      <c r="D7544" s="13"/>
      <c r="K7544" s="3"/>
    </row>
    <row r="7545" spans="2:11" s="2" customFormat="1" x14ac:dyDescent="0.2">
      <c r="B7545" s="4"/>
      <c r="C7545" s="10"/>
      <c r="D7545" s="13"/>
      <c r="K7545" s="3"/>
    </row>
    <row r="7546" spans="2:11" s="2" customFormat="1" x14ac:dyDescent="0.2">
      <c r="B7546" s="4"/>
      <c r="C7546" s="10"/>
      <c r="D7546" s="13"/>
      <c r="K7546" s="3"/>
    </row>
    <row r="7547" spans="2:11" s="2" customFormat="1" x14ac:dyDescent="0.2">
      <c r="B7547" s="4"/>
      <c r="C7547" s="10"/>
      <c r="D7547" s="13"/>
      <c r="K7547" s="3"/>
    </row>
    <row r="7548" spans="2:11" s="2" customFormat="1" x14ac:dyDescent="0.2">
      <c r="B7548" s="4"/>
      <c r="C7548" s="10"/>
      <c r="D7548" s="13"/>
      <c r="K7548" s="3"/>
    </row>
    <row r="7549" spans="2:11" s="2" customFormat="1" x14ac:dyDescent="0.2">
      <c r="B7549" s="4"/>
      <c r="C7549" s="10"/>
      <c r="D7549" s="13"/>
      <c r="K7549" s="3"/>
    </row>
    <row r="7550" spans="2:11" s="2" customFormat="1" x14ac:dyDescent="0.2">
      <c r="B7550" s="4"/>
      <c r="C7550" s="10"/>
      <c r="D7550" s="13"/>
      <c r="K7550" s="3"/>
    </row>
    <row r="7551" spans="2:11" s="2" customFormat="1" x14ac:dyDescent="0.2">
      <c r="B7551" s="4"/>
      <c r="C7551" s="10"/>
      <c r="D7551" s="13"/>
      <c r="K7551" s="3"/>
    </row>
    <row r="7552" spans="2:11" s="2" customFormat="1" x14ac:dyDescent="0.2">
      <c r="B7552" s="4"/>
      <c r="C7552" s="10"/>
      <c r="D7552" s="13"/>
      <c r="K7552" s="3"/>
    </row>
    <row r="7553" spans="2:11" s="2" customFormat="1" x14ac:dyDescent="0.2">
      <c r="B7553" s="4"/>
      <c r="C7553" s="10"/>
      <c r="D7553" s="13"/>
      <c r="K7553" s="3"/>
    </row>
    <row r="7554" spans="2:11" s="2" customFormat="1" x14ac:dyDescent="0.2">
      <c r="B7554" s="4"/>
      <c r="C7554" s="10"/>
      <c r="D7554" s="13"/>
      <c r="K7554" s="3"/>
    </row>
    <row r="7555" spans="2:11" s="2" customFormat="1" x14ac:dyDescent="0.2">
      <c r="B7555" s="4"/>
      <c r="C7555" s="10"/>
      <c r="D7555" s="13"/>
      <c r="K7555" s="3"/>
    </row>
    <row r="7556" spans="2:11" s="2" customFormat="1" x14ac:dyDescent="0.2">
      <c r="B7556" s="4"/>
      <c r="C7556" s="10"/>
      <c r="D7556" s="13"/>
      <c r="K7556" s="3"/>
    </row>
    <row r="7557" spans="2:11" s="2" customFormat="1" x14ac:dyDescent="0.2">
      <c r="B7557" s="4"/>
      <c r="C7557" s="10"/>
      <c r="D7557" s="13"/>
      <c r="K7557" s="3"/>
    </row>
    <row r="7558" spans="2:11" s="2" customFormat="1" x14ac:dyDescent="0.2">
      <c r="B7558" s="4"/>
      <c r="C7558" s="10"/>
      <c r="D7558" s="13"/>
      <c r="K7558" s="3"/>
    </row>
    <row r="7559" spans="2:11" s="2" customFormat="1" x14ac:dyDescent="0.2">
      <c r="B7559" s="4"/>
      <c r="C7559" s="10"/>
      <c r="D7559" s="13"/>
      <c r="K7559" s="3"/>
    </row>
    <row r="7560" spans="2:11" s="2" customFormat="1" x14ac:dyDescent="0.2">
      <c r="B7560" s="4"/>
      <c r="C7560" s="10"/>
      <c r="D7560" s="13"/>
      <c r="K7560" s="3"/>
    </row>
    <row r="7561" spans="2:11" s="2" customFormat="1" x14ac:dyDescent="0.2">
      <c r="B7561" s="4"/>
      <c r="C7561" s="10"/>
      <c r="D7561" s="13"/>
      <c r="K7561" s="3"/>
    </row>
    <row r="7562" spans="2:11" s="2" customFormat="1" x14ac:dyDescent="0.2">
      <c r="B7562" s="4"/>
      <c r="C7562" s="10"/>
      <c r="D7562" s="13"/>
      <c r="K7562" s="3"/>
    </row>
    <row r="7563" spans="2:11" s="2" customFormat="1" x14ac:dyDescent="0.2">
      <c r="B7563" s="4"/>
      <c r="C7563" s="10"/>
      <c r="D7563" s="13"/>
      <c r="K7563" s="3"/>
    </row>
    <row r="7564" spans="2:11" s="2" customFormat="1" x14ac:dyDescent="0.2">
      <c r="B7564" s="4"/>
      <c r="C7564" s="10"/>
      <c r="D7564" s="13"/>
      <c r="K7564" s="3"/>
    </row>
    <row r="7565" spans="2:11" s="2" customFormat="1" x14ac:dyDescent="0.2">
      <c r="B7565" s="4"/>
      <c r="C7565" s="10"/>
      <c r="D7565" s="13"/>
      <c r="K7565" s="3"/>
    </row>
    <row r="7566" spans="2:11" s="2" customFormat="1" x14ac:dyDescent="0.2">
      <c r="B7566" s="4"/>
      <c r="C7566" s="10"/>
      <c r="D7566" s="13"/>
      <c r="K7566" s="3"/>
    </row>
    <row r="7567" spans="2:11" s="2" customFormat="1" x14ac:dyDescent="0.2">
      <c r="B7567" s="4"/>
      <c r="C7567" s="10"/>
      <c r="D7567" s="13"/>
      <c r="K7567" s="3"/>
    </row>
    <row r="7568" spans="2:11" s="2" customFormat="1" x14ac:dyDescent="0.2">
      <c r="B7568" s="4"/>
      <c r="C7568" s="10"/>
      <c r="D7568" s="13"/>
      <c r="K7568" s="3"/>
    </row>
    <row r="7569" spans="2:11" s="2" customFormat="1" x14ac:dyDescent="0.2">
      <c r="B7569" s="4"/>
      <c r="C7569" s="10"/>
      <c r="D7569" s="13"/>
      <c r="K7569" s="3"/>
    </row>
    <row r="7570" spans="2:11" s="2" customFormat="1" x14ac:dyDescent="0.2">
      <c r="B7570" s="4"/>
      <c r="C7570" s="10"/>
      <c r="D7570" s="13"/>
      <c r="K7570" s="3"/>
    </row>
    <row r="7571" spans="2:11" s="2" customFormat="1" x14ac:dyDescent="0.2">
      <c r="B7571" s="4"/>
      <c r="C7571" s="10"/>
      <c r="D7571" s="13"/>
      <c r="K7571" s="3"/>
    </row>
    <row r="7572" spans="2:11" s="2" customFormat="1" x14ac:dyDescent="0.2">
      <c r="B7572" s="4"/>
      <c r="C7572" s="10"/>
      <c r="D7572" s="13"/>
      <c r="K7572" s="3"/>
    </row>
    <row r="7573" spans="2:11" s="2" customFormat="1" x14ac:dyDescent="0.2">
      <c r="B7573" s="4"/>
      <c r="C7573" s="10"/>
      <c r="D7573" s="13"/>
      <c r="K7573" s="3"/>
    </row>
    <row r="7574" spans="2:11" s="2" customFormat="1" x14ac:dyDescent="0.2">
      <c r="B7574" s="4"/>
      <c r="C7574" s="10"/>
      <c r="D7574" s="13"/>
      <c r="K7574" s="3"/>
    </row>
    <row r="7575" spans="2:11" s="2" customFormat="1" x14ac:dyDescent="0.2">
      <c r="B7575" s="4"/>
      <c r="C7575" s="10"/>
      <c r="D7575" s="13"/>
      <c r="K7575" s="3"/>
    </row>
    <row r="7576" spans="2:11" s="2" customFormat="1" x14ac:dyDescent="0.2">
      <c r="B7576" s="4"/>
      <c r="C7576" s="10"/>
      <c r="D7576" s="13"/>
      <c r="K7576" s="3"/>
    </row>
    <row r="7577" spans="2:11" s="2" customFormat="1" x14ac:dyDescent="0.2">
      <c r="B7577" s="4"/>
      <c r="C7577" s="10"/>
      <c r="D7577" s="13"/>
      <c r="K7577" s="3"/>
    </row>
    <row r="7578" spans="2:11" s="2" customFormat="1" x14ac:dyDescent="0.2">
      <c r="B7578" s="4"/>
      <c r="C7578" s="10"/>
      <c r="D7578" s="13"/>
      <c r="K7578" s="3"/>
    </row>
    <row r="7579" spans="2:11" s="2" customFormat="1" x14ac:dyDescent="0.2">
      <c r="B7579" s="4"/>
      <c r="C7579" s="10"/>
      <c r="D7579" s="13"/>
      <c r="K7579" s="3"/>
    </row>
    <row r="7580" spans="2:11" s="2" customFormat="1" x14ac:dyDescent="0.2">
      <c r="B7580" s="4"/>
      <c r="C7580" s="10"/>
      <c r="D7580" s="13"/>
      <c r="K7580" s="3"/>
    </row>
    <row r="7581" spans="2:11" s="2" customFormat="1" x14ac:dyDescent="0.2">
      <c r="B7581" s="4"/>
      <c r="C7581" s="10"/>
      <c r="D7581" s="13"/>
      <c r="K7581" s="3"/>
    </row>
    <row r="7582" spans="2:11" s="2" customFormat="1" x14ac:dyDescent="0.2">
      <c r="B7582" s="4"/>
      <c r="C7582" s="10"/>
      <c r="D7582" s="13"/>
      <c r="K7582" s="3"/>
    </row>
    <row r="7583" spans="2:11" s="2" customFormat="1" x14ac:dyDescent="0.2">
      <c r="B7583" s="4"/>
      <c r="C7583" s="10"/>
      <c r="D7583" s="13"/>
      <c r="K7583" s="3"/>
    </row>
    <row r="7584" spans="2:11" s="2" customFormat="1" x14ac:dyDescent="0.2">
      <c r="B7584" s="4"/>
      <c r="C7584" s="10"/>
      <c r="D7584" s="13"/>
      <c r="K7584" s="3"/>
    </row>
    <row r="7585" spans="2:11" s="2" customFormat="1" x14ac:dyDescent="0.2">
      <c r="B7585" s="4"/>
      <c r="C7585" s="10"/>
      <c r="D7585" s="13"/>
      <c r="K7585" s="3"/>
    </row>
    <row r="7586" spans="2:11" s="2" customFormat="1" x14ac:dyDescent="0.2">
      <c r="B7586" s="4"/>
      <c r="C7586" s="10"/>
      <c r="D7586" s="13"/>
      <c r="K7586" s="3"/>
    </row>
    <row r="7587" spans="2:11" s="2" customFormat="1" x14ac:dyDescent="0.2">
      <c r="B7587" s="4"/>
      <c r="C7587" s="10"/>
      <c r="D7587" s="13"/>
      <c r="K7587" s="3"/>
    </row>
    <row r="7588" spans="2:11" s="2" customFormat="1" x14ac:dyDescent="0.2">
      <c r="B7588" s="4"/>
      <c r="C7588" s="10"/>
      <c r="D7588" s="13"/>
      <c r="K7588" s="3"/>
    </row>
    <row r="7589" spans="2:11" s="2" customFormat="1" x14ac:dyDescent="0.2">
      <c r="B7589" s="4"/>
      <c r="C7589" s="10"/>
      <c r="D7589" s="13"/>
      <c r="K7589" s="3"/>
    </row>
    <row r="7590" spans="2:11" s="2" customFormat="1" x14ac:dyDescent="0.2">
      <c r="B7590" s="4"/>
      <c r="C7590" s="10"/>
      <c r="D7590" s="13"/>
      <c r="K7590" s="3"/>
    </row>
    <row r="7591" spans="2:11" s="2" customFormat="1" x14ac:dyDescent="0.2">
      <c r="B7591" s="4"/>
      <c r="C7591" s="10"/>
      <c r="D7591" s="13"/>
      <c r="K7591" s="3"/>
    </row>
    <row r="7592" spans="2:11" s="2" customFormat="1" x14ac:dyDescent="0.2">
      <c r="B7592" s="4"/>
      <c r="C7592" s="10"/>
      <c r="D7592" s="13"/>
      <c r="K7592" s="3"/>
    </row>
    <row r="7593" spans="2:11" s="2" customFormat="1" x14ac:dyDescent="0.2">
      <c r="B7593" s="4"/>
      <c r="C7593" s="10"/>
      <c r="D7593" s="13"/>
      <c r="K7593" s="3"/>
    </row>
    <row r="7594" spans="2:11" s="2" customFormat="1" x14ac:dyDescent="0.2">
      <c r="B7594" s="4"/>
      <c r="C7594" s="10"/>
      <c r="D7594" s="13"/>
      <c r="K7594" s="3"/>
    </row>
    <row r="7595" spans="2:11" s="2" customFormat="1" x14ac:dyDescent="0.2">
      <c r="B7595" s="4"/>
      <c r="C7595" s="10"/>
      <c r="D7595" s="13"/>
      <c r="K7595" s="3"/>
    </row>
    <row r="7596" spans="2:11" s="2" customFormat="1" x14ac:dyDescent="0.2">
      <c r="B7596" s="4"/>
      <c r="C7596" s="10"/>
      <c r="D7596" s="13"/>
      <c r="K7596" s="3"/>
    </row>
    <row r="7597" spans="2:11" s="2" customFormat="1" x14ac:dyDescent="0.2">
      <c r="B7597" s="4"/>
      <c r="C7597" s="10"/>
      <c r="D7597" s="13"/>
      <c r="K7597" s="3"/>
    </row>
    <row r="7598" spans="2:11" s="2" customFormat="1" x14ac:dyDescent="0.2">
      <c r="B7598" s="4"/>
      <c r="C7598" s="10"/>
      <c r="D7598" s="13"/>
      <c r="K7598" s="3"/>
    </row>
    <row r="7599" spans="2:11" s="2" customFormat="1" x14ac:dyDescent="0.2">
      <c r="B7599" s="4"/>
      <c r="C7599" s="10"/>
      <c r="D7599" s="13"/>
      <c r="K7599" s="3"/>
    </row>
    <row r="7600" spans="2:11" s="2" customFormat="1" x14ac:dyDescent="0.2">
      <c r="B7600" s="4"/>
      <c r="C7600" s="10"/>
      <c r="D7600" s="13"/>
      <c r="K7600" s="3"/>
    </row>
    <row r="7601" spans="2:11" s="2" customFormat="1" x14ac:dyDescent="0.2">
      <c r="B7601" s="4"/>
      <c r="C7601" s="10"/>
      <c r="D7601" s="13"/>
      <c r="K7601" s="3"/>
    </row>
    <row r="7602" spans="2:11" s="2" customFormat="1" x14ac:dyDescent="0.2">
      <c r="B7602" s="4"/>
      <c r="C7602" s="10"/>
      <c r="D7602" s="13"/>
      <c r="K7602" s="3"/>
    </row>
    <row r="7603" spans="2:11" s="2" customFormat="1" x14ac:dyDescent="0.2">
      <c r="B7603" s="4"/>
      <c r="C7603" s="10"/>
      <c r="D7603" s="13"/>
      <c r="K7603" s="3"/>
    </row>
    <row r="7604" spans="2:11" s="2" customFormat="1" x14ac:dyDescent="0.2">
      <c r="B7604" s="4"/>
      <c r="C7604" s="10"/>
      <c r="D7604" s="13"/>
      <c r="K7604" s="3"/>
    </row>
    <row r="7605" spans="2:11" s="2" customFormat="1" x14ac:dyDescent="0.2">
      <c r="B7605" s="4"/>
      <c r="C7605" s="10"/>
      <c r="D7605" s="13"/>
      <c r="K7605" s="3"/>
    </row>
    <row r="7606" spans="2:11" s="2" customFormat="1" x14ac:dyDescent="0.2">
      <c r="B7606" s="4"/>
      <c r="C7606" s="10"/>
      <c r="D7606" s="13"/>
      <c r="K7606" s="3"/>
    </row>
    <row r="7607" spans="2:11" s="2" customFormat="1" x14ac:dyDescent="0.2">
      <c r="B7607" s="4"/>
      <c r="C7607" s="10"/>
      <c r="D7607" s="13"/>
      <c r="K7607" s="3"/>
    </row>
    <row r="7608" spans="2:11" s="2" customFormat="1" x14ac:dyDescent="0.2">
      <c r="B7608" s="4"/>
      <c r="C7608" s="10"/>
      <c r="D7608" s="13"/>
      <c r="K7608" s="3"/>
    </row>
    <row r="7609" spans="2:11" s="2" customFormat="1" x14ac:dyDescent="0.2">
      <c r="B7609" s="4"/>
      <c r="C7609" s="10"/>
      <c r="D7609" s="13"/>
      <c r="K7609" s="3"/>
    </row>
    <row r="7610" spans="2:11" s="2" customFormat="1" x14ac:dyDescent="0.2">
      <c r="B7610" s="4"/>
      <c r="C7610" s="10"/>
      <c r="D7610" s="13"/>
      <c r="K7610" s="3"/>
    </row>
    <row r="7611" spans="2:11" s="2" customFormat="1" x14ac:dyDescent="0.2">
      <c r="B7611" s="4"/>
      <c r="C7611" s="10"/>
      <c r="D7611" s="13"/>
      <c r="K7611" s="3"/>
    </row>
    <row r="7612" spans="2:11" s="2" customFormat="1" x14ac:dyDescent="0.2">
      <c r="B7612" s="4"/>
      <c r="C7612" s="10"/>
      <c r="D7612" s="13"/>
      <c r="K7612" s="3"/>
    </row>
    <row r="7613" spans="2:11" s="2" customFormat="1" x14ac:dyDescent="0.2">
      <c r="B7613" s="4"/>
      <c r="C7613" s="10"/>
      <c r="D7613" s="13"/>
      <c r="K7613" s="3"/>
    </row>
    <row r="7614" spans="2:11" s="2" customFormat="1" x14ac:dyDescent="0.2">
      <c r="B7614" s="4"/>
      <c r="C7614" s="10"/>
      <c r="D7614" s="13"/>
      <c r="K7614" s="3"/>
    </row>
    <row r="7615" spans="2:11" s="2" customFormat="1" x14ac:dyDescent="0.2">
      <c r="B7615" s="4"/>
      <c r="C7615" s="10"/>
      <c r="D7615" s="13"/>
      <c r="K7615" s="3"/>
    </row>
    <row r="7616" spans="2:11" s="2" customFormat="1" x14ac:dyDescent="0.2">
      <c r="B7616" s="4"/>
      <c r="C7616" s="10"/>
      <c r="D7616" s="13"/>
      <c r="K7616" s="3"/>
    </row>
    <row r="7617" spans="2:11" s="2" customFormat="1" x14ac:dyDescent="0.2">
      <c r="B7617" s="4"/>
      <c r="C7617" s="10"/>
      <c r="D7617" s="13"/>
      <c r="K7617" s="3"/>
    </row>
    <row r="7618" spans="2:11" s="2" customFormat="1" x14ac:dyDescent="0.2">
      <c r="B7618" s="4"/>
      <c r="C7618" s="10"/>
      <c r="D7618" s="13"/>
      <c r="K7618" s="3"/>
    </row>
    <row r="7619" spans="2:11" s="2" customFormat="1" x14ac:dyDescent="0.2">
      <c r="B7619" s="4"/>
      <c r="C7619" s="10"/>
      <c r="D7619" s="13"/>
      <c r="K7619" s="3"/>
    </row>
    <row r="7620" spans="2:11" s="2" customFormat="1" x14ac:dyDescent="0.2">
      <c r="B7620" s="4"/>
      <c r="C7620" s="10"/>
      <c r="D7620" s="13"/>
      <c r="K7620" s="3"/>
    </row>
    <row r="7621" spans="2:11" s="2" customFormat="1" x14ac:dyDescent="0.2">
      <c r="B7621" s="4"/>
      <c r="C7621" s="10"/>
      <c r="D7621" s="13"/>
      <c r="K7621" s="3"/>
    </row>
    <row r="7622" spans="2:11" s="2" customFormat="1" x14ac:dyDescent="0.2">
      <c r="B7622" s="4"/>
      <c r="C7622" s="10"/>
      <c r="D7622" s="13"/>
      <c r="K7622" s="3"/>
    </row>
    <row r="7623" spans="2:11" s="2" customFormat="1" x14ac:dyDescent="0.2">
      <c r="B7623" s="4"/>
      <c r="C7623" s="10"/>
      <c r="D7623" s="13"/>
      <c r="K7623" s="3"/>
    </row>
    <row r="7624" spans="2:11" s="2" customFormat="1" x14ac:dyDescent="0.2">
      <c r="B7624" s="4"/>
      <c r="C7624" s="10"/>
      <c r="D7624" s="13"/>
      <c r="K7624" s="3"/>
    </row>
    <row r="7625" spans="2:11" s="2" customFormat="1" x14ac:dyDescent="0.2">
      <c r="B7625" s="4"/>
      <c r="C7625" s="10"/>
      <c r="D7625" s="13"/>
      <c r="K7625" s="3"/>
    </row>
    <row r="7626" spans="2:11" s="2" customFormat="1" x14ac:dyDescent="0.2">
      <c r="B7626" s="4"/>
      <c r="C7626" s="10"/>
      <c r="D7626" s="13"/>
      <c r="K7626" s="3"/>
    </row>
    <row r="7627" spans="2:11" s="2" customFormat="1" x14ac:dyDescent="0.2">
      <c r="B7627" s="4"/>
      <c r="C7627" s="10"/>
      <c r="D7627" s="13"/>
      <c r="K7627" s="3"/>
    </row>
    <row r="7628" spans="2:11" s="2" customFormat="1" x14ac:dyDescent="0.2">
      <c r="B7628" s="4"/>
      <c r="C7628" s="10"/>
      <c r="D7628" s="13"/>
      <c r="K7628" s="3"/>
    </row>
    <row r="7629" spans="2:11" s="2" customFormat="1" x14ac:dyDescent="0.2">
      <c r="B7629" s="4"/>
      <c r="C7629" s="10"/>
      <c r="D7629" s="13"/>
      <c r="K7629" s="3"/>
    </row>
    <row r="7630" spans="2:11" s="2" customFormat="1" x14ac:dyDescent="0.2">
      <c r="B7630" s="4"/>
      <c r="C7630" s="10"/>
      <c r="D7630" s="13"/>
      <c r="K7630" s="3"/>
    </row>
    <row r="7631" spans="2:11" s="2" customFormat="1" x14ac:dyDescent="0.2">
      <c r="B7631" s="4"/>
      <c r="C7631" s="10"/>
      <c r="D7631" s="13"/>
      <c r="K7631" s="3"/>
    </row>
    <row r="7632" spans="2:11" s="2" customFormat="1" x14ac:dyDescent="0.2">
      <c r="B7632" s="4"/>
      <c r="C7632" s="10"/>
      <c r="D7632" s="13"/>
      <c r="K7632" s="3"/>
    </row>
    <row r="7633" spans="2:11" s="2" customFormat="1" x14ac:dyDescent="0.2">
      <c r="B7633" s="4"/>
      <c r="C7633" s="10"/>
      <c r="D7633" s="13"/>
      <c r="K7633" s="3"/>
    </row>
    <row r="7634" spans="2:11" s="2" customFormat="1" x14ac:dyDescent="0.2">
      <c r="B7634" s="4"/>
      <c r="C7634" s="10"/>
      <c r="D7634" s="13"/>
      <c r="K7634" s="3"/>
    </row>
    <row r="7635" spans="2:11" s="2" customFormat="1" x14ac:dyDescent="0.2">
      <c r="B7635" s="4"/>
      <c r="C7635" s="10"/>
      <c r="D7635" s="13"/>
      <c r="K7635" s="3"/>
    </row>
    <row r="7636" spans="2:11" s="2" customFormat="1" x14ac:dyDescent="0.2">
      <c r="B7636" s="4"/>
      <c r="C7636" s="10"/>
      <c r="D7636" s="13"/>
      <c r="K7636" s="3"/>
    </row>
    <row r="7637" spans="2:11" s="2" customFormat="1" x14ac:dyDescent="0.2">
      <c r="B7637" s="4"/>
      <c r="C7637" s="10"/>
      <c r="D7637" s="13"/>
      <c r="K7637" s="3"/>
    </row>
    <row r="7638" spans="2:11" s="2" customFormat="1" x14ac:dyDescent="0.2">
      <c r="B7638" s="4"/>
      <c r="C7638" s="10"/>
      <c r="D7638" s="13"/>
      <c r="K7638" s="3"/>
    </row>
    <row r="7639" spans="2:11" s="2" customFormat="1" x14ac:dyDescent="0.2">
      <c r="B7639" s="4"/>
      <c r="C7639" s="10"/>
      <c r="D7639" s="13"/>
      <c r="K7639" s="3"/>
    </row>
    <row r="7640" spans="2:11" s="2" customFormat="1" x14ac:dyDescent="0.2">
      <c r="B7640" s="4"/>
      <c r="C7640" s="10"/>
      <c r="D7640" s="13"/>
      <c r="K7640" s="3"/>
    </row>
    <row r="7641" spans="2:11" s="2" customFormat="1" x14ac:dyDescent="0.2">
      <c r="B7641" s="4"/>
      <c r="C7641" s="10"/>
      <c r="D7641" s="13"/>
      <c r="K7641" s="3"/>
    </row>
    <row r="7642" spans="2:11" s="2" customFormat="1" x14ac:dyDescent="0.2">
      <c r="B7642" s="4"/>
      <c r="C7642" s="10"/>
      <c r="D7642" s="13"/>
      <c r="K7642" s="3"/>
    </row>
    <row r="7643" spans="2:11" s="2" customFormat="1" x14ac:dyDescent="0.2">
      <c r="B7643" s="4"/>
      <c r="C7643" s="10"/>
      <c r="D7643" s="13"/>
      <c r="K7643" s="3"/>
    </row>
    <row r="7644" spans="2:11" s="2" customFormat="1" x14ac:dyDescent="0.2">
      <c r="B7644" s="4"/>
      <c r="C7644" s="10"/>
      <c r="D7644" s="13"/>
      <c r="K7644" s="3"/>
    </row>
    <row r="7645" spans="2:11" s="2" customFormat="1" x14ac:dyDescent="0.2">
      <c r="B7645" s="4"/>
      <c r="C7645" s="10"/>
      <c r="D7645" s="13"/>
      <c r="K7645" s="3"/>
    </row>
    <row r="7646" spans="2:11" s="2" customFormat="1" x14ac:dyDescent="0.2">
      <c r="B7646" s="4"/>
      <c r="C7646" s="10"/>
      <c r="D7646" s="13"/>
      <c r="K7646" s="3"/>
    </row>
    <row r="7647" spans="2:11" s="2" customFormat="1" x14ac:dyDescent="0.2">
      <c r="B7647" s="4"/>
      <c r="C7647" s="10"/>
      <c r="D7647" s="13"/>
      <c r="K7647" s="3"/>
    </row>
    <row r="7648" spans="2:11" s="2" customFormat="1" x14ac:dyDescent="0.2">
      <c r="B7648" s="4"/>
      <c r="C7648" s="10"/>
      <c r="D7648" s="13"/>
      <c r="K7648" s="3"/>
    </row>
    <row r="7649" spans="2:11" s="2" customFormat="1" x14ac:dyDescent="0.2">
      <c r="B7649" s="4"/>
      <c r="C7649" s="10"/>
      <c r="D7649" s="13"/>
      <c r="K7649" s="3"/>
    </row>
    <row r="7650" spans="2:11" s="2" customFormat="1" x14ac:dyDescent="0.2">
      <c r="B7650" s="4"/>
      <c r="C7650" s="10"/>
      <c r="D7650" s="13"/>
      <c r="K7650" s="3"/>
    </row>
    <row r="7651" spans="2:11" s="2" customFormat="1" x14ac:dyDescent="0.2">
      <c r="B7651" s="4"/>
      <c r="C7651" s="10"/>
      <c r="D7651" s="13"/>
      <c r="K7651" s="3"/>
    </row>
    <row r="7652" spans="2:11" s="2" customFormat="1" x14ac:dyDescent="0.2">
      <c r="B7652" s="4"/>
      <c r="C7652" s="10"/>
      <c r="D7652" s="13"/>
      <c r="K7652" s="3"/>
    </row>
    <row r="7653" spans="2:11" s="2" customFormat="1" x14ac:dyDescent="0.2">
      <c r="B7653" s="4"/>
      <c r="C7653" s="10"/>
      <c r="D7653" s="13"/>
      <c r="K7653" s="3"/>
    </row>
    <row r="7654" spans="2:11" s="2" customFormat="1" x14ac:dyDescent="0.2">
      <c r="B7654" s="4"/>
      <c r="C7654" s="10"/>
      <c r="D7654" s="13"/>
      <c r="K7654" s="3"/>
    </row>
    <row r="7655" spans="2:11" s="2" customFormat="1" x14ac:dyDescent="0.2">
      <c r="B7655" s="4"/>
      <c r="C7655" s="10"/>
      <c r="D7655" s="13"/>
      <c r="K7655" s="3"/>
    </row>
    <row r="7656" spans="2:11" s="2" customFormat="1" x14ac:dyDescent="0.2">
      <c r="B7656" s="4"/>
      <c r="C7656" s="10"/>
      <c r="D7656" s="13"/>
      <c r="K7656" s="3"/>
    </row>
    <row r="7657" spans="2:11" s="2" customFormat="1" x14ac:dyDescent="0.2">
      <c r="B7657" s="4"/>
      <c r="C7657" s="10"/>
      <c r="D7657" s="13"/>
      <c r="K7657" s="3"/>
    </row>
    <row r="7658" spans="2:11" s="2" customFormat="1" x14ac:dyDescent="0.2">
      <c r="B7658" s="4"/>
      <c r="C7658" s="10"/>
      <c r="D7658" s="13"/>
      <c r="K7658" s="3"/>
    </row>
    <row r="7659" spans="2:11" s="2" customFormat="1" x14ac:dyDescent="0.2">
      <c r="B7659" s="4"/>
      <c r="C7659" s="10"/>
      <c r="D7659" s="13"/>
      <c r="K7659" s="3"/>
    </row>
    <row r="7660" spans="2:11" s="2" customFormat="1" x14ac:dyDescent="0.2">
      <c r="B7660" s="4"/>
      <c r="C7660" s="10"/>
      <c r="D7660" s="13"/>
      <c r="K7660" s="3"/>
    </row>
    <row r="7661" spans="2:11" s="2" customFormat="1" x14ac:dyDescent="0.2">
      <c r="B7661" s="4"/>
      <c r="C7661" s="10"/>
      <c r="D7661" s="13"/>
      <c r="K7661" s="3"/>
    </row>
    <row r="7662" spans="2:11" s="2" customFormat="1" x14ac:dyDescent="0.2">
      <c r="B7662" s="4"/>
      <c r="C7662" s="10"/>
      <c r="D7662" s="13"/>
      <c r="K7662" s="3"/>
    </row>
    <row r="7663" spans="2:11" s="2" customFormat="1" x14ac:dyDescent="0.2">
      <c r="B7663" s="4"/>
      <c r="C7663" s="10"/>
      <c r="D7663" s="13"/>
      <c r="K7663" s="3"/>
    </row>
    <row r="7664" spans="2:11" s="2" customFormat="1" x14ac:dyDescent="0.2">
      <c r="B7664" s="4"/>
      <c r="C7664" s="10"/>
      <c r="D7664" s="13"/>
      <c r="K7664" s="3"/>
    </row>
    <row r="7665" spans="2:11" s="2" customFormat="1" x14ac:dyDescent="0.2">
      <c r="B7665" s="4"/>
      <c r="C7665" s="10"/>
      <c r="D7665" s="13"/>
      <c r="K7665" s="3"/>
    </row>
    <row r="7666" spans="2:11" s="2" customFormat="1" x14ac:dyDescent="0.2">
      <c r="B7666" s="4"/>
      <c r="C7666" s="10"/>
      <c r="D7666" s="13"/>
      <c r="K7666" s="3"/>
    </row>
    <row r="7667" spans="2:11" s="2" customFormat="1" x14ac:dyDescent="0.2">
      <c r="B7667" s="4"/>
      <c r="C7667" s="10"/>
      <c r="D7667" s="13"/>
      <c r="K7667" s="3"/>
    </row>
    <row r="7668" spans="2:11" s="2" customFormat="1" x14ac:dyDescent="0.2">
      <c r="B7668" s="4"/>
      <c r="C7668" s="10"/>
      <c r="D7668" s="13"/>
      <c r="K7668" s="3"/>
    </row>
    <row r="7669" spans="2:11" s="2" customFormat="1" x14ac:dyDescent="0.2">
      <c r="B7669" s="4"/>
      <c r="C7669" s="10"/>
      <c r="D7669" s="13"/>
      <c r="K7669" s="3"/>
    </row>
    <row r="7670" spans="2:11" s="2" customFormat="1" x14ac:dyDescent="0.2">
      <c r="B7670" s="4"/>
      <c r="C7670" s="10"/>
      <c r="D7670" s="13"/>
      <c r="K7670" s="3"/>
    </row>
    <row r="7671" spans="2:11" s="2" customFormat="1" x14ac:dyDescent="0.2">
      <c r="B7671" s="4"/>
      <c r="C7671" s="10"/>
      <c r="D7671" s="13"/>
      <c r="K7671" s="3"/>
    </row>
    <row r="7672" spans="2:11" s="2" customFormat="1" x14ac:dyDescent="0.2">
      <c r="B7672" s="4"/>
      <c r="C7672" s="10"/>
      <c r="D7672" s="13"/>
      <c r="K7672" s="3"/>
    </row>
    <row r="7673" spans="2:11" s="2" customFormat="1" x14ac:dyDescent="0.2">
      <c r="B7673" s="4"/>
      <c r="C7673" s="10"/>
      <c r="D7673" s="13"/>
      <c r="K7673" s="3"/>
    </row>
    <row r="7674" spans="2:11" s="2" customFormat="1" x14ac:dyDescent="0.2">
      <c r="B7674" s="4"/>
      <c r="C7674" s="10"/>
      <c r="D7674" s="13"/>
      <c r="K7674" s="3"/>
    </row>
    <row r="7675" spans="2:11" s="2" customFormat="1" x14ac:dyDescent="0.2">
      <c r="B7675" s="4"/>
      <c r="C7675" s="10"/>
      <c r="D7675" s="13"/>
      <c r="K7675" s="3"/>
    </row>
    <row r="7676" spans="2:11" s="2" customFormat="1" x14ac:dyDescent="0.2">
      <c r="B7676" s="4"/>
      <c r="C7676" s="10"/>
      <c r="D7676" s="13"/>
      <c r="K7676" s="3"/>
    </row>
    <row r="7677" spans="2:11" s="2" customFormat="1" x14ac:dyDescent="0.2">
      <c r="B7677" s="4"/>
      <c r="C7677" s="10"/>
      <c r="D7677" s="13"/>
      <c r="K7677" s="3"/>
    </row>
    <row r="7678" spans="2:11" s="2" customFormat="1" x14ac:dyDescent="0.2">
      <c r="B7678" s="4"/>
      <c r="C7678" s="10"/>
      <c r="D7678" s="13"/>
      <c r="K7678" s="3"/>
    </row>
    <row r="7679" spans="2:11" s="2" customFormat="1" x14ac:dyDescent="0.2">
      <c r="B7679" s="4"/>
      <c r="C7679" s="10"/>
      <c r="D7679" s="13"/>
      <c r="K7679" s="3"/>
    </row>
    <row r="7680" spans="2:11" s="2" customFormat="1" x14ac:dyDescent="0.2">
      <c r="B7680" s="4"/>
      <c r="C7680" s="10"/>
      <c r="D7680" s="13"/>
      <c r="K7680" s="3"/>
    </row>
    <row r="7681" spans="2:11" s="2" customFormat="1" x14ac:dyDescent="0.2">
      <c r="B7681" s="4"/>
      <c r="C7681" s="10"/>
      <c r="D7681" s="13"/>
      <c r="K7681" s="3"/>
    </row>
    <row r="7682" spans="2:11" s="2" customFormat="1" x14ac:dyDescent="0.2">
      <c r="B7682" s="4"/>
      <c r="C7682" s="10"/>
      <c r="D7682" s="13"/>
      <c r="K7682" s="3"/>
    </row>
    <row r="7683" spans="2:11" s="2" customFormat="1" x14ac:dyDescent="0.2">
      <c r="B7683" s="4"/>
      <c r="C7683" s="10"/>
      <c r="D7683" s="13"/>
      <c r="K7683" s="3"/>
    </row>
    <row r="7684" spans="2:11" s="2" customFormat="1" x14ac:dyDescent="0.2">
      <c r="B7684" s="4"/>
      <c r="C7684" s="10"/>
      <c r="D7684" s="13"/>
      <c r="K7684" s="3"/>
    </row>
    <row r="7685" spans="2:11" s="2" customFormat="1" x14ac:dyDescent="0.2">
      <c r="B7685" s="4"/>
      <c r="C7685" s="10"/>
      <c r="D7685" s="13"/>
      <c r="K7685" s="3"/>
    </row>
    <row r="7686" spans="2:11" s="2" customFormat="1" x14ac:dyDescent="0.2">
      <c r="B7686" s="4"/>
      <c r="C7686" s="10"/>
      <c r="D7686" s="13"/>
      <c r="K7686" s="3"/>
    </row>
    <row r="7687" spans="2:11" s="2" customFormat="1" x14ac:dyDescent="0.2">
      <c r="B7687" s="4"/>
      <c r="C7687" s="10"/>
      <c r="D7687" s="13"/>
      <c r="K7687" s="3"/>
    </row>
    <row r="7688" spans="2:11" s="2" customFormat="1" x14ac:dyDescent="0.2">
      <c r="B7688" s="4"/>
      <c r="C7688" s="10"/>
      <c r="D7688" s="13"/>
      <c r="K7688" s="3"/>
    </row>
    <row r="7689" spans="2:11" s="2" customFormat="1" x14ac:dyDescent="0.2">
      <c r="B7689" s="4"/>
      <c r="C7689" s="10"/>
      <c r="D7689" s="13"/>
      <c r="K7689" s="3"/>
    </row>
    <row r="7690" spans="2:11" s="2" customFormat="1" x14ac:dyDescent="0.2">
      <c r="B7690" s="4"/>
      <c r="C7690" s="10"/>
      <c r="D7690" s="13"/>
      <c r="K7690" s="3"/>
    </row>
    <row r="7691" spans="2:11" s="2" customFormat="1" x14ac:dyDescent="0.2">
      <c r="B7691" s="4"/>
      <c r="C7691" s="10"/>
      <c r="D7691" s="13"/>
      <c r="K7691" s="3"/>
    </row>
    <row r="7692" spans="2:11" s="2" customFormat="1" x14ac:dyDescent="0.2">
      <c r="B7692" s="4"/>
      <c r="C7692" s="10"/>
      <c r="D7692" s="13"/>
      <c r="K7692" s="3"/>
    </row>
    <row r="7693" spans="2:11" s="2" customFormat="1" x14ac:dyDescent="0.2">
      <c r="B7693" s="4"/>
      <c r="C7693" s="10"/>
      <c r="D7693" s="13"/>
      <c r="K7693" s="3"/>
    </row>
    <row r="7694" spans="2:11" s="2" customFormat="1" x14ac:dyDescent="0.2">
      <c r="B7694" s="4"/>
      <c r="C7694" s="10"/>
      <c r="D7694" s="13"/>
      <c r="K7694" s="3"/>
    </row>
    <row r="7695" spans="2:11" s="2" customFormat="1" x14ac:dyDescent="0.2">
      <c r="B7695" s="4"/>
      <c r="C7695" s="10"/>
      <c r="D7695" s="13"/>
      <c r="K7695" s="3"/>
    </row>
    <row r="7696" spans="2:11" s="2" customFormat="1" x14ac:dyDescent="0.2">
      <c r="B7696" s="4"/>
      <c r="C7696" s="10"/>
      <c r="D7696" s="13"/>
      <c r="K7696" s="3"/>
    </row>
    <row r="7697" spans="2:11" s="2" customFormat="1" x14ac:dyDescent="0.2">
      <c r="B7697" s="4"/>
      <c r="C7697" s="10"/>
      <c r="D7697" s="13"/>
      <c r="K7697" s="3"/>
    </row>
    <row r="7698" spans="2:11" s="2" customFormat="1" x14ac:dyDescent="0.2">
      <c r="B7698" s="4"/>
      <c r="C7698" s="10"/>
      <c r="D7698" s="13"/>
      <c r="K7698" s="3"/>
    </row>
    <row r="7699" spans="2:11" s="2" customFormat="1" x14ac:dyDescent="0.2">
      <c r="B7699" s="4"/>
      <c r="C7699" s="10"/>
      <c r="D7699" s="13"/>
      <c r="K7699" s="3"/>
    </row>
    <row r="7700" spans="2:11" s="2" customFormat="1" x14ac:dyDescent="0.2">
      <c r="B7700" s="4"/>
      <c r="C7700" s="10"/>
      <c r="D7700" s="13"/>
      <c r="K7700" s="3"/>
    </row>
    <row r="7701" spans="2:11" s="2" customFormat="1" x14ac:dyDescent="0.2">
      <c r="B7701" s="4"/>
      <c r="C7701" s="10"/>
      <c r="D7701" s="13"/>
      <c r="K7701" s="3"/>
    </row>
    <row r="7702" spans="2:11" s="2" customFormat="1" x14ac:dyDescent="0.2">
      <c r="B7702" s="4"/>
      <c r="C7702" s="10"/>
      <c r="D7702" s="13"/>
      <c r="K7702" s="3"/>
    </row>
    <row r="7703" spans="2:11" s="2" customFormat="1" x14ac:dyDescent="0.2">
      <c r="B7703" s="4"/>
      <c r="C7703" s="10"/>
      <c r="D7703" s="13"/>
      <c r="K7703" s="3"/>
    </row>
    <row r="7704" spans="2:11" s="2" customFormat="1" x14ac:dyDescent="0.2">
      <c r="B7704" s="4"/>
      <c r="C7704" s="10"/>
      <c r="D7704" s="13"/>
      <c r="K7704" s="3"/>
    </row>
    <row r="7705" spans="2:11" s="2" customFormat="1" x14ac:dyDescent="0.2">
      <c r="B7705" s="4"/>
      <c r="C7705" s="10"/>
      <c r="D7705" s="13"/>
      <c r="K7705" s="3"/>
    </row>
    <row r="7706" spans="2:11" s="2" customFormat="1" x14ac:dyDescent="0.2">
      <c r="B7706" s="4"/>
      <c r="C7706" s="10"/>
      <c r="D7706" s="13"/>
      <c r="K7706" s="3"/>
    </row>
    <row r="7707" spans="2:11" s="2" customFormat="1" x14ac:dyDescent="0.2">
      <c r="B7707" s="4"/>
      <c r="C7707" s="10"/>
      <c r="D7707" s="13"/>
      <c r="K7707" s="3"/>
    </row>
    <row r="7708" spans="2:11" s="2" customFormat="1" x14ac:dyDescent="0.2">
      <c r="B7708" s="4"/>
      <c r="C7708" s="10"/>
      <c r="D7708" s="13"/>
      <c r="K7708" s="3"/>
    </row>
    <row r="7709" spans="2:11" s="2" customFormat="1" x14ac:dyDescent="0.2">
      <c r="B7709" s="4"/>
      <c r="C7709" s="10"/>
      <c r="D7709" s="13"/>
      <c r="K7709" s="3"/>
    </row>
    <row r="7710" spans="2:11" s="2" customFormat="1" x14ac:dyDescent="0.2">
      <c r="B7710" s="4"/>
      <c r="C7710" s="10"/>
      <c r="D7710" s="13"/>
      <c r="K7710" s="3"/>
    </row>
    <row r="7711" spans="2:11" s="2" customFormat="1" x14ac:dyDescent="0.2">
      <c r="B7711" s="4"/>
      <c r="C7711" s="10"/>
      <c r="D7711" s="13"/>
      <c r="K7711" s="3"/>
    </row>
    <row r="7712" spans="2:11" s="2" customFormat="1" x14ac:dyDescent="0.2">
      <c r="B7712" s="4"/>
      <c r="C7712" s="10"/>
      <c r="D7712" s="13"/>
      <c r="K7712" s="3"/>
    </row>
    <row r="7713" spans="2:11" s="2" customFormat="1" x14ac:dyDescent="0.2">
      <c r="B7713" s="4"/>
      <c r="C7713" s="10"/>
      <c r="D7713" s="13"/>
      <c r="K7713" s="3"/>
    </row>
    <row r="7714" spans="2:11" s="2" customFormat="1" x14ac:dyDescent="0.2">
      <c r="B7714" s="4"/>
      <c r="C7714" s="10"/>
      <c r="D7714" s="13"/>
      <c r="K7714" s="3"/>
    </row>
    <row r="7715" spans="2:11" s="2" customFormat="1" x14ac:dyDescent="0.2">
      <c r="B7715" s="4"/>
      <c r="C7715" s="10"/>
      <c r="D7715" s="13"/>
      <c r="K7715" s="3"/>
    </row>
    <row r="7716" spans="2:11" s="2" customFormat="1" x14ac:dyDescent="0.2">
      <c r="B7716" s="4"/>
      <c r="C7716" s="10"/>
      <c r="D7716" s="13"/>
      <c r="K7716" s="3"/>
    </row>
    <row r="7717" spans="2:11" s="2" customFormat="1" x14ac:dyDescent="0.2">
      <c r="B7717" s="4"/>
      <c r="C7717" s="10"/>
      <c r="D7717" s="13"/>
      <c r="K7717" s="3"/>
    </row>
    <row r="7718" spans="2:11" s="2" customFormat="1" x14ac:dyDescent="0.2">
      <c r="B7718" s="4"/>
      <c r="C7718" s="10"/>
      <c r="D7718" s="13"/>
      <c r="K7718" s="3"/>
    </row>
    <row r="7719" spans="2:11" s="2" customFormat="1" x14ac:dyDescent="0.2">
      <c r="B7719" s="4"/>
      <c r="C7719" s="10"/>
      <c r="D7719" s="13"/>
      <c r="K7719" s="3"/>
    </row>
    <row r="7720" spans="2:11" s="2" customFormat="1" x14ac:dyDescent="0.2">
      <c r="B7720" s="4"/>
      <c r="C7720" s="10"/>
      <c r="D7720" s="13"/>
      <c r="K7720" s="3"/>
    </row>
    <row r="7721" spans="2:11" s="2" customFormat="1" x14ac:dyDescent="0.2">
      <c r="B7721" s="4"/>
      <c r="C7721" s="10"/>
      <c r="D7721" s="13"/>
      <c r="K7721" s="3"/>
    </row>
    <row r="7722" spans="2:11" s="2" customFormat="1" x14ac:dyDescent="0.2">
      <c r="B7722" s="4"/>
      <c r="C7722" s="10"/>
      <c r="D7722" s="13"/>
      <c r="K7722" s="3"/>
    </row>
    <row r="7723" spans="2:11" s="2" customFormat="1" x14ac:dyDescent="0.2">
      <c r="B7723" s="4"/>
      <c r="C7723" s="10"/>
      <c r="D7723" s="13"/>
      <c r="K7723" s="3"/>
    </row>
    <row r="7724" spans="2:11" s="2" customFormat="1" x14ac:dyDescent="0.2">
      <c r="B7724" s="4"/>
      <c r="C7724" s="10"/>
      <c r="D7724" s="13"/>
      <c r="K7724" s="3"/>
    </row>
    <row r="7725" spans="2:11" s="2" customFormat="1" x14ac:dyDescent="0.2">
      <c r="B7725" s="4"/>
      <c r="C7725" s="10"/>
      <c r="D7725" s="13"/>
      <c r="K7725" s="3"/>
    </row>
    <row r="7726" spans="2:11" s="2" customFormat="1" x14ac:dyDescent="0.2">
      <c r="B7726" s="4"/>
      <c r="C7726" s="10"/>
      <c r="D7726" s="13"/>
      <c r="K7726" s="3"/>
    </row>
    <row r="7727" spans="2:11" s="2" customFormat="1" x14ac:dyDescent="0.2">
      <c r="B7727" s="4"/>
      <c r="C7727" s="10"/>
      <c r="D7727" s="13"/>
      <c r="K7727" s="3"/>
    </row>
    <row r="7728" spans="2:11" s="2" customFormat="1" x14ac:dyDescent="0.2">
      <c r="B7728" s="4"/>
      <c r="C7728" s="10"/>
      <c r="D7728" s="13"/>
      <c r="K7728" s="3"/>
    </row>
    <row r="7729" spans="2:11" s="2" customFormat="1" x14ac:dyDescent="0.2">
      <c r="B7729" s="4"/>
      <c r="C7729" s="10"/>
      <c r="D7729" s="13"/>
      <c r="K7729" s="3"/>
    </row>
    <row r="7730" spans="2:11" s="2" customFormat="1" x14ac:dyDescent="0.2">
      <c r="B7730" s="4"/>
      <c r="C7730" s="10"/>
      <c r="D7730" s="13"/>
      <c r="K7730" s="3"/>
    </row>
    <row r="7731" spans="2:11" s="2" customFormat="1" x14ac:dyDescent="0.2">
      <c r="B7731" s="4"/>
      <c r="C7731" s="10"/>
      <c r="D7731" s="13"/>
      <c r="K7731" s="3"/>
    </row>
    <row r="7732" spans="2:11" s="2" customFormat="1" x14ac:dyDescent="0.2">
      <c r="B7732" s="4"/>
      <c r="C7732" s="10"/>
      <c r="D7732" s="13"/>
      <c r="K7732" s="3"/>
    </row>
    <row r="7733" spans="2:11" s="2" customFormat="1" x14ac:dyDescent="0.2">
      <c r="B7733" s="4"/>
      <c r="C7733" s="10"/>
      <c r="D7733" s="13"/>
      <c r="K7733" s="3"/>
    </row>
    <row r="7734" spans="2:11" s="2" customFormat="1" x14ac:dyDescent="0.2">
      <c r="B7734" s="4"/>
      <c r="C7734" s="10"/>
      <c r="D7734" s="13"/>
      <c r="K7734" s="3"/>
    </row>
    <row r="7735" spans="2:11" s="2" customFormat="1" x14ac:dyDescent="0.2">
      <c r="B7735" s="4"/>
      <c r="C7735" s="10"/>
      <c r="D7735" s="13"/>
      <c r="K7735" s="3"/>
    </row>
    <row r="7736" spans="2:11" s="2" customFormat="1" x14ac:dyDescent="0.2">
      <c r="B7736" s="4"/>
      <c r="C7736" s="10"/>
      <c r="D7736" s="13"/>
      <c r="K7736" s="3"/>
    </row>
    <row r="7737" spans="2:11" s="2" customFormat="1" x14ac:dyDescent="0.2">
      <c r="B7737" s="4"/>
      <c r="C7737" s="10"/>
      <c r="D7737" s="13"/>
      <c r="K7737" s="3"/>
    </row>
    <row r="7738" spans="2:11" s="2" customFormat="1" x14ac:dyDescent="0.2">
      <c r="B7738" s="4"/>
      <c r="C7738" s="10"/>
      <c r="D7738" s="13"/>
      <c r="K7738" s="3"/>
    </row>
    <row r="7739" spans="2:11" s="2" customFormat="1" x14ac:dyDescent="0.2">
      <c r="B7739" s="4"/>
      <c r="C7739" s="10"/>
      <c r="D7739" s="13"/>
      <c r="K7739" s="3"/>
    </row>
    <row r="7740" spans="2:11" s="2" customFormat="1" x14ac:dyDescent="0.2">
      <c r="B7740" s="4"/>
      <c r="C7740" s="10"/>
      <c r="D7740" s="13"/>
      <c r="K7740" s="3"/>
    </row>
    <row r="7741" spans="2:11" s="2" customFormat="1" x14ac:dyDescent="0.2">
      <c r="B7741" s="4"/>
      <c r="C7741" s="10"/>
      <c r="D7741" s="13"/>
      <c r="K7741" s="3"/>
    </row>
    <row r="7742" spans="2:11" s="2" customFormat="1" x14ac:dyDescent="0.2">
      <c r="B7742" s="4"/>
      <c r="C7742" s="10"/>
      <c r="D7742" s="13"/>
      <c r="K7742" s="3"/>
    </row>
    <row r="7743" spans="2:11" s="2" customFormat="1" x14ac:dyDescent="0.2">
      <c r="B7743" s="4"/>
      <c r="C7743" s="10"/>
      <c r="D7743" s="13"/>
      <c r="K7743" s="3"/>
    </row>
    <row r="7744" spans="2:11" s="2" customFormat="1" x14ac:dyDescent="0.2">
      <c r="B7744" s="4"/>
      <c r="C7744" s="10"/>
      <c r="D7744" s="13"/>
      <c r="K7744" s="3"/>
    </row>
    <row r="7745" spans="2:11" s="2" customFormat="1" x14ac:dyDescent="0.2">
      <c r="B7745" s="4"/>
      <c r="C7745" s="10"/>
      <c r="D7745" s="13"/>
      <c r="K7745" s="3"/>
    </row>
    <row r="7746" spans="2:11" s="2" customFormat="1" x14ac:dyDescent="0.2">
      <c r="B7746" s="4"/>
      <c r="C7746" s="10"/>
      <c r="D7746" s="13"/>
      <c r="K7746" s="3"/>
    </row>
    <row r="7747" spans="2:11" s="2" customFormat="1" x14ac:dyDescent="0.2">
      <c r="B7747" s="4"/>
      <c r="C7747" s="10"/>
      <c r="D7747" s="13"/>
      <c r="K7747" s="3"/>
    </row>
    <row r="7748" spans="2:11" s="2" customFormat="1" x14ac:dyDescent="0.2">
      <c r="B7748" s="4"/>
      <c r="C7748" s="10"/>
      <c r="D7748" s="13"/>
      <c r="K7748" s="3"/>
    </row>
    <row r="7749" spans="2:11" s="2" customFormat="1" x14ac:dyDescent="0.2">
      <c r="B7749" s="4"/>
      <c r="C7749" s="10"/>
      <c r="D7749" s="13"/>
      <c r="K7749" s="3"/>
    </row>
    <row r="7750" spans="2:11" s="2" customFormat="1" x14ac:dyDescent="0.2">
      <c r="B7750" s="4"/>
      <c r="C7750" s="10"/>
      <c r="D7750" s="13"/>
      <c r="K7750" s="3"/>
    </row>
    <row r="7751" spans="2:11" s="2" customFormat="1" x14ac:dyDescent="0.2">
      <c r="B7751" s="4"/>
      <c r="C7751" s="10"/>
      <c r="D7751" s="13"/>
      <c r="K7751" s="3"/>
    </row>
    <row r="7752" spans="2:11" s="2" customFormat="1" x14ac:dyDescent="0.2">
      <c r="B7752" s="4"/>
      <c r="C7752" s="10"/>
      <c r="D7752" s="13"/>
      <c r="K7752" s="3"/>
    </row>
    <row r="7753" spans="2:11" s="2" customFormat="1" x14ac:dyDescent="0.2">
      <c r="B7753" s="4"/>
      <c r="C7753" s="10"/>
      <c r="D7753" s="13"/>
      <c r="K7753" s="3"/>
    </row>
    <row r="7754" spans="2:11" s="2" customFormat="1" x14ac:dyDescent="0.2">
      <c r="B7754" s="4"/>
      <c r="C7754" s="10"/>
      <c r="D7754" s="13"/>
      <c r="K7754" s="3"/>
    </row>
    <row r="7755" spans="2:11" s="2" customFormat="1" x14ac:dyDescent="0.2">
      <c r="B7755" s="4"/>
      <c r="C7755" s="10"/>
      <c r="D7755" s="13"/>
      <c r="K7755" s="3"/>
    </row>
    <row r="7756" spans="2:11" s="2" customFormat="1" x14ac:dyDescent="0.2">
      <c r="B7756" s="4"/>
      <c r="C7756" s="10"/>
      <c r="D7756" s="13"/>
      <c r="K7756" s="3"/>
    </row>
    <row r="7757" spans="2:11" s="2" customFormat="1" x14ac:dyDescent="0.2">
      <c r="B7757" s="4"/>
      <c r="C7757" s="10"/>
      <c r="D7757" s="13"/>
      <c r="K7757" s="3"/>
    </row>
    <row r="7758" spans="2:11" s="2" customFormat="1" x14ac:dyDescent="0.2">
      <c r="B7758" s="4"/>
      <c r="C7758" s="10"/>
      <c r="D7758" s="13"/>
      <c r="K7758" s="3"/>
    </row>
    <row r="7759" spans="2:11" s="2" customFormat="1" x14ac:dyDescent="0.2">
      <c r="B7759" s="4"/>
      <c r="C7759" s="10"/>
      <c r="D7759" s="13"/>
      <c r="K7759" s="3"/>
    </row>
    <row r="7760" spans="2:11" s="2" customFormat="1" x14ac:dyDescent="0.2">
      <c r="B7760" s="4"/>
      <c r="C7760" s="10"/>
      <c r="D7760" s="13"/>
      <c r="K7760" s="3"/>
    </row>
    <row r="7761" spans="2:11" s="2" customFormat="1" x14ac:dyDescent="0.2">
      <c r="B7761" s="4"/>
      <c r="C7761" s="10"/>
      <c r="D7761" s="13"/>
      <c r="K7761" s="3"/>
    </row>
    <row r="7762" spans="2:11" s="2" customFormat="1" x14ac:dyDescent="0.2">
      <c r="B7762" s="4"/>
      <c r="C7762" s="10"/>
      <c r="D7762" s="13"/>
      <c r="K7762" s="3"/>
    </row>
    <row r="7763" spans="2:11" s="2" customFormat="1" x14ac:dyDescent="0.2">
      <c r="B7763" s="4"/>
      <c r="C7763" s="10"/>
      <c r="D7763" s="13"/>
      <c r="K7763" s="3"/>
    </row>
    <row r="7764" spans="2:11" s="2" customFormat="1" x14ac:dyDescent="0.2">
      <c r="B7764" s="4"/>
      <c r="C7764" s="10"/>
      <c r="D7764" s="13"/>
      <c r="K7764" s="3"/>
    </row>
    <row r="7765" spans="2:11" s="2" customFormat="1" x14ac:dyDescent="0.2">
      <c r="B7765" s="4"/>
      <c r="C7765" s="10"/>
      <c r="D7765" s="13"/>
      <c r="K7765" s="3"/>
    </row>
    <row r="7766" spans="2:11" s="2" customFormat="1" x14ac:dyDescent="0.2">
      <c r="B7766" s="4"/>
      <c r="C7766" s="10"/>
      <c r="D7766" s="13"/>
      <c r="K7766" s="3"/>
    </row>
    <row r="7767" spans="2:11" s="2" customFormat="1" x14ac:dyDescent="0.2">
      <c r="B7767" s="4"/>
      <c r="C7767" s="10"/>
      <c r="D7767" s="13"/>
      <c r="K7767" s="3"/>
    </row>
    <row r="7768" spans="2:11" s="2" customFormat="1" x14ac:dyDescent="0.2">
      <c r="B7768" s="4"/>
      <c r="C7768" s="10"/>
      <c r="D7768" s="13"/>
      <c r="K7768" s="3"/>
    </row>
    <row r="7769" spans="2:11" s="2" customFormat="1" x14ac:dyDescent="0.2">
      <c r="B7769" s="4"/>
      <c r="C7769" s="10"/>
      <c r="D7769" s="13"/>
      <c r="K7769" s="3"/>
    </row>
    <row r="7770" spans="2:11" s="2" customFormat="1" x14ac:dyDescent="0.2">
      <c r="B7770" s="4"/>
      <c r="C7770" s="10"/>
      <c r="D7770" s="13"/>
      <c r="K7770" s="3"/>
    </row>
    <row r="7771" spans="2:11" s="2" customFormat="1" x14ac:dyDescent="0.2">
      <c r="B7771" s="4"/>
      <c r="C7771" s="10"/>
      <c r="D7771" s="13"/>
      <c r="K7771" s="3"/>
    </row>
    <row r="7772" spans="2:11" s="2" customFormat="1" x14ac:dyDescent="0.2">
      <c r="B7772" s="4"/>
      <c r="C7772" s="10"/>
      <c r="D7772" s="13"/>
      <c r="K7772" s="3"/>
    </row>
    <row r="7773" spans="2:11" s="2" customFormat="1" x14ac:dyDescent="0.2">
      <c r="B7773" s="4"/>
      <c r="C7773" s="10"/>
      <c r="D7773" s="13"/>
      <c r="K7773" s="3"/>
    </row>
    <row r="7774" spans="2:11" s="2" customFormat="1" x14ac:dyDescent="0.2">
      <c r="B7774" s="4"/>
      <c r="C7774" s="10"/>
      <c r="D7774" s="13"/>
      <c r="K7774" s="3"/>
    </row>
    <row r="7775" spans="2:11" s="2" customFormat="1" x14ac:dyDescent="0.2">
      <c r="B7775" s="4"/>
      <c r="C7775" s="10"/>
      <c r="D7775" s="13"/>
      <c r="K7775" s="3"/>
    </row>
    <row r="7776" spans="2:11" s="2" customFormat="1" x14ac:dyDescent="0.2">
      <c r="B7776" s="4"/>
      <c r="C7776" s="10"/>
      <c r="D7776" s="13"/>
      <c r="K7776" s="3"/>
    </row>
    <row r="7777" spans="2:11" s="2" customFormat="1" x14ac:dyDescent="0.2">
      <c r="B7777" s="4"/>
      <c r="C7777" s="10"/>
      <c r="D7777" s="13"/>
      <c r="K7777" s="3"/>
    </row>
    <row r="7778" spans="2:11" s="2" customFormat="1" x14ac:dyDescent="0.2">
      <c r="B7778" s="4"/>
      <c r="C7778" s="10"/>
      <c r="D7778" s="13"/>
      <c r="K7778" s="3"/>
    </row>
    <row r="7779" spans="2:11" s="2" customFormat="1" x14ac:dyDescent="0.2">
      <c r="B7779" s="4"/>
      <c r="C7779" s="10"/>
      <c r="D7779" s="13"/>
      <c r="K7779" s="3"/>
    </row>
    <row r="7780" spans="2:11" s="2" customFormat="1" x14ac:dyDescent="0.2">
      <c r="B7780" s="4"/>
      <c r="C7780" s="10"/>
      <c r="D7780" s="13"/>
      <c r="K7780" s="3"/>
    </row>
    <row r="7781" spans="2:11" s="2" customFormat="1" x14ac:dyDescent="0.2">
      <c r="B7781" s="4"/>
      <c r="C7781" s="10"/>
      <c r="D7781" s="13"/>
      <c r="K7781" s="3"/>
    </row>
    <row r="7782" spans="2:11" s="2" customFormat="1" x14ac:dyDescent="0.2">
      <c r="B7782" s="4"/>
      <c r="C7782" s="10"/>
      <c r="D7782" s="13"/>
      <c r="K7782" s="3"/>
    </row>
    <row r="7783" spans="2:11" s="2" customFormat="1" x14ac:dyDescent="0.2">
      <c r="B7783" s="4"/>
      <c r="C7783" s="10"/>
      <c r="D7783" s="13"/>
      <c r="K7783" s="3"/>
    </row>
    <row r="7784" spans="2:11" s="2" customFormat="1" x14ac:dyDescent="0.2">
      <c r="B7784" s="4"/>
      <c r="C7784" s="10"/>
      <c r="D7784" s="13"/>
      <c r="K7784" s="3"/>
    </row>
    <row r="7785" spans="2:11" s="2" customFormat="1" x14ac:dyDescent="0.2">
      <c r="B7785" s="4"/>
      <c r="C7785" s="10"/>
      <c r="D7785" s="13"/>
      <c r="K7785" s="3"/>
    </row>
    <row r="7786" spans="2:11" s="2" customFormat="1" x14ac:dyDescent="0.2">
      <c r="B7786" s="4"/>
      <c r="C7786" s="10"/>
      <c r="D7786" s="13"/>
      <c r="K7786" s="3"/>
    </row>
    <row r="7787" spans="2:11" s="2" customFormat="1" x14ac:dyDescent="0.2">
      <c r="B7787" s="4"/>
      <c r="C7787" s="10"/>
      <c r="D7787" s="13"/>
      <c r="K7787" s="3"/>
    </row>
    <row r="7788" spans="2:11" s="2" customFormat="1" x14ac:dyDescent="0.2">
      <c r="B7788" s="4"/>
      <c r="C7788" s="10"/>
      <c r="D7788" s="13"/>
      <c r="K7788" s="3"/>
    </row>
    <row r="7789" spans="2:11" s="2" customFormat="1" x14ac:dyDescent="0.2">
      <c r="B7789" s="4"/>
      <c r="C7789" s="10"/>
      <c r="D7789" s="13"/>
      <c r="K7789" s="3"/>
    </row>
    <row r="7790" spans="2:11" s="2" customFormat="1" x14ac:dyDescent="0.2">
      <c r="B7790" s="4"/>
      <c r="C7790" s="10"/>
      <c r="D7790" s="13"/>
      <c r="K7790" s="3"/>
    </row>
    <row r="7791" spans="2:11" s="2" customFormat="1" x14ac:dyDescent="0.2">
      <c r="B7791" s="4"/>
      <c r="C7791" s="10"/>
      <c r="D7791" s="13"/>
      <c r="K7791" s="3"/>
    </row>
    <row r="7792" spans="2:11" s="2" customFormat="1" x14ac:dyDescent="0.2">
      <c r="B7792" s="4"/>
      <c r="C7792" s="10"/>
      <c r="D7792" s="13"/>
      <c r="K7792" s="3"/>
    </row>
    <row r="7793" spans="2:11" s="2" customFormat="1" x14ac:dyDescent="0.2">
      <c r="B7793" s="4"/>
      <c r="C7793" s="10"/>
      <c r="D7793" s="13"/>
      <c r="K7793" s="3"/>
    </row>
    <row r="7794" spans="2:11" s="2" customFormat="1" x14ac:dyDescent="0.2">
      <c r="B7794" s="4"/>
      <c r="C7794" s="10"/>
      <c r="D7794" s="13"/>
      <c r="K7794" s="3"/>
    </row>
    <row r="7795" spans="2:11" s="2" customFormat="1" x14ac:dyDescent="0.2">
      <c r="B7795" s="4"/>
      <c r="C7795" s="10"/>
      <c r="D7795" s="13"/>
      <c r="K7795" s="3"/>
    </row>
    <row r="7796" spans="2:11" s="2" customFormat="1" x14ac:dyDescent="0.2">
      <c r="B7796" s="4"/>
      <c r="C7796" s="10"/>
      <c r="D7796" s="13"/>
      <c r="K7796" s="3"/>
    </row>
    <row r="7797" spans="2:11" s="2" customFormat="1" x14ac:dyDescent="0.2">
      <c r="B7797" s="4"/>
      <c r="C7797" s="10"/>
      <c r="D7797" s="13"/>
      <c r="K7797" s="3"/>
    </row>
    <row r="7798" spans="2:11" s="2" customFormat="1" x14ac:dyDescent="0.2">
      <c r="B7798" s="4"/>
      <c r="C7798" s="10"/>
      <c r="D7798" s="13"/>
      <c r="K7798" s="3"/>
    </row>
    <row r="7799" spans="2:11" s="2" customFormat="1" x14ac:dyDescent="0.2">
      <c r="B7799" s="4"/>
      <c r="C7799" s="10"/>
      <c r="D7799" s="13"/>
      <c r="K7799" s="3"/>
    </row>
    <row r="7800" spans="2:11" s="2" customFormat="1" x14ac:dyDescent="0.2">
      <c r="B7800" s="4"/>
      <c r="C7800" s="10"/>
      <c r="D7800" s="13"/>
      <c r="K7800" s="3"/>
    </row>
    <row r="7801" spans="2:11" s="2" customFormat="1" x14ac:dyDescent="0.2">
      <c r="B7801" s="4"/>
      <c r="C7801" s="10"/>
      <c r="D7801" s="13"/>
      <c r="K7801" s="3"/>
    </row>
    <row r="7802" spans="2:11" s="2" customFormat="1" x14ac:dyDescent="0.2">
      <c r="B7802" s="4"/>
      <c r="C7802" s="10"/>
      <c r="D7802" s="13"/>
      <c r="K7802" s="3"/>
    </row>
    <row r="7803" spans="2:11" s="2" customFormat="1" x14ac:dyDescent="0.2">
      <c r="B7803" s="4"/>
      <c r="C7803" s="10"/>
      <c r="D7803" s="13"/>
      <c r="K7803" s="3"/>
    </row>
    <row r="7804" spans="2:11" s="2" customFormat="1" x14ac:dyDescent="0.2">
      <c r="B7804" s="4"/>
      <c r="C7804" s="10"/>
      <c r="D7804" s="13"/>
      <c r="K7804" s="3"/>
    </row>
    <row r="7805" spans="2:11" s="2" customFormat="1" x14ac:dyDescent="0.2">
      <c r="B7805" s="4"/>
      <c r="C7805" s="10"/>
      <c r="D7805" s="13"/>
      <c r="K7805" s="3"/>
    </row>
    <row r="7806" spans="2:11" s="2" customFormat="1" x14ac:dyDescent="0.2">
      <c r="B7806" s="4"/>
      <c r="C7806" s="10"/>
      <c r="D7806" s="13"/>
      <c r="K7806" s="3"/>
    </row>
    <row r="7807" spans="2:11" s="2" customFormat="1" x14ac:dyDescent="0.2">
      <c r="B7807" s="4"/>
      <c r="C7807" s="10"/>
      <c r="D7807" s="13"/>
      <c r="K7807" s="3"/>
    </row>
    <row r="7808" spans="2:11" s="2" customFormat="1" x14ac:dyDescent="0.2">
      <c r="B7808" s="4"/>
      <c r="C7808" s="10"/>
      <c r="D7808" s="13"/>
      <c r="K7808" s="3"/>
    </row>
    <row r="7809" spans="2:11" s="2" customFormat="1" x14ac:dyDescent="0.2">
      <c r="B7809" s="4"/>
      <c r="C7809" s="10"/>
      <c r="D7809" s="13"/>
      <c r="K7809" s="3"/>
    </row>
    <row r="7810" spans="2:11" s="2" customFormat="1" x14ac:dyDescent="0.2">
      <c r="B7810" s="4"/>
      <c r="C7810" s="10"/>
      <c r="D7810" s="13"/>
      <c r="K7810" s="3"/>
    </row>
    <row r="7811" spans="2:11" s="2" customFormat="1" x14ac:dyDescent="0.2">
      <c r="B7811" s="4"/>
      <c r="C7811" s="10"/>
      <c r="D7811" s="13"/>
      <c r="K7811" s="3"/>
    </row>
    <row r="7812" spans="2:11" s="2" customFormat="1" x14ac:dyDescent="0.2">
      <c r="B7812" s="4"/>
      <c r="C7812" s="10"/>
      <c r="D7812" s="13"/>
      <c r="K7812" s="3"/>
    </row>
    <row r="7813" spans="2:11" s="2" customFormat="1" x14ac:dyDescent="0.2">
      <c r="B7813" s="4"/>
      <c r="C7813" s="10"/>
      <c r="D7813" s="13"/>
      <c r="K7813" s="3"/>
    </row>
    <row r="7814" spans="2:11" s="2" customFormat="1" x14ac:dyDescent="0.2">
      <c r="B7814" s="4"/>
      <c r="C7814" s="10"/>
      <c r="D7814" s="13"/>
      <c r="K7814" s="3"/>
    </row>
    <row r="7815" spans="2:11" s="2" customFormat="1" x14ac:dyDescent="0.2">
      <c r="B7815" s="4"/>
      <c r="C7815" s="10"/>
      <c r="D7815" s="13"/>
      <c r="K7815" s="3"/>
    </row>
    <row r="7816" spans="2:11" s="2" customFormat="1" x14ac:dyDescent="0.2">
      <c r="B7816" s="4"/>
      <c r="C7816" s="10"/>
      <c r="D7816" s="13"/>
      <c r="K7816" s="3"/>
    </row>
    <row r="7817" spans="2:11" s="2" customFormat="1" x14ac:dyDescent="0.2">
      <c r="B7817" s="4"/>
      <c r="C7817" s="10"/>
      <c r="D7817" s="13"/>
      <c r="K7817" s="3"/>
    </row>
    <row r="7818" spans="2:11" s="2" customFormat="1" x14ac:dyDescent="0.2">
      <c r="B7818" s="4"/>
      <c r="C7818" s="10"/>
      <c r="D7818" s="13"/>
      <c r="K7818" s="3"/>
    </row>
    <row r="7819" spans="2:11" s="2" customFormat="1" x14ac:dyDescent="0.2">
      <c r="B7819" s="4"/>
      <c r="C7819" s="10"/>
      <c r="D7819" s="13"/>
      <c r="K7819" s="3"/>
    </row>
    <row r="7820" spans="2:11" s="2" customFormat="1" x14ac:dyDescent="0.2">
      <c r="B7820" s="4"/>
      <c r="C7820" s="10"/>
      <c r="D7820" s="13"/>
      <c r="K7820" s="3"/>
    </row>
    <row r="7821" spans="2:11" s="2" customFormat="1" x14ac:dyDescent="0.2">
      <c r="B7821" s="4"/>
      <c r="C7821" s="10"/>
      <c r="D7821" s="13"/>
      <c r="K7821" s="3"/>
    </row>
    <row r="7822" spans="2:11" s="2" customFormat="1" x14ac:dyDescent="0.2">
      <c r="B7822" s="4"/>
      <c r="C7822" s="10"/>
      <c r="D7822" s="13"/>
      <c r="K7822" s="3"/>
    </row>
    <row r="7823" spans="2:11" s="2" customFormat="1" x14ac:dyDescent="0.2">
      <c r="B7823" s="4"/>
      <c r="C7823" s="10"/>
      <c r="D7823" s="13"/>
      <c r="K7823" s="3"/>
    </row>
    <row r="7824" spans="2:11" s="2" customFormat="1" x14ac:dyDescent="0.2">
      <c r="B7824" s="4"/>
      <c r="C7824" s="10"/>
      <c r="D7824" s="13"/>
      <c r="K7824" s="3"/>
    </row>
    <row r="7825" spans="2:11" s="2" customFormat="1" x14ac:dyDescent="0.2">
      <c r="B7825" s="4"/>
      <c r="C7825" s="10"/>
      <c r="D7825" s="13"/>
      <c r="K7825" s="3"/>
    </row>
    <row r="7826" spans="2:11" s="2" customFormat="1" x14ac:dyDescent="0.2">
      <c r="B7826" s="4"/>
      <c r="C7826" s="10"/>
      <c r="D7826" s="13"/>
      <c r="K7826" s="3"/>
    </row>
    <row r="7827" spans="2:11" s="2" customFormat="1" x14ac:dyDescent="0.2">
      <c r="B7827" s="4"/>
      <c r="C7827" s="10"/>
      <c r="D7827" s="13"/>
      <c r="K7827" s="3"/>
    </row>
    <row r="7828" spans="2:11" s="2" customFormat="1" x14ac:dyDescent="0.2">
      <c r="B7828" s="4"/>
      <c r="C7828" s="10"/>
      <c r="D7828" s="13"/>
      <c r="K7828" s="3"/>
    </row>
    <row r="7829" spans="2:11" s="2" customFormat="1" x14ac:dyDescent="0.2">
      <c r="B7829" s="4"/>
      <c r="C7829" s="10"/>
      <c r="D7829" s="13"/>
      <c r="K7829" s="3"/>
    </row>
    <row r="7830" spans="2:11" s="2" customFormat="1" x14ac:dyDescent="0.2">
      <c r="B7830" s="4"/>
      <c r="C7830" s="10"/>
      <c r="D7830" s="13"/>
      <c r="K7830" s="3"/>
    </row>
    <row r="7831" spans="2:11" s="2" customFormat="1" x14ac:dyDescent="0.2">
      <c r="B7831" s="4"/>
      <c r="C7831" s="10"/>
      <c r="D7831" s="13"/>
      <c r="K7831" s="3"/>
    </row>
    <row r="7832" spans="2:11" s="2" customFormat="1" x14ac:dyDescent="0.2">
      <c r="B7832" s="4"/>
      <c r="C7832" s="10"/>
      <c r="D7832" s="13"/>
      <c r="K7832" s="3"/>
    </row>
    <row r="7833" spans="2:11" s="2" customFormat="1" x14ac:dyDescent="0.2">
      <c r="B7833" s="4"/>
      <c r="C7833" s="10"/>
      <c r="D7833" s="13"/>
      <c r="K7833" s="3"/>
    </row>
    <row r="7834" spans="2:11" s="2" customFormat="1" x14ac:dyDescent="0.2">
      <c r="B7834" s="4"/>
      <c r="C7834" s="10"/>
      <c r="D7834" s="13"/>
      <c r="K7834" s="3"/>
    </row>
    <row r="7835" spans="2:11" s="2" customFormat="1" x14ac:dyDescent="0.2">
      <c r="B7835" s="4"/>
      <c r="C7835" s="10"/>
      <c r="D7835" s="13"/>
      <c r="K7835" s="3"/>
    </row>
    <row r="7836" spans="2:11" s="2" customFormat="1" x14ac:dyDescent="0.2">
      <c r="B7836" s="4"/>
      <c r="C7836" s="10"/>
      <c r="D7836" s="13"/>
      <c r="K7836" s="3"/>
    </row>
    <row r="7837" spans="2:11" s="2" customFormat="1" x14ac:dyDescent="0.2">
      <c r="B7837" s="4"/>
      <c r="C7837" s="10"/>
      <c r="D7837" s="13"/>
      <c r="K7837" s="3"/>
    </row>
    <row r="7838" spans="2:11" s="2" customFormat="1" x14ac:dyDescent="0.2">
      <c r="B7838" s="4"/>
      <c r="C7838" s="10"/>
      <c r="D7838" s="13"/>
      <c r="K7838" s="3"/>
    </row>
    <row r="7839" spans="2:11" s="2" customFormat="1" x14ac:dyDescent="0.2">
      <c r="B7839" s="4"/>
      <c r="C7839" s="10"/>
      <c r="D7839" s="13"/>
      <c r="K7839" s="3"/>
    </row>
    <row r="7840" spans="2:11" s="2" customFormat="1" x14ac:dyDescent="0.2">
      <c r="B7840" s="4"/>
      <c r="C7840" s="10"/>
      <c r="D7840" s="13"/>
      <c r="K7840" s="3"/>
    </row>
    <row r="7841" spans="2:11" s="2" customFormat="1" x14ac:dyDescent="0.2">
      <c r="B7841" s="4"/>
      <c r="C7841" s="10"/>
      <c r="D7841" s="13"/>
      <c r="K7841" s="3"/>
    </row>
    <row r="7842" spans="2:11" s="2" customFormat="1" x14ac:dyDescent="0.2">
      <c r="B7842" s="4"/>
      <c r="C7842" s="10"/>
      <c r="D7842" s="13"/>
      <c r="K7842" s="3"/>
    </row>
    <row r="7843" spans="2:11" s="2" customFormat="1" x14ac:dyDescent="0.2">
      <c r="B7843" s="4"/>
      <c r="C7843" s="10"/>
      <c r="D7843" s="13"/>
      <c r="K7843" s="3"/>
    </row>
    <row r="7844" spans="2:11" s="2" customFormat="1" x14ac:dyDescent="0.2">
      <c r="B7844" s="4"/>
      <c r="C7844" s="10"/>
      <c r="D7844" s="13"/>
      <c r="K7844" s="3"/>
    </row>
    <row r="7845" spans="2:11" s="2" customFormat="1" x14ac:dyDescent="0.2">
      <c r="B7845" s="4"/>
      <c r="C7845" s="10"/>
      <c r="D7845" s="13"/>
      <c r="K7845" s="3"/>
    </row>
    <row r="7846" spans="2:11" s="2" customFormat="1" x14ac:dyDescent="0.2">
      <c r="B7846" s="4"/>
      <c r="C7846" s="10"/>
      <c r="D7846" s="13"/>
      <c r="K7846" s="3"/>
    </row>
    <row r="7847" spans="2:11" s="2" customFormat="1" x14ac:dyDescent="0.2">
      <c r="B7847" s="4"/>
      <c r="C7847" s="10"/>
      <c r="D7847" s="13"/>
      <c r="K7847" s="3"/>
    </row>
    <row r="7848" spans="2:11" s="2" customFormat="1" x14ac:dyDescent="0.2">
      <c r="B7848" s="4"/>
      <c r="C7848" s="10"/>
      <c r="D7848" s="13"/>
      <c r="K7848" s="3"/>
    </row>
    <row r="7849" spans="2:11" s="2" customFormat="1" x14ac:dyDescent="0.2">
      <c r="B7849" s="4"/>
      <c r="C7849" s="10"/>
      <c r="D7849" s="13"/>
      <c r="K7849" s="3"/>
    </row>
    <row r="7850" spans="2:11" s="2" customFormat="1" x14ac:dyDescent="0.2">
      <c r="B7850" s="4"/>
      <c r="C7850" s="10"/>
      <c r="D7850" s="13"/>
      <c r="K7850" s="3"/>
    </row>
    <row r="7851" spans="2:11" s="2" customFormat="1" x14ac:dyDescent="0.2">
      <c r="B7851" s="4"/>
      <c r="C7851" s="10"/>
      <c r="D7851" s="13"/>
      <c r="K7851" s="3"/>
    </row>
    <row r="7852" spans="2:11" s="2" customFormat="1" x14ac:dyDescent="0.2">
      <c r="B7852" s="4"/>
      <c r="C7852" s="10"/>
      <c r="D7852" s="13"/>
      <c r="K7852" s="3"/>
    </row>
    <row r="7853" spans="2:11" s="2" customFormat="1" x14ac:dyDescent="0.2">
      <c r="B7853" s="4"/>
      <c r="C7853" s="10"/>
      <c r="D7853" s="13"/>
      <c r="K7853" s="3"/>
    </row>
    <row r="7854" spans="2:11" s="2" customFormat="1" x14ac:dyDescent="0.2">
      <c r="B7854" s="4"/>
      <c r="C7854" s="10"/>
      <c r="D7854" s="13"/>
      <c r="K7854" s="3"/>
    </row>
    <row r="7855" spans="2:11" s="2" customFormat="1" x14ac:dyDescent="0.2">
      <c r="B7855" s="4"/>
      <c r="C7855" s="10"/>
      <c r="D7855" s="13"/>
      <c r="K7855" s="3"/>
    </row>
    <row r="7856" spans="2:11" s="2" customFormat="1" x14ac:dyDescent="0.2">
      <c r="B7856" s="4"/>
      <c r="C7856" s="10"/>
      <c r="D7856" s="13"/>
      <c r="K7856" s="3"/>
    </row>
    <row r="7857" spans="2:11" s="2" customFormat="1" x14ac:dyDescent="0.2">
      <c r="B7857" s="4"/>
      <c r="C7857" s="10"/>
      <c r="D7857" s="13"/>
      <c r="K7857" s="3"/>
    </row>
    <row r="7858" spans="2:11" s="2" customFormat="1" x14ac:dyDescent="0.2">
      <c r="B7858" s="4"/>
      <c r="C7858" s="10"/>
      <c r="D7858" s="13"/>
      <c r="K7858" s="3"/>
    </row>
    <row r="7859" spans="2:11" s="2" customFormat="1" x14ac:dyDescent="0.2">
      <c r="B7859" s="4"/>
      <c r="C7859" s="10"/>
      <c r="D7859" s="13"/>
      <c r="K7859" s="3"/>
    </row>
    <row r="7860" spans="2:11" s="2" customFormat="1" x14ac:dyDescent="0.2">
      <c r="B7860" s="4"/>
      <c r="C7860" s="10"/>
      <c r="D7860" s="13"/>
      <c r="K7860" s="3"/>
    </row>
    <row r="7861" spans="2:11" s="2" customFormat="1" x14ac:dyDescent="0.2">
      <c r="B7861" s="4"/>
      <c r="C7861" s="10"/>
      <c r="D7861" s="13"/>
      <c r="K7861" s="3"/>
    </row>
    <row r="7862" spans="2:11" s="2" customFormat="1" x14ac:dyDescent="0.2">
      <c r="B7862" s="4"/>
      <c r="C7862" s="10"/>
      <c r="D7862" s="13"/>
      <c r="K7862" s="3"/>
    </row>
    <row r="7863" spans="2:11" s="2" customFormat="1" x14ac:dyDescent="0.2">
      <c r="B7863" s="4"/>
      <c r="C7863" s="10"/>
      <c r="D7863" s="13"/>
      <c r="K7863" s="3"/>
    </row>
    <row r="7864" spans="2:11" s="2" customFormat="1" x14ac:dyDescent="0.2">
      <c r="B7864" s="4"/>
      <c r="C7864" s="10"/>
      <c r="D7864" s="13"/>
      <c r="K7864" s="3"/>
    </row>
    <row r="7865" spans="2:11" s="2" customFormat="1" x14ac:dyDescent="0.2">
      <c r="B7865" s="4"/>
      <c r="C7865" s="10"/>
      <c r="D7865" s="13"/>
      <c r="K7865" s="3"/>
    </row>
    <row r="7866" spans="2:11" s="2" customFormat="1" x14ac:dyDescent="0.2">
      <c r="B7866" s="4"/>
      <c r="C7866" s="10"/>
      <c r="D7866" s="13"/>
      <c r="K7866" s="3"/>
    </row>
    <row r="7867" spans="2:11" s="2" customFormat="1" x14ac:dyDescent="0.2">
      <c r="B7867" s="4"/>
      <c r="C7867" s="10"/>
      <c r="D7867" s="13"/>
      <c r="K7867" s="3"/>
    </row>
    <row r="7868" spans="2:11" s="2" customFormat="1" x14ac:dyDescent="0.2">
      <c r="B7868" s="4"/>
      <c r="C7868" s="10"/>
      <c r="D7868" s="13"/>
      <c r="K7868" s="3"/>
    </row>
    <row r="7869" spans="2:11" s="2" customFormat="1" x14ac:dyDescent="0.2">
      <c r="B7869" s="4"/>
      <c r="C7869" s="10"/>
      <c r="D7869" s="13"/>
      <c r="K7869" s="3"/>
    </row>
    <row r="7870" spans="2:11" s="2" customFormat="1" x14ac:dyDescent="0.2">
      <c r="B7870" s="4"/>
      <c r="C7870" s="10"/>
      <c r="D7870" s="13"/>
      <c r="K7870" s="3"/>
    </row>
    <row r="7871" spans="2:11" s="2" customFormat="1" x14ac:dyDescent="0.2">
      <c r="B7871" s="4"/>
      <c r="C7871" s="10"/>
      <c r="D7871" s="13"/>
      <c r="K7871" s="3"/>
    </row>
    <row r="7872" spans="2:11" s="2" customFormat="1" x14ac:dyDescent="0.2">
      <c r="B7872" s="4"/>
      <c r="C7872" s="10"/>
      <c r="D7872" s="13"/>
      <c r="K7872" s="3"/>
    </row>
    <row r="7873" spans="2:11" s="2" customFormat="1" x14ac:dyDescent="0.2">
      <c r="B7873" s="4"/>
      <c r="C7873" s="10"/>
      <c r="D7873" s="13"/>
      <c r="K7873" s="3"/>
    </row>
    <row r="7874" spans="2:11" s="2" customFormat="1" x14ac:dyDescent="0.2">
      <c r="B7874" s="4"/>
      <c r="C7874" s="10"/>
      <c r="D7874" s="13"/>
      <c r="K7874" s="3"/>
    </row>
    <row r="7875" spans="2:11" s="2" customFormat="1" x14ac:dyDescent="0.2">
      <c r="B7875" s="4"/>
      <c r="C7875" s="10"/>
      <c r="D7875" s="13"/>
      <c r="K7875" s="3"/>
    </row>
    <row r="7876" spans="2:11" s="2" customFormat="1" x14ac:dyDescent="0.2">
      <c r="B7876" s="4"/>
      <c r="C7876" s="10"/>
      <c r="D7876" s="13"/>
      <c r="K7876" s="3"/>
    </row>
    <row r="7877" spans="2:11" s="2" customFormat="1" x14ac:dyDescent="0.2">
      <c r="B7877" s="4"/>
      <c r="C7877" s="10"/>
      <c r="D7877" s="13"/>
      <c r="K7877" s="3"/>
    </row>
    <row r="7878" spans="2:11" s="2" customFormat="1" x14ac:dyDescent="0.2">
      <c r="B7878" s="4"/>
      <c r="C7878" s="10"/>
      <c r="D7878" s="13"/>
      <c r="K7878" s="3"/>
    </row>
    <row r="7879" spans="2:11" s="2" customFormat="1" x14ac:dyDescent="0.2">
      <c r="B7879" s="4"/>
      <c r="C7879" s="10"/>
      <c r="D7879" s="13"/>
      <c r="K7879" s="3"/>
    </row>
    <row r="7880" spans="2:11" s="2" customFormat="1" x14ac:dyDescent="0.2">
      <c r="B7880" s="4"/>
      <c r="C7880" s="10"/>
      <c r="D7880" s="13"/>
      <c r="K7880" s="3"/>
    </row>
    <row r="7881" spans="2:11" s="2" customFormat="1" x14ac:dyDescent="0.2">
      <c r="B7881" s="4"/>
      <c r="C7881" s="10"/>
      <c r="D7881" s="13"/>
      <c r="K7881" s="3"/>
    </row>
    <row r="7882" spans="2:11" s="2" customFormat="1" x14ac:dyDescent="0.2">
      <c r="B7882" s="4"/>
      <c r="C7882" s="10"/>
      <c r="D7882" s="13"/>
      <c r="K7882" s="3"/>
    </row>
    <row r="7883" spans="2:11" s="2" customFormat="1" x14ac:dyDescent="0.2">
      <c r="B7883" s="4"/>
      <c r="C7883" s="10"/>
      <c r="D7883" s="13"/>
      <c r="K7883" s="3"/>
    </row>
    <row r="7884" spans="2:11" s="2" customFormat="1" x14ac:dyDescent="0.2">
      <c r="B7884" s="4"/>
      <c r="C7884" s="10"/>
      <c r="D7884" s="13"/>
      <c r="K7884" s="3"/>
    </row>
    <row r="7885" spans="2:11" s="2" customFormat="1" x14ac:dyDescent="0.2">
      <c r="B7885" s="4"/>
      <c r="C7885" s="10"/>
      <c r="D7885" s="13"/>
      <c r="K7885" s="3"/>
    </row>
    <row r="7886" spans="2:11" s="2" customFormat="1" x14ac:dyDescent="0.2">
      <c r="B7886" s="4"/>
      <c r="C7886" s="10"/>
      <c r="D7886" s="13"/>
      <c r="K7886" s="3"/>
    </row>
    <row r="7887" spans="2:11" s="2" customFormat="1" x14ac:dyDescent="0.2">
      <c r="B7887" s="4"/>
      <c r="C7887" s="10"/>
      <c r="D7887" s="13"/>
      <c r="K7887" s="3"/>
    </row>
    <row r="7888" spans="2:11" s="2" customFormat="1" x14ac:dyDescent="0.2">
      <c r="B7888" s="4"/>
      <c r="C7888" s="10"/>
      <c r="D7888" s="13"/>
      <c r="K7888" s="3"/>
    </row>
    <row r="7889" spans="2:11" s="2" customFormat="1" x14ac:dyDescent="0.2">
      <c r="B7889" s="4"/>
      <c r="C7889" s="10"/>
      <c r="D7889" s="13"/>
      <c r="K7889" s="3"/>
    </row>
    <row r="7890" spans="2:11" s="2" customFormat="1" x14ac:dyDescent="0.2">
      <c r="B7890" s="4"/>
      <c r="C7890" s="10"/>
      <c r="D7890" s="13"/>
      <c r="K7890" s="3"/>
    </row>
    <row r="7891" spans="2:11" s="2" customFormat="1" x14ac:dyDescent="0.2">
      <c r="B7891" s="4"/>
      <c r="C7891" s="10"/>
      <c r="D7891" s="13"/>
      <c r="K7891" s="3"/>
    </row>
    <row r="7892" spans="2:11" s="2" customFormat="1" x14ac:dyDescent="0.2">
      <c r="B7892" s="4"/>
      <c r="C7892" s="10"/>
      <c r="D7892" s="13"/>
      <c r="K7892" s="3"/>
    </row>
    <row r="7893" spans="2:11" s="2" customFormat="1" x14ac:dyDescent="0.2">
      <c r="B7893" s="4"/>
      <c r="C7893" s="10"/>
      <c r="D7893" s="13"/>
      <c r="K7893" s="3"/>
    </row>
    <row r="7894" spans="2:11" s="2" customFormat="1" x14ac:dyDescent="0.2">
      <c r="B7894" s="4"/>
      <c r="C7894" s="10"/>
      <c r="D7894" s="13"/>
      <c r="K7894" s="3"/>
    </row>
    <row r="7895" spans="2:11" s="2" customFormat="1" x14ac:dyDescent="0.2">
      <c r="B7895" s="4"/>
      <c r="C7895" s="10"/>
      <c r="D7895" s="13"/>
      <c r="K7895" s="3"/>
    </row>
    <row r="7896" spans="2:11" s="2" customFormat="1" x14ac:dyDescent="0.2">
      <c r="B7896" s="4"/>
      <c r="C7896" s="10"/>
      <c r="D7896" s="13"/>
      <c r="K7896" s="3"/>
    </row>
    <row r="7897" spans="2:11" s="2" customFormat="1" x14ac:dyDescent="0.2">
      <c r="B7897" s="4"/>
      <c r="C7897" s="10"/>
      <c r="D7897" s="13"/>
      <c r="K7897" s="3"/>
    </row>
    <row r="7898" spans="2:11" s="2" customFormat="1" x14ac:dyDescent="0.2">
      <c r="B7898" s="4"/>
      <c r="C7898" s="10"/>
      <c r="D7898" s="13"/>
      <c r="K7898" s="3"/>
    </row>
    <row r="7899" spans="2:11" s="2" customFormat="1" x14ac:dyDescent="0.2">
      <c r="B7899" s="4"/>
      <c r="C7899" s="10"/>
      <c r="D7899" s="13"/>
      <c r="K7899" s="3"/>
    </row>
    <row r="7900" spans="2:11" s="2" customFormat="1" x14ac:dyDescent="0.2">
      <c r="B7900" s="4"/>
      <c r="C7900" s="10"/>
      <c r="D7900" s="13"/>
      <c r="K7900" s="3"/>
    </row>
    <row r="7901" spans="2:11" s="2" customFormat="1" x14ac:dyDescent="0.2">
      <c r="B7901" s="4"/>
      <c r="C7901" s="10"/>
      <c r="D7901" s="13"/>
      <c r="K7901" s="3"/>
    </row>
    <row r="7902" spans="2:11" s="2" customFormat="1" x14ac:dyDescent="0.2">
      <c r="B7902" s="4"/>
      <c r="C7902" s="10"/>
      <c r="D7902" s="13"/>
      <c r="K7902" s="3"/>
    </row>
    <row r="7903" spans="2:11" s="2" customFormat="1" x14ac:dyDescent="0.2">
      <c r="B7903" s="4"/>
      <c r="C7903" s="10"/>
      <c r="D7903" s="13"/>
      <c r="K7903" s="3"/>
    </row>
    <row r="7904" spans="2:11" s="2" customFormat="1" x14ac:dyDescent="0.2">
      <c r="B7904" s="4"/>
      <c r="C7904" s="10"/>
      <c r="D7904" s="13"/>
      <c r="K7904" s="3"/>
    </row>
    <row r="7905" spans="2:11" s="2" customFormat="1" x14ac:dyDescent="0.2">
      <c r="B7905" s="4"/>
      <c r="C7905" s="10"/>
      <c r="D7905" s="13"/>
      <c r="K7905" s="3"/>
    </row>
    <row r="7906" spans="2:11" s="2" customFormat="1" x14ac:dyDescent="0.2">
      <c r="B7906" s="4"/>
      <c r="C7906" s="10"/>
      <c r="D7906" s="13"/>
      <c r="K7906" s="3"/>
    </row>
    <row r="7907" spans="2:11" s="2" customFormat="1" x14ac:dyDescent="0.2">
      <c r="B7907" s="4"/>
      <c r="C7907" s="10"/>
      <c r="D7907" s="13"/>
      <c r="K7907" s="3"/>
    </row>
    <row r="7908" spans="2:11" s="2" customFormat="1" x14ac:dyDescent="0.2">
      <c r="B7908" s="4"/>
      <c r="C7908" s="10"/>
      <c r="D7908" s="13"/>
      <c r="K7908" s="3"/>
    </row>
    <row r="7909" spans="2:11" s="2" customFormat="1" x14ac:dyDescent="0.2">
      <c r="B7909" s="4"/>
      <c r="C7909" s="10"/>
      <c r="D7909" s="13"/>
      <c r="K7909" s="3"/>
    </row>
    <row r="7910" spans="2:11" s="2" customFormat="1" x14ac:dyDescent="0.2">
      <c r="B7910" s="4"/>
      <c r="C7910" s="10"/>
      <c r="D7910" s="13"/>
      <c r="K7910" s="3"/>
    </row>
    <row r="7911" spans="2:11" s="2" customFormat="1" x14ac:dyDescent="0.2">
      <c r="B7911" s="4"/>
      <c r="C7911" s="10"/>
      <c r="D7911" s="13"/>
      <c r="K7911" s="3"/>
    </row>
    <row r="7912" spans="2:11" s="2" customFormat="1" x14ac:dyDescent="0.2">
      <c r="B7912" s="4"/>
      <c r="C7912" s="10"/>
      <c r="D7912" s="13"/>
      <c r="K7912" s="3"/>
    </row>
    <row r="7913" spans="2:11" s="2" customFormat="1" x14ac:dyDescent="0.2">
      <c r="B7913" s="4"/>
      <c r="C7913" s="10"/>
      <c r="D7913" s="13"/>
      <c r="K7913" s="3"/>
    </row>
    <row r="7914" spans="2:11" s="2" customFormat="1" x14ac:dyDescent="0.2">
      <c r="B7914" s="4"/>
      <c r="C7914" s="10"/>
      <c r="D7914" s="13"/>
      <c r="K7914" s="3"/>
    </row>
    <row r="7915" spans="2:11" s="2" customFormat="1" x14ac:dyDescent="0.2">
      <c r="B7915" s="4"/>
      <c r="C7915" s="10"/>
      <c r="D7915" s="13"/>
      <c r="K7915" s="3"/>
    </row>
    <row r="7916" spans="2:11" s="2" customFormat="1" x14ac:dyDescent="0.2">
      <c r="B7916" s="4"/>
      <c r="C7916" s="10"/>
      <c r="D7916" s="13"/>
      <c r="K7916" s="3"/>
    </row>
    <row r="7917" spans="2:11" s="2" customFormat="1" x14ac:dyDescent="0.2">
      <c r="B7917" s="4"/>
      <c r="C7917" s="10"/>
      <c r="D7917" s="13"/>
      <c r="K7917" s="3"/>
    </row>
    <row r="7918" spans="2:11" s="2" customFormat="1" x14ac:dyDescent="0.2">
      <c r="B7918" s="4"/>
      <c r="C7918" s="10"/>
      <c r="D7918" s="13"/>
      <c r="K7918" s="3"/>
    </row>
    <row r="7919" spans="2:11" s="2" customFormat="1" x14ac:dyDescent="0.2">
      <c r="B7919" s="4"/>
      <c r="C7919" s="10"/>
      <c r="D7919" s="13"/>
      <c r="K7919" s="3"/>
    </row>
    <row r="7920" spans="2:11" s="2" customFormat="1" x14ac:dyDescent="0.2">
      <c r="B7920" s="4"/>
      <c r="C7920" s="10"/>
      <c r="D7920" s="13"/>
      <c r="K7920" s="3"/>
    </row>
    <row r="7921" spans="2:11" s="2" customFormat="1" x14ac:dyDescent="0.2">
      <c r="B7921" s="4"/>
      <c r="C7921" s="10"/>
      <c r="D7921" s="13"/>
      <c r="K7921" s="3"/>
    </row>
    <row r="7922" spans="2:11" s="2" customFormat="1" x14ac:dyDescent="0.2">
      <c r="B7922" s="4"/>
      <c r="C7922" s="10"/>
      <c r="D7922" s="13"/>
      <c r="K7922" s="3"/>
    </row>
    <row r="7923" spans="2:11" s="2" customFormat="1" x14ac:dyDescent="0.2">
      <c r="B7923" s="4"/>
      <c r="C7923" s="10"/>
      <c r="D7923" s="13"/>
      <c r="K7923" s="3"/>
    </row>
    <row r="7924" spans="2:11" s="2" customFormat="1" x14ac:dyDescent="0.2">
      <c r="B7924" s="4"/>
      <c r="C7924" s="10"/>
      <c r="D7924" s="13"/>
      <c r="K7924" s="3"/>
    </row>
    <row r="7925" spans="2:11" s="2" customFormat="1" x14ac:dyDescent="0.2">
      <c r="B7925" s="4"/>
      <c r="C7925" s="10"/>
      <c r="D7925" s="13"/>
      <c r="K7925" s="3"/>
    </row>
    <row r="7926" spans="2:11" s="2" customFormat="1" x14ac:dyDescent="0.2">
      <c r="B7926" s="4"/>
      <c r="C7926" s="10"/>
      <c r="D7926" s="13"/>
      <c r="K7926" s="3"/>
    </row>
    <row r="7927" spans="2:11" s="2" customFormat="1" x14ac:dyDescent="0.2">
      <c r="B7927" s="4"/>
      <c r="C7927" s="10"/>
      <c r="D7927" s="13"/>
      <c r="K7927" s="3"/>
    </row>
    <row r="7928" spans="2:11" s="2" customFormat="1" x14ac:dyDescent="0.2">
      <c r="B7928" s="4"/>
      <c r="C7928" s="10"/>
      <c r="D7928" s="13"/>
      <c r="K7928" s="3"/>
    </row>
    <row r="7929" spans="2:11" s="2" customFormat="1" x14ac:dyDescent="0.2">
      <c r="B7929" s="4"/>
      <c r="C7929" s="10"/>
      <c r="D7929" s="13"/>
      <c r="K7929" s="3"/>
    </row>
    <row r="7930" spans="2:11" s="2" customFormat="1" x14ac:dyDescent="0.2">
      <c r="B7930" s="4"/>
      <c r="C7930" s="10"/>
      <c r="D7930" s="13"/>
      <c r="K7930" s="3"/>
    </row>
    <row r="7931" spans="2:11" s="2" customFormat="1" x14ac:dyDescent="0.2">
      <c r="B7931" s="4"/>
      <c r="C7931" s="10"/>
      <c r="D7931" s="13"/>
      <c r="K7931" s="3"/>
    </row>
    <row r="7932" spans="2:11" s="2" customFormat="1" x14ac:dyDescent="0.2">
      <c r="B7932" s="4"/>
      <c r="C7932" s="10"/>
      <c r="D7932" s="13"/>
      <c r="K7932" s="3"/>
    </row>
    <row r="7933" spans="2:11" s="2" customFormat="1" x14ac:dyDescent="0.2">
      <c r="B7933" s="4"/>
      <c r="C7933" s="10"/>
      <c r="D7933" s="13"/>
      <c r="K7933" s="3"/>
    </row>
    <row r="7934" spans="2:11" s="2" customFormat="1" x14ac:dyDescent="0.2">
      <c r="B7934" s="4"/>
      <c r="C7934" s="10"/>
      <c r="D7934" s="13"/>
      <c r="K7934" s="3"/>
    </row>
    <row r="7935" spans="2:11" s="2" customFormat="1" x14ac:dyDescent="0.2">
      <c r="B7935" s="4"/>
      <c r="C7935" s="10"/>
      <c r="D7935" s="13"/>
      <c r="K7935" s="3"/>
    </row>
    <row r="7936" spans="2:11" s="2" customFormat="1" x14ac:dyDescent="0.2">
      <c r="B7936" s="4"/>
      <c r="C7936" s="10"/>
      <c r="D7936" s="13"/>
      <c r="K7936" s="3"/>
    </row>
    <row r="7937" spans="2:11" s="2" customFormat="1" x14ac:dyDescent="0.2">
      <c r="B7937" s="4"/>
      <c r="C7937" s="10"/>
      <c r="D7937" s="13"/>
      <c r="K7937" s="3"/>
    </row>
    <row r="7938" spans="2:11" s="2" customFormat="1" x14ac:dyDescent="0.2">
      <c r="B7938" s="4"/>
      <c r="C7938" s="10"/>
      <c r="D7938" s="13"/>
      <c r="K7938" s="3"/>
    </row>
    <row r="7939" spans="2:11" s="2" customFormat="1" x14ac:dyDescent="0.2">
      <c r="B7939" s="4"/>
      <c r="C7939" s="10"/>
      <c r="D7939" s="13"/>
      <c r="K7939" s="3"/>
    </row>
    <row r="7940" spans="2:11" s="2" customFormat="1" x14ac:dyDescent="0.2">
      <c r="B7940" s="4"/>
      <c r="C7940" s="10"/>
      <c r="D7940" s="13"/>
      <c r="K7940" s="3"/>
    </row>
    <row r="7941" spans="2:11" s="2" customFormat="1" x14ac:dyDescent="0.2">
      <c r="B7941" s="4"/>
      <c r="C7941" s="10"/>
      <c r="D7941" s="13"/>
      <c r="K7941" s="3"/>
    </row>
    <row r="7942" spans="2:11" s="2" customFormat="1" x14ac:dyDescent="0.2">
      <c r="B7942" s="4"/>
      <c r="C7942" s="10"/>
      <c r="D7942" s="13"/>
      <c r="K7942" s="3"/>
    </row>
    <row r="7943" spans="2:11" s="2" customFormat="1" x14ac:dyDescent="0.2">
      <c r="B7943" s="4"/>
      <c r="C7943" s="10"/>
      <c r="D7943" s="13"/>
      <c r="K7943" s="3"/>
    </row>
    <row r="7944" spans="2:11" s="2" customFormat="1" x14ac:dyDescent="0.2">
      <c r="B7944" s="4"/>
      <c r="C7944" s="10"/>
      <c r="D7944" s="13"/>
      <c r="K7944" s="3"/>
    </row>
    <row r="7945" spans="2:11" s="2" customFormat="1" x14ac:dyDescent="0.2">
      <c r="B7945" s="4"/>
      <c r="C7945" s="10"/>
      <c r="D7945" s="13"/>
      <c r="K7945" s="3"/>
    </row>
    <row r="7946" spans="2:11" s="2" customFormat="1" x14ac:dyDescent="0.2">
      <c r="B7946" s="4"/>
      <c r="C7946" s="10"/>
      <c r="D7946" s="13"/>
      <c r="K7946" s="3"/>
    </row>
    <row r="7947" spans="2:11" s="2" customFormat="1" x14ac:dyDescent="0.2">
      <c r="B7947" s="4"/>
      <c r="C7947" s="10"/>
      <c r="D7947" s="13"/>
      <c r="K7947" s="3"/>
    </row>
    <row r="7948" spans="2:11" s="2" customFormat="1" x14ac:dyDescent="0.2">
      <c r="B7948" s="4"/>
      <c r="C7948" s="10"/>
      <c r="D7948" s="13"/>
      <c r="K7948" s="3"/>
    </row>
    <row r="7949" spans="2:11" s="2" customFormat="1" x14ac:dyDescent="0.2">
      <c r="B7949" s="4"/>
      <c r="C7949" s="10"/>
      <c r="D7949" s="13"/>
      <c r="K7949" s="3"/>
    </row>
    <row r="7950" spans="2:11" s="2" customFormat="1" x14ac:dyDescent="0.2">
      <c r="B7950" s="4"/>
      <c r="C7950" s="10"/>
      <c r="D7950" s="13"/>
      <c r="K7950" s="3"/>
    </row>
    <row r="7951" spans="2:11" s="2" customFormat="1" x14ac:dyDescent="0.2">
      <c r="B7951" s="4"/>
      <c r="C7951" s="10"/>
      <c r="D7951" s="13"/>
      <c r="K7951" s="3"/>
    </row>
    <row r="7952" spans="2:11" s="2" customFormat="1" x14ac:dyDescent="0.2">
      <c r="B7952" s="4"/>
      <c r="C7952" s="10"/>
      <c r="D7952" s="13"/>
      <c r="K7952" s="3"/>
    </row>
    <row r="7953" spans="2:11" s="2" customFormat="1" x14ac:dyDescent="0.2">
      <c r="B7953" s="4"/>
      <c r="C7953" s="10"/>
      <c r="D7953" s="13"/>
      <c r="K7953" s="3"/>
    </row>
    <row r="7954" spans="2:11" s="2" customFormat="1" x14ac:dyDescent="0.2">
      <c r="B7954" s="4"/>
      <c r="C7954" s="10"/>
      <c r="D7954" s="13"/>
      <c r="K7954" s="3"/>
    </row>
    <row r="7955" spans="2:11" s="2" customFormat="1" x14ac:dyDescent="0.2">
      <c r="B7955" s="4"/>
      <c r="C7955" s="10"/>
      <c r="D7955" s="13"/>
      <c r="K7955" s="3"/>
    </row>
    <row r="7956" spans="2:11" s="2" customFormat="1" x14ac:dyDescent="0.2">
      <c r="B7956" s="4"/>
      <c r="C7956" s="10"/>
      <c r="D7956" s="13"/>
      <c r="K7956" s="3"/>
    </row>
    <row r="7957" spans="2:11" s="2" customFormat="1" x14ac:dyDescent="0.2">
      <c r="B7957" s="4"/>
      <c r="C7957" s="10"/>
      <c r="D7957" s="13"/>
      <c r="K7957" s="3"/>
    </row>
    <row r="7958" spans="2:11" s="2" customFormat="1" x14ac:dyDescent="0.2">
      <c r="B7958" s="4"/>
      <c r="C7958" s="10"/>
      <c r="D7958" s="13"/>
      <c r="K7958" s="3"/>
    </row>
    <row r="7959" spans="2:11" s="2" customFormat="1" x14ac:dyDescent="0.2">
      <c r="B7959" s="4"/>
      <c r="C7959" s="10"/>
      <c r="D7959" s="13"/>
      <c r="K7959" s="3"/>
    </row>
    <row r="7960" spans="2:11" s="2" customFormat="1" x14ac:dyDescent="0.2">
      <c r="B7960" s="4"/>
      <c r="C7960" s="10"/>
      <c r="D7960" s="13"/>
      <c r="K7960" s="3"/>
    </row>
    <row r="7961" spans="2:11" s="2" customFormat="1" x14ac:dyDescent="0.2">
      <c r="B7961" s="4"/>
      <c r="C7961" s="10"/>
      <c r="D7961" s="13"/>
      <c r="K7961" s="3"/>
    </row>
    <row r="7962" spans="2:11" s="2" customFormat="1" x14ac:dyDescent="0.2">
      <c r="B7962" s="4"/>
      <c r="C7962" s="10"/>
      <c r="D7962" s="13"/>
      <c r="K7962" s="3"/>
    </row>
    <row r="7963" spans="2:11" s="2" customFormat="1" x14ac:dyDescent="0.2">
      <c r="B7963" s="4"/>
      <c r="C7963" s="10"/>
      <c r="D7963" s="13"/>
      <c r="K7963" s="3"/>
    </row>
    <row r="7964" spans="2:11" s="2" customFormat="1" x14ac:dyDescent="0.2">
      <c r="B7964" s="4"/>
      <c r="C7964" s="10"/>
      <c r="D7964" s="13"/>
      <c r="K7964" s="3"/>
    </row>
    <row r="7965" spans="2:11" s="2" customFormat="1" x14ac:dyDescent="0.2">
      <c r="B7965" s="4"/>
      <c r="C7965" s="10"/>
      <c r="D7965" s="13"/>
      <c r="K7965" s="3"/>
    </row>
    <row r="7966" spans="2:11" s="2" customFormat="1" x14ac:dyDescent="0.2">
      <c r="B7966" s="4"/>
      <c r="C7966" s="10"/>
      <c r="D7966" s="13"/>
      <c r="K7966" s="3"/>
    </row>
    <row r="7967" spans="2:11" s="2" customFormat="1" x14ac:dyDescent="0.2">
      <c r="B7967" s="4"/>
      <c r="C7967" s="10"/>
      <c r="D7967" s="13"/>
      <c r="K7967" s="3"/>
    </row>
    <row r="7968" spans="2:11" s="2" customFormat="1" x14ac:dyDescent="0.2">
      <c r="B7968" s="4"/>
      <c r="C7968" s="10"/>
      <c r="D7968" s="13"/>
      <c r="K7968" s="3"/>
    </row>
    <row r="7969" spans="2:11" s="2" customFormat="1" x14ac:dyDescent="0.2">
      <c r="B7969" s="4"/>
      <c r="C7969" s="10"/>
      <c r="D7969" s="13"/>
      <c r="K7969" s="3"/>
    </row>
    <row r="7970" spans="2:11" s="2" customFormat="1" x14ac:dyDescent="0.2">
      <c r="B7970" s="4"/>
      <c r="C7970" s="10"/>
      <c r="D7970" s="13"/>
      <c r="K7970" s="3"/>
    </row>
    <row r="7971" spans="2:11" s="2" customFormat="1" x14ac:dyDescent="0.2">
      <c r="B7971" s="4"/>
      <c r="C7971" s="10"/>
      <c r="D7971" s="13"/>
      <c r="K7971" s="3"/>
    </row>
    <row r="7972" spans="2:11" s="2" customFormat="1" x14ac:dyDescent="0.2">
      <c r="B7972" s="4"/>
      <c r="C7972" s="10"/>
      <c r="D7972" s="13"/>
      <c r="K7972" s="3"/>
    </row>
    <row r="7973" spans="2:11" s="2" customFormat="1" x14ac:dyDescent="0.2">
      <c r="B7973" s="4"/>
      <c r="C7973" s="10"/>
      <c r="D7973" s="13"/>
      <c r="K7973" s="3"/>
    </row>
    <row r="7974" spans="2:11" s="2" customFormat="1" x14ac:dyDescent="0.2">
      <c r="B7974" s="4"/>
      <c r="C7974" s="10"/>
      <c r="D7974" s="13"/>
      <c r="K7974" s="3"/>
    </row>
    <row r="7975" spans="2:11" s="2" customFormat="1" x14ac:dyDescent="0.2">
      <c r="B7975" s="4"/>
      <c r="C7975" s="10"/>
      <c r="D7975" s="13"/>
      <c r="K7975" s="3"/>
    </row>
    <row r="7976" spans="2:11" s="2" customFormat="1" x14ac:dyDescent="0.2">
      <c r="B7976" s="4"/>
      <c r="C7976" s="10"/>
      <c r="D7976" s="13"/>
      <c r="K7976" s="3"/>
    </row>
    <row r="7977" spans="2:11" s="2" customFormat="1" x14ac:dyDescent="0.2">
      <c r="B7977" s="4"/>
      <c r="C7977" s="10"/>
      <c r="D7977" s="13"/>
      <c r="K7977" s="3"/>
    </row>
    <row r="7978" spans="2:11" s="2" customFormat="1" x14ac:dyDescent="0.2">
      <c r="B7978" s="4"/>
      <c r="C7978" s="10"/>
      <c r="D7978" s="13"/>
      <c r="K7978" s="3"/>
    </row>
    <row r="7979" spans="2:11" s="2" customFormat="1" x14ac:dyDescent="0.2">
      <c r="B7979" s="4"/>
      <c r="C7979" s="10"/>
      <c r="D7979" s="13"/>
      <c r="K7979" s="3"/>
    </row>
    <row r="7980" spans="2:11" s="2" customFormat="1" x14ac:dyDescent="0.2">
      <c r="B7980" s="4"/>
      <c r="C7980" s="10"/>
      <c r="D7980" s="13"/>
      <c r="K7980" s="3"/>
    </row>
    <row r="7981" spans="2:11" s="2" customFormat="1" x14ac:dyDescent="0.2">
      <c r="B7981" s="4"/>
      <c r="C7981" s="10"/>
      <c r="D7981" s="13"/>
      <c r="K7981" s="3"/>
    </row>
    <row r="7982" spans="2:11" s="2" customFormat="1" x14ac:dyDescent="0.2">
      <c r="B7982" s="4"/>
      <c r="C7982" s="10"/>
      <c r="D7982" s="13"/>
      <c r="K7982" s="3"/>
    </row>
    <row r="7983" spans="2:11" s="2" customFormat="1" x14ac:dyDescent="0.2">
      <c r="B7983" s="4"/>
      <c r="C7983" s="10"/>
      <c r="D7983" s="13"/>
      <c r="K7983" s="3"/>
    </row>
    <row r="7984" spans="2:11" s="2" customFormat="1" x14ac:dyDescent="0.2">
      <c r="B7984" s="4"/>
      <c r="C7984" s="10"/>
      <c r="D7984" s="13"/>
      <c r="K7984" s="3"/>
    </row>
    <row r="7985" spans="2:11" s="2" customFormat="1" x14ac:dyDescent="0.2">
      <c r="B7985" s="4"/>
      <c r="C7985" s="10"/>
      <c r="D7985" s="13"/>
      <c r="K7985" s="3"/>
    </row>
    <row r="7986" spans="2:11" s="2" customFormat="1" x14ac:dyDescent="0.2">
      <c r="B7986" s="4"/>
      <c r="C7986" s="10"/>
      <c r="D7986" s="13"/>
      <c r="K7986" s="3"/>
    </row>
    <row r="7987" spans="2:11" s="2" customFormat="1" x14ac:dyDescent="0.2">
      <c r="B7987" s="4"/>
      <c r="C7987" s="10"/>
      <c r="D7987" s="13"/>
      <c r="K7987" s="3"/>
    </row>
    <row r="7988" spans="2:11" s="2" customFormat="1" x14ac:dyDescent="0.2">
      <c r="B7988" s="4"/>
      <c r="C7988" s="10"/>
      <c r="D7988" s="13"/>
      <c r="K7988" s="3"/>
    </row>
    <row r="7989" spans="2:11" s="2" customFormat="1" x14ac:dyDescent="0.2">
      <c r="B7989" s="4"/>
      <c r="C7989" s="10"/>
      <c r="D7989" s="13"/>
      <c r="K7989" s="3"/>
    </row>
    <row r="7990" spans="2:11" s="2" customFormat="1" x14ac:dyDescent="0.2">
      <c r="B7990" s="4"/>
      <c r="C7990" s="10"/>
      <c r="D7990" s="13"/>
      <c r="K7990" s="3"/>
    </row>
    <row r="7991" spans="2:11" s="2" customFormat="1" x14ac:dyDescent="0.2">
      <c r="B7991" s="4"/>
      <c r="C7991" s="10"/>
      <c r="D7991" s="13"/>
      <c r="K7991" s="3"/>
    </row>
    <row r="7992" spans="2:11" s="2" customFormat="1" x14ac:dyDescent="0.2">
      <c r="B7992" s="4"/>
      <c r="C7992" s="10"/>
      <c r="D7992" s="13"/>
      <c r="K7992" s="3"/>
    </row>
    <row r="7993" spans="2:11" s="2" customFormat="1" x14ac:dyDescent="0.2">
      <c r="B7993" s="4"/>
      <c r="C7993" s="10"/>
      <c r="D7993" s="13"/>
      <c r="K7993" s="3"/>
    </row>
    <row r="7994" spans="2:11" s="2" customFormat="1" x14ac:dyDescent="0.2">
      <c r="B7994" s="4"/>
      <c r="C7994" s="10"/>
      <c r="D7994" s="13"/>
      <c r="K7994" s="3"/>
    </row>
    <row r="7995" spans="2:11" s="2" customFormat="1" x14ac:dyDescent="0.2">
      <c r="B7995" s="4"/>
      <c r="C7995" s="10"/>
      <c r="D7995" s="13"/>
      <c r="K7995" s="3"/>
    </row>
    <row r="7996" spans="2:11" s="2" customFormat="1" x14ac:dyDescent="0.2">
      <c r="B7996" s="4"/>
      <c r="C7996" s="10"/>
      <c r="D7996" s="13"/>
      <c r="K7996" s="3"/>
    </row>
    <row r="7997" spans="2:11" s="2" customFormat="1" x14ac:dyDescent="0.2">
      <c r="B7997" s="4"/>
      <c r="C7997" s="10"/>
      <c r="D7997" s="13"/>
      <c r="K7997" s="3"/>
    </row>
    <row r="7998" spans="2:11" s="2" customFormat="1" x14ac:dyDescent="0.2">
      <c r="B7998" s="4"/>
      <c r="C7998" s="10"/>
      <c r="D7998" s="13"/>
      <c r="K7998" s="3"/>
    </row>
    <row r="7999" spans="2:11" s="2" customFormat="1" x14ac:dyDescent="0.2">
      <c r="B7999" s="4"/>
      <c r="C7999" s="10"/>
      <c r="D7999" s="13"/>
      <c r="K7999" s="3"/>
    </row>
    <row r="8000" spans="2:11" s="2" customFormat="1" x14ac:dyDescent="0.2">
      <c r="B8000" s="4"/>
      <c r="C8000" s="10"/>
      <c r="D8000" s="13"/>
      <c r="K8000" s="3"/>
    </row>
    <row r="8001" spans="2:11" s="2" customFormat="1" x14ac:dyDescent="0.2">
      <c r="B8001" s="4"/>
      <c r="C8001" s="10"/>
      <c r="D8001" s="13"/>
      <c r="K8001" s="3"/>
    </row>
    <row r="8002" spans="2:11" s="2" customFormat="1" x14ac:dyDescent="0.2">
      <c r="B8002" s="4"/>
      <c r="C8002" s="10"/>
      <c r="D8002" s="13"/>
      <c r="K8002" s="3"/>
    </row>
    <row r="8003" spans="2:11" s="2" customFormat="1" x14ac:dyDescent="0.2">
      <c r="B8003" s="4"/>
      <c r="C8003" s="10"/>
      <c r="D8003" s="13"/>
      <c r="K8003" s="3"/>
    </row>
    <row r="8004" spans="2:11" s="2" customFormat="1" x14ac:dyDescent="0.2">
      <c r="B8004" s="4"/>
      <c r="C8004" s="10"/>
      <c r="D8004" s="13"/>
      <c r="K8004" s="3"/>
    </row>
    <row r="8005" spans="2:11" s="2" customFormat="1" x14ac:dyDescent="0.2">
      <c r="B8005" s="4"/>
      <c r="C8005" s="10"/>
      <c r="D8005" s="13"/>
      <c r="K8005" s="3"/>
    </row>
    <row r="8006" spans="2:11" s="2" customFormat="1" x14ac:dyDescent="0.2">
      <c r="B8006" s="4"/>
      <c r="C8006" s="10"/>
      <c r="D8006" s="13"/>
      <c r="K8006" s="3"/>
    </row>
    <row r="8007" spans="2:11" s="2" customFormat="1" x14ac:dyDescent="0.2">
      <c r="B8007" s="4"/>
      <c r="C8007" s="10"/>
      <c r="D8007" s="13"/>
      <c r="K8007" s="3"/>
    </row>
    <row r="8008" spans="2:11" s="2" customFormat="1" x14ac:dyDescent="0.2">
      <c r="B8008" s="4"/>
      <c r="C8008" s="10"/>
      <c r="D8008" s="13"/>
      <c r="K8008" s="3"/>
    </row>
    <row r="8009" spans="2:11" s="2" customFormat="1" x14ac:dyDescent="0.2">
      <c r="B8009" s="4"/>
      <c r="C8009" s="10"/>
      <c r="D8009" s="13"/>
      <c r="K8009" s="3"/>
    </row>
    <row r="8010" spans="2:11" s="2" customFormat="1" x14ac:dyDescent="0.2">
      <c r="B8010" s="4"/>
      <c r="C8010" s="10"/>
      <c r="D8010" s="13"/>
      <c r="K8010" s="3"/>
    </row>
    <row r="8011" spans="2:11" s="2" customFormat="1" x14ac:dyDescent="0.2">
      <c r="B8011" s="4"/>
      <c r="C8011" s="10"/>
      <c r="D8011" s="13"/>
      <c r="K8011" s="3"/>
    </row>
    <row r="8012" spans="2:11" s="2" customFormat="1" x14ac:dyDescent="0.2">
      <c r="B8012" s="4"/>
      <c r="C8012" s="10"/>
      <c r="D8012" s="13"/>
      <c r="K8012" s="3"/>
    </row>
    <row r="8013" spans="2:11" s="2" customFormat="1" x14ac:dyDescent="0.2">
      <c r="B8013" s="4"/>
      <c r="C8013" s="10"/>
      <c r="D8013" s="13"/>
      <c r="K8013" s="3"/>
    </row>
    <row r="8014" spans="2:11" s="2" customFormat="1" x14ac:dyDescent="0.2">
      <c r="B8014" s="4"/>
      <c r="C8014" s="10"/>
      <c r="D8014" s="13"/>
      <c r="K8014" s="3"/>
    </row>
    <row r="8015" spans="2:11" s="2" customFormat="1" x14ac:dyDescent="0.2">
      <c r="B8015" s="4"/>
      <c r="C8015" s="10"/>
      <c r="D8015" s="13"/>
      <c r="K8015" s="3"/>
    </row>
    <row r="8016" spans="2:11" s="2" customFormat="1" x14ac:dyDescent="0.2">
      <c r="B8016" s="4"/>
      <c r="C8016" s="10"/>
      <c r="D8016" s="13"/>
      <c r="K8016" s="3"/>
    </row>
    <row r="8017" spans="2:11" s="2" customFormat="1" x14ac:dyDescent="0.2">
      <c r="B8017" s="4"/>
      <c r="C8017" s="10"/>
      <c r="D8017" s="13"/>
      <c r="K8017" s="3"/>
    </row>
    <row r="8018" spans="2:11" s="2" customFormat="1" x14ac:dyDescent="0.2">
      <c r="B8018" s="4"/>
      <c r="C8018" s="10"/>
      <c r="D8018" s="13"/>
      <c r="K8018" s="3"/>
    </row>
    <row r="8019" spans="2:11" s="2" customFormat="1" x14ac:dyDescent="0.2">
      <c r="B8019" s="4"/>
      <c r="C8019" s="10"/>
      <c r="D8019" s="13"/>
      <c r="K8019" s="3"/>
    </row>
    <row r="8020" spans="2:11" s="2" customFormat="1" x14ac:dyDescent="0.2">
      <c r="B8020" s="4"/>
      <c r="C8020" s="10"/>
      <c r="D8020" s="13"/>
      <c r="K8020" s="3"/>
    </row>
    <row r="8021" spans="2:11" s="2" customFormat="1" x14ac:dyDescent="0.2">
      <c r="B8021" s="4"/>
      <c r="C8021" s="10"/>
      <c r="D8021" s="13"/>
      <c r="K8021" s="3"/>
    </row>
    <row r="8022" spans="2:11" s="2" customFormat="1" x14ac:dyDescent="0.2">
      <c r="B8022" s="4"/>
      <c r="C8022" s="10"/>
      <c r="D8022" s="13"/>
      <c r="K8022" s="3"/>
    </row>
    <row r="8023" spans="2:11" s="2" customFormat="1" x14ac:dyDescent="0.2">
      <c r="B8023" s="4"/>
      <c r="C8023" s="10"/>
      <c r="D8023" s="13"/>
      <c r="K8023" s="3"/>
    </row>
    <row r="8024" spans="2:11" s="2" customFormat="1" x14ac:dyDescent="0.2">
      <c r="B8024" s="4"/>
      <c r="C8024" s="10"/>
      <c r="D8024" s="13"/>
      <c r="K8024" s="3"/>
    </row>
    <row r="8025" spans="2:11" s="2" customFormat="1" x14ac:dyDescent="0.2">
      <c r="B8025" s="4"/>
      <c r="C8025" s="10"/>
      <c r="D8025" s="13"/>
      <c r="K8025" s="3"/>
    </row>
    <row r="8026" spans="2:11" s="2" customFormat="1" x14ac:dyDescent="0.2">
      <c r="B8026" s="4"/>
      <c r="C8026" s="10"/>
      <c r="D8026" s="13"/>
      <c r="K8026" s="3"/>
    </row>
    <row r="8027" spans="2:11" s="2" customFormat="1" x14ac:dyDescent="0.2">
      <c r="B8027" s="4"/>
      <c r="C8027" s="10"/>
      <c r="D8027" s="13"/>
      <c r="K8027" s="3"/>
    </row>
    <row r="8028" spans="2:11" s="2" customFormat="1" x14ac:dyDescent="0.2">
      <c r="B8028" s="4"/>
      <c r="C8028" s="10"/>
      <c r="D8028" s="13"/>
      <c r="K8028" s="3"/>
    </row>
    <row r="8029" spans="2:11" s="2" customFormat="1" x14ac:dyDescent="0.2">
      <c r="B8029" s="4"/>
      <c r="C8029" s="10"/>
      <c r="D8029" s="13"/>
      <c r="K8029" s="3"/>
    </row>
    <row r="8030" spans="2:11" s="2" customFormat="1" x14ac:dyDescent="0.2">
      <c r="B8030" s="4"/>
      <c r="C8030" s="10"/>
      <c r="D8030" s="13"/>
      <c r="K8030" s="3"/>
    </row>
    <row r="8031" spans="2:11" s="2" customFormat="1" x14ac:dyDescent="0.2">
      <c r="B8031" s="4"/>
      <c r="C8031" s="10"/>
      <c r="D8031" s="13"/>
      <c r="K8031" s="3"/>
    </row>
    <row r="8032" spans="2:11" s="2" customFormat="1" x14ac:dyDescent="0.2">
      <c r="B8032" s="4"/>
      <c r="C8032" s="10"/>
      <c r="D8032" s="13"/>
      <c r="K8032" s="3"/>
    </row>
    <row r="8033" spans="2:11" s="2" customFormat="1" x14ac:dyDescent="0.2">
      <c r="B8033" s="4"/>
      <c r="C8033" s="10"/>
      <c r="D8033" s="13"/>
      <c r="K8033" s="3"/>
    </row>
    <row r="8034" spans="2:11" s="2" customFormat="1" x14ac:dyDescent="0.2">
      <c r="B8034" s="4"/>
      <c r="C8034" s="10"/>
      <c r="D8034" s="13"/>
      <c r="K8034" s="3"/>
    </row>
    <row r="8035" spans="2:11" s="2" customFormat="1" x14ac:dyDescent="0.2">
      <c r="B8035" s="4"/>
      <c r="C8035" s="10"/>
      <c r="D8035" s="13"/>
      <c r="K8035" s="3"/>
    </row>
    <row r="8036" spans="2:11" s="2" customFormat="1" x14ac:dyDescent="0.2">
      <c r="B8036" s="4"/>
      <c r="C8036" s="10"/>
      <c r="D8036" s="13"/>
      <c r="K8036" s="3"/>
    </row>
    <row r="8037" spans="2:11" s="2" customFormat="1" x14ac:dyDescent="0.2">
      <c r="B8037" s="4"/>
      <c r="C8037" s="10"/>
      <c r="D8037" s="13"/>
      <c r="K8037" s="3"/>
    </row>
    <row r="8038" spans="2:11" s="2" customFormat="1" x14ac:dyDescent="0.2">
      <c r="B8038" s="4"/>
      <c r="C8038" s="10"/>
      <c r="D8038" s="13"/>
      <c r="K8038" s="3"/>
    </row>
    <row r="8039" spans="2:11" s="2" customFormat="1" x14ac:dyDescent="0.2">
      <c r="B8039" s="4"/>
      <c r="C8039" s="10"/>
      <c r="D8039" s="13"/>
      <c r="K8039" s="3"/>
    </row>
    <row r="8040" spans="2:11" s="2" customFormat="1" x14ac:dyDescent="0.2">
      <c r="B8040" s="4"/>
      <c r="C8040" s="10"/>
      <c r="D8040" s="13"/>
      <c r="K8040" s="3"/>
    </row>
    <row r="8041" spans="2:11" s="2" customFormat="1" x14ac:dyDescent="0.2">
      <c r="B8041" s="4"/>
      <c r="C8041" s="10"/>
      <c r="D8041" s="13"/>
      <c r="K8041" s="3"/>
    </row>
    <row r="8042" spans="2:11" s="2" customFormat="1" x14ac:dyDescent="0.2">
      <c r="B8042" s="4"/>
      <c r="C8042" s="10"/>
      <c r="D8042" s="13"/>
      <c r="K8042" s="3"/>
    </row>
    <row r="8043" spans="2:11" s="2" customFormat="1" x14ac:dyDescent="0.2">
      <c r="B8043" s="4"/>
      <c r="C8043" s="10"/>
      <c r="D8043" s="13"/>
      <c r="K8043" s="3"/>
    </row>
    <row r="8044" spans="2:11" s="2" customFormat="1" x14ac:dyDescent="0.2">
      <c r="B8044" s="4"/>
      <c r="C8044" s="10"/>
      <c r="D8044" s="13"/>
      <c r="K8044" s="3"/>
    </row>
    <row r="8045" spans="2:11" s="2" customFormat="1" x14ac:dyDescent="0.2">
      <c r="B8045" s="4"/>
      <c r="C8045" s="10"/>
      <c r="D8045" s="13"/>
      <c r="K8045" s="3"/>
    </row>
    <row r="8046" spans="2:11" s="2" customFormat="1" x14ac:dyDescent="0.2">
      <c r="B8046" s="4"/>
      <c r="C8046" s="10"/>
      <c r="D8046" s="13"/>
      <c r="K8046" s="3"/>
    </row>
    <row r="8047" spans="2:11" s="2" customFormat="1" x14ac:dyDescent="0.2">
      <c r="B8047" s="4"/>
      <c r="C8047" s="10"/>
      <c r="D8047" s="13"/>
      <c r="K8047" s="3"/>
    </row>
    <row r="8048" spans="2:11" s="2" customFormat="1" x14ac:dyDescent="0.2">
      <c r="B8048" s="4"/>
      <c r="C8048" s="10"/>
      <c r="D8048" s="13"/>
      <c r="K8048" s="3"/>
    </row>
    <row r="8049" spans="2:11" s="2" customFormat="1" x14ac:dyDescent="0.2">
      <c r="B8049" s="4"/>
      <c r="C8049" s="10"/>
      <c r="D8049" s="13"/>
      <c r="K8049" s="3"/>
    </row>
    <row r="8050" spans="2:11" s="2" customFormat="1" x14ac:dyDescent="0.2">
      <c r="B8050" s="4"/>
      <c r="C8050" s="10"/>
      <c r="D8050" s="13"/>
      <c r="K8050" s="3"/>
    </row>
    <row r="8051" spans="2:11" s="2" customFormat="1" x14ac:dyDescent="0.2">
      <c r="B8051" s="4"/>
      <c r="C8051" s="10"/>
      <c r="D8051" s="13"/>
      <c r="K8051" s="3"/>
    </row>
    <row r="8052" spans="2:11" s="2" customFormat="1" x14ac:dyDescent="0.2">
      <c r="B8052" s="4"/>
      <c r="C8052" s="10"/>
      <c r="D8052" s="13"/>
      <c r="K8052" s="3"/>
    </row>
    <row r="8053" spans="2:11" s="2" customFormat="1" x14ac:dyDescent="0.2">
      <c r="B8053" s="4"/>
      <c r="C8053" s="10"/>
      <c r="D8053" s="13"/>
      <c r="K8053" s="3"/>
    </row>
    <row r="8054" spans="2:11" s="2" customFormat="1" x14ac:dyDescent="0.2">
      <c r="B8054" s="4"/>
      <c r="C8054" s="10"/>
      <c r="D8054" s="13"/>
      <c r="K8054" s="3"/>
    </row>
    <row r="8055" spans="2:11" s="2" customFormat="1" x14ac:dyDescent="0.2">
      <c r="B8055" s="4"/>
      <c r="C8055" s="10"/>
      <c r="D8055" s="13"/>
      <c r="K8055" s="3"/>
    </row>
    <row r="8056" spans="2:11" s="2" customFormat="1" x14ac:dyDescent="0.2">
      <c r="B8056" s="4"/>
      <c r="C8056" s="10"/>
      <c r="D8056" s="13"/>
      <c r="K8056" s="3"/>
    </row>
    <row r="8057" spans="2:11" s="2" customFormat="1" x14ac:dyDescent="0.2">
      <c r="B8057" s="4"/>
      <c r="C8057" s="10"/>
      <c r="D8057" s="13"/>
      <c r="K8057" s="3"/>
    </row>
    <row r="8058" spans="2:11" s="2" customFormat="1" x14ac:dyDescent="0.2">
      <c r="B8058" s="4"/>
      <c r="C8058" s="10"/>
      <c r="D8058" s="13"/>
      <c r="K8058" s="3"/>
    </row>
    <row r="8059" spans="2:11" s="2" customFormat="1" x14ac:dyDescent="0.2">
      <c r="B8059" s="4"/>
      <c r="C8059" s="10"/>
      <c r="D8059" s="13"/>
      <c r="K8059" s="3"/>
    </row>
    <row r="8060" spans="2:11" s="2" customFormat="1" x14ac:dyDescent="0.2">
      <c r="B8060" s="4"/>
      <c r="C8060" s="10"/>
      <c r="D8060" s="13"/>
      <c r="K8060" s="3"/>
    </row>
    <row r="8061" spans="2:11" s="2" customFormat="1" x14ac:dyDescent="0.2">
      <c r="B8061" s="4"/>
      <c r="C8061" s="10"/>
      <c r="D8061" s="13"/>
      <c r="K8061" s="3"/>
    </row>
    <row r="8062" spans="2:11" s="2" customFormat="1" x14ac:dyDescent="0.2">
      <c r="B8062" s="4"/>
      <c r="C8062" s="10"/>
      <c r="D8062" s="13"/>
      <c r="K8062" s="3"/>
    </row>
    <row r="8063" spans="2:11" s="2" customFormat="1" x14ac:dyDescent="0.2">
      <c r="B8063" s="4"/>
      <c r="C8063" s="10"/>
      <c r="D8063" s="13"/>
      <c r="K8063" s="3"/>
    </row>
    <row r="8064" spans="2:11" s="2" customFormat="1" x14ac:dyDescent="0.2">
      <c r="B8064" s="4"/>
      <c r="C8064" s="10"/>
      <c r="D8064" s="13"/>
      <c r="K8064" s="3"/>
    </row>
    <row r="8065" spans="2:11" s="2" customFormat="1" x14ac:dyDescent="0.2">
      <c r="B8065" s="4"/>
      <c r="C8065" s="10"/>
      <c r="D8065" s="13"/>
      <c r="K8065" s="3"/>
    </row>
    <row r="8066" spans="2:11" s="2" customFormat="1" x14ac:dyDescent="0.2">
      <c r="B8066" s="4"/>
      <c r="C8066" s="10"/>
      <c r="D8066" s="13"/>
      <c r="K8066" s="3"/>
    </row>
    <row r="8067" spans="2:11" s="2" customFormat="1" x14ac:dyDescent="0.2">
      <c r="B8067" s="4"/>
      <c r="C8067" s="10"/>
      <c r="D8067" s="13"/>
      <c r="K8067" s="3"/>
    </row>
    <row r="8068" spans="2:11" s="2" customFormat="1" x14ac:dyDescent="0.2">
      <c r="B8068" s="4"/>
      <c r="C8068" s="10"/>
      <c r="D8068" s="13"/>
      <c r="K8068" s="3"/>
    </row>
    <row r="8069" spans="2:11" s="2" customFormat="1" x14ac:dyDescent="0.2">
      <c r="B8069" s="4"/>
      <c r="C8069" s="10"/>
      <c r="D8069" s="13"/>
      <c r="K8069" s="3"/>
    </row>
    <row r="8070" spans="2:11" s="2" customFormat="1" x14ac:dyDescent="0.2">
      <c r="B8070" s="4"/>
      <c r="C8070" s="10"/>
      <c r="D8070" s="13"/>
      <c r="K8070" s="3"/>
    </row>
    <row r="8071" spans="2:11" s="2" customFormat="1" x14ac:dyDescent="0.2">
      <c r="B8071" s="4"/>
      <c r="C8071" s="10"/>
      <c r="D8071" s="13"/>
      <c r="K8071" s="3"/>
    </row>
    <row r="8072" spans="2:11" s="2" customFormat="1" x14ac:dyDescent="0.2">
      <c r="B8072" s="4"/>
      <c r="C8072" s="10"/>
      <c r="D8072" s="13"/>
      <c r="K8072" s="3"/>
    </row>
    <row r="8073" spans="2:11" s="2" customFormat="1" x14ac:dyDescent="0.2">
      <c r="B8073" s="4"/>
      <c r="C8073" s="10"/>
      <c r="D8073" s="13"/>
      <c r="K8073" s="3"/>
    </row>
    <row r="8074" spans="2:11" s="2" customFormat="1" x14ac:dyDescent="0.2">
      <c r="B8074" s="4"/>
      <c r="C8074" s="10"/>
      <c r="D8074" s="13"/>
      <c r="K8074" s="3"/>
    </row>
    <row r="8075" spans="2:11" s="2" customFormat="1" x14ac:dyDescent="0.2">
      <c r="B8075" s="4"/>
      <c r="C8075" s="10"/>
      <c r="D8075" s="13"/>
      <c r="K8075" s="3"/>
    </row>
    <row r="8076" spans="2:11" s="2" customFormat="1" x14ac:dyDescent="0.2">
      <c r="B8076" s="4"/>
      <c r="C8076" s="10"/>
      <c r="D8076" s="13"/>
      <c r="K8076" s="3"/>
    </row>
    <row r="8077" spans="2:11" s="2" customFormat="1" x14ac:dyDescent="0.2">
      <c r="B8077" s="4"/>
      <c r="C8077" s="10"/>
      <c r="D8077" s="13"/>
      <c r="K8077" s="3"/>
    </row>
    <row r="8078" spans="2:11" s="2" customFormat="1" x14ac:dyDescent="0.2">
      <c r="B8078" s="4"/>
      <c r="C8078" s="10"/>
      <c r="D8078" s="13"/>
      <c r="K8078" s="3"/>
    </row>
    <row r="8079" spans="2:11" s="2" customFormat="1" x14ac:dyDescent="0.2">
      <c r="B8079" s="4"/>
      <c r="C8079" s="10"/>
      <c r="D8079" s="13"/>
      <c r="K8079" s="3"/>
    </row>
    <row r="8080" spans="2:11" s="2" customFormat="1" x14ac:dyDescent="0.2">
      <c r="B8080" s="4"/>
      <c r="C8080" s="10"/>
      <c r="D8080" s="13"/>
      <c r="K8080" s="3"/>
    </row>
    <row r="8081" spans="2:11" s="2" customFormat="1" x14ac:dyDescent="0.2">
      <c r="B8081" s="4"/>
      <c r="C8081" s="10"/>
      <c r="D8081" s="13"/>
      <c r="K8081" s="3"/>
    </row>
    <row r="8082" spans="2:11" s="2" customFormat="1" x14ac:dyDescent="0.2">
      <c r="B8082" s="4"/>
      <c r="C8082" s="10"/>
      <c r="D8082" s="13"/>
      <c r="K8082" s="3"/>
    </row>
    <row r="8083" spans="2:11" s="2" customFormat="1" x14ac:dyDescent="0.2">
      <c r="B8083" s="4"/>
      <c r="C8083" s="10"/>
      <c r="D8083" s="13"/>
      <c r="K8083" s="3"/>
    </row>
    <row r="8084" spans="2:11" s="2" customFormat="1" x14ac:dyDescent="0.2">
      <c r="B8084" s="4"/>
      <c r="C8084" s="10"/>
      <c r="D8084" s="13"/>
      <c r="K8084" s="3"/>
    </row>
    <row r="8085" spans="2:11" s="2" customFormat="1" x14ac:dyDescent="0.2">
      <c r="B8085" s="4"/>
      <c r="C8085" s="10"/>
      <c r="D8085" s="13"/>
      <c r="K8085" s="3"/>
    </row>
    <row r="8086" spans="2:11" s="2" customFormat="1" x14ac:dyDescent="0.2">
      <c r="B8086" s="4"/>
      <c r="C8086" s="10"/>
      <c r="D8086" s="13"/>
      <c r="K8086" s="3"/>
    </row>
    <row r="8087" spans="2:11" s="2" customFormat="1" x14ac:dyDescent="0.2">
      <c r="B8087" s="4"/>
      <c r="C8087" s="10"/>
      <c r="D8087" s="13"/>
      <c r="K8087" s="3"/>
    </row>
    <row r="8088" spans="2:11" s="2" customFormat="1" x14ac:dyDescent="0.2">
      <c r="B8088" s="4"/>
      <c r="C8088" s="10"/>
      <c r="D8088" s="13"/>
      <c r="K8088" s="3"/>
    </row>
    <row r="8089" spans="2:11" s="2" customFormat="1" x14ac:dyDescent="0.2">
      <c r="B8089" s="4"/>
      <c r="C8089" s="10"/>
      <c r="D8089" s="13"/>
      <c r="K8089" s="3"/>
    </row>
    <row r="8090" spans="2:11" s="2" customFormat="1" x14ac:dyDescent="0.2">
      <c r="B8090" s="4"/>
      <c r="C8090" s="10"/>
      <c r="D8090" s="13"/>
      <c r="K8090" s="3"/>
    </row>
    <row r="8091" spans="2:11" s="2" customFormat="1" x14ac:dyDescent="0.2">
      <c r="B8091" s="4"/>
      <c r="C8091" s="10"/>
      <c r="D8091" s="13"/>
      <c r="K8091" s="3"/>
    </row>
    <row r="8092" spans="2:11" s="2" customFormat="1" x14ac:dyDescent="0.2">
      <c r="B8092" s="4"/>
      <c r="C8092" s="10"/>
      <c r="D8092" s="13"/>
      <c r="K8092" s="3"/>
    </row>
    <row r="8093" spans="2:11" s="2" customFormat="1" x14ac:dyDescent="0.2">
      <c r="B8093" s="4"/>
      <c r="C8093" s="10"/>
      <c r="D8093" s="13"/>
      <c r="K8093" s="3"/>
    </row>
    <row r="8094" spans="2:11" s="2" customFormat="1" x14ac:dyDescent="0.2">
      <c r="B8094" s="4"/>
      <c r="C8094" s="10"/>
      <c r="D8094" s="13"/>
      <c r="K8094" s="3"/>
    </row>
    <row r="8095" spans="2:11" s="2" customFormat="1" x14ac:dyDescent="0.2">
      <c r="B8095" s="4"/>
      <c r="C8095" s="10"/>
      <c r="D8095" s="13"/>
      <c r="K8095" s="3"/>
    </row>
    <row r="8096" spans="2:11" s="2" customFormat="1" x14ac:dyDescent="0.2">
      <c r="B8096" s="4"/>
      <c r="C8096" s="10"/>
      <c r="D8096" s="13"/>
      <c r="K8096" s="3"/>
    </row>
    <row r="8097" spans="2:11" s="2" customFormat="1" x14ac:dyDescent="0.2">
      <c r="B8097" s="4"/>
      <c r="C8097" s="10"/>
      <c r="D8097" s="13"/>
      <c r="K8097" s="3"/>
    </row>
    <row r="8098" spans="2:11" s="2" customFormat="1" x14ac:dyDescent="0.2">
      <c r="B8098" s="4"/>
      <c r="C8098" s="10"/>
      <c r="D8098" s="13"/>
      <c r="K8098" s="3"/>
    </row>
    <row r="8099" spans="2:11" s="2" customFormat="1" x14ac:dyDescent="0.2">
      <c r="B8099" s="4"/>
      <c r="C8099" s="10"/>
      <c r="D8099" s="13"/>
      <c r="K8099" s="3"/>
    </row>
    <row r="8100" spans="2:11" s="2" customFormat="1" x14ac:dyDescent="0.2">
      <c r="B8100" s="4"/>
      <c r="C8100" s="10"/>
      <c r="D8100" s="13"/>
      <c r="K8100" s="3"/>
    </row>
    <row r="8101" spans="2:11" s="2" customFormat="1" x14ac:dyDescent="0.2">
      <c r="B8101" s="4"/>
      <c r="C8101" s="10"/>
      <c r="D8101" s="13"/>
      <c r="K8101" s="3"/>
    </row>
    <row r="8102" spans="2:11" s="2" customFormat="1" x14ac:dyDescent="0.2">
      <c r="B8102" s="4"/>
      <c r="C8102" s="10"/>
      <c r="D8102" s="13"/>
      <c r="K8102" s="3"/>
    </row>
    <row r="8103" spans="2:11" s="2" customFormat="1" x14ac:dyDescent="0.2">
      <c r="B8103" s="4"/>
      <c r="C8103" s="10"/>
      <c r="D8103" s="13"/>
      <c r="K8103" s="3"/>
    </row>
    <row r="8104" spans="2:11" s="2" customFormat="1" x14ac:dyDescent="0.2">
      <c r="B8104" s="4"/>
      <c r="C8104" s="10"/>
      <c r="D8104" s="13"/>
      <c r="K8104" s="3"/>
    </row>
    <row r="8105" spans="2:11" s="2" customFormat="1" x14ac:dyDescent="0.2">
      <c r="B8105" s="4"/>
      <c r="C8105" s="10"/>
      <c r="D8105" s="13"/>
      <c r="K8105" s="3"/>
    </row>
    <row r="8106" spans="2:11" s="2" customFormat="1" x14ac:dyDescent="0.2">
      <c r="B8106" s="4"/>
      <c r="C8106" s="10"/>
      <c r="D8106" s="13"/>
      <c r="K8106" s="3"/>
    </row>
    <row r="8107" spans="2:11" s="2" customFormat="1" x14ac:dyDescent="0.2">
      <c r="B8107" s="4"/>
      <c r="C8107" s="10"/>
      <c r="D8107" s="13"/>
      <c r="K8107" s="3"/>
    </row>
    <row r="8108" spans="2:11" s="2" customFormat="1" x14ac:dyDescent="0.2">
      <c r="B8108" s="4"/>
      <c r="C8108" s="10"/>
      <c r="D8108" s="13"/>
      <c r="K8108" s="3"/>
    </row>
    <row r="8109" spans="2:11" s="2" customFormat="1" x14ac:dyDescent="0.2">
      <c r="B8109" s="4"/>
      <c r="C8109" s="10"/>
      <c r="D8109" s="13"/>
      <c r="K8109" s="3"/>
    </row>
    <row r="8110" spans="2:11" s="2" customFormat="1" x14ac:dyDescent="0.2">
      <c r="B8110" s="4"/>
      <c r="C8110" s="10"/>
      <c r="D8110" s="13"/>
      <c r="K8110" s="3"/>
    </row>
    <row r="8111" spans="2:11" s="2" customFormat="1" x14ac:dyDescent="0.2">
      <c r="B8111" s="4"/>
      <c r="C8111" s="10"/>
      <c r="D8111" s="13"/>
      <c r="K8111" s="3"/>
    </row>
    <row r="8112" spans="2:11" s="2" customFormat="1" x14ac:dyDescent="0.2">
      <c r="B8112" s="4"/>
      <c r="C8112" s="10"/>
      <c r="D8112" s="13"/>
      <c r="K8112" s="3"/>
    </row>
    <row r="8113" spans="2:11" s="2" customFormat="1" x14ac:dyDescent="0.2">
      <c r="B8113" s="4"/>
      <c r="C8113" s="10"/>
      <c r="D8113" s="13"/>
      <c r="K8113" s="3"/>
    </row>
    <row r="8114" spans="2:11" s="2" customFormat="1" x14ac:dyDescent="0.2">
      <c r="B8114" s="4"/>
      <c r="C8114" s="10"/>
      <c r="D8114" s="13"/>
      <c r="K8114" s="3"/>
    </row>
    <row r="8115" spans="2:11" s="2" customFormat="1" x14ac:dyDescent="0.2">
      <c r="B8115" s="4"/>
      <c r="C8115" s="10"/>
      <c r="D8115" s="13"/>
      <c r="K8115" s="3"/>
    </row>
    <row r="8116" spans="2:11" s="2" customFormat="1" x14ac:dyDescent="0.2">
      <c r="B8116" s="4"/>
      <c r="C8116" s="10"/>
      <c r="D8116" s="13"/>
      <c r="K8116" s="3"/>
    </row>
    <row r="8117" spans="2:11" s="2" customFormat="1" x14ac:dyDescent="0.2">
      <c r="B8117" s="4"/>
      <c r="C8117" s="10"/>
      <c r="D8117" s="13"/>
      <c r="K8117" s="3"/>
    </row>
    <row r="8118" spans="2:11" s="2" customFormat="1" x14ac:dyDescent="0.2">
      <c r="B8118" s="4"/>
      <c r="C8118" s="10"/>
      <c r="D8118" s="13"/>
      <c r="K8118" s="3"/>
    </row>
    <row r="8119" spans="2:11" s="2" customFormat="1" x14ac:dyDescent="0.2">
      <c r="B8119" s="4"/>
      <c r="C8119" s="10"/>
      <c r="D8119" s="13"/>
      <c r="K8119" s="3"/>
    </row>
    <row r="8120" spans="2:11" s="2" customFormat="1" x14ac:dyDescent="0.2">
      <c r="B8120" s="4"/>
      <c r="C8120" s="10"/>
      <c r="D8120" s="13"/>
      <c r="K8120" s="3"/>
    </row>
    <row r="8121" spans="2:11" s="2" customFormat="1" x14ac:dyDescent="0.2">
      <c r="B8121" s="4"/>
      <c r="C8121" s="10"/>
      <c r="D8121" s="13"/>
      <c r="K8121" s="3"/>
    </row>
    <row r="8122" spans="2:11" s="2" customFormat="1" x14ac:dyDescent="0.2">
      <c r="B8122" s="4"/>
      <c r="C8122" s="10"/>
      <c r="D8122" s="13"/>
      <c r="K8122" s="3"/>
    </row>
    <row r="8123" spans="2:11" s="2" customFormat="1" x14ac:dyDescent="0.2">
      <c r="B8123" s="4"/>
      <c r="C8123" s="10"/>
      <c r="D8123" s="13"/>
      <c r="K8123" s="3"/>
    </row>
    <row r="8124" spans="2:11" s="2" customFormat="1" x14ac:dyDescent="0.2">
      <c r="B8124" s="4"/>
      <c r="C8124" s="10"/>
      <c r="D8124" s="13"/>
      <c r="K8124" s="3"/>
    </row>
    <row r="8125" spans="2:11" s="2" customFormat="1" x14ac:dyDescent="0.2">
      <c r="B8125" s="4"/>
      <c r="C8125" s="10"/>
      <c r="D8125" s="13"/>
      <c r="K8125" s="3"/>
    </row>
    <row r="8126" spans="2:11" s="2" customFormat="1" x14ac:dyDescent="0.2">
      <c r="B8126" s="4"/>
      <c r="C8126" s="10"/>
      <c r="D8126" s="13"/>
      <c r="K8126" s="3"/>
    </row>
    <row r="8127" spans="2:11" s="2" customFormat="1" x14ac:dyDescent="0.2">
      <c r="B8127" s="4"/>
      <c r="C8127" s="10"/>
      <c r="D8127" s="13"/>
      <c r="K8127" s="3"/>
    </row>
    <row r="8128" spans="2:11" s="2" customFormat="1" x14ac:dyDescent="0.2">
      <c r="B8128" s="4"/>
      <c r="C8128" s="10"/>
      <c r="D8128" s="13"/>
      <c r="K8128" s="3"/>
    </row>
    <row r="8129" spans="2:11" s="2" customFormat="1" x14ac:dyDescent="0.2">
      <c r="B8129" s="4"/>
      <c r="C8129" s="10"/>
      <c r="D8129" s="13"/>
      <c r="K8129" s="3"/>
    </row>
    <row r="8130" spans="2:11" s="2" customFormat="1" x14ac:dyDescent="0.2">
      <c r="B8130" s="4"/>
      <c r="C8130" s="10"/>
      <c r="D8130" s="13"/>
      <c r="K8130" s="3"/>
    </row>
    <row r="8131" spans="2:11" s="2" customFormat="1" x14ac:dyDescent="0.2">
      <c r="B8131" s="4"/>
      <c r="C8131" s="10"/>
      <c r="D8131" s="13"/>
      <c r="K8131" s="3"/>
    </row>
    <row r="8132" spans="2:11" s="2" customFormat="1" x14ac:dyDescent="0.2">
      <c r="B8132" s="4"/>
      <c r="C8132" s="10"/>
      <c r="D8132" s="13"/>
      <c r="K8132" s="3"/>
    </row>
    <row r="8133" spans="2:11" s="2" customFormat="1" x14ac:dyDescent="0.2">
      <c r="B8133" s="4"/>
      <c r="C8133" s="10"/>
      <c r="D8133" s="13"/>
      <c r="K8133" s="3"/>
    </row>
    <row r="8134" spans="2:11" s="2" customFormat="1" x14ac:dyDescent="0.2">
      <c r="B8134" s="4"/>
      <c r="C8134" s="10"/>
      <c r="D8134" s="13"/>
      <c r="K8134" s="3"/>
    </row>
    <row r="8135" spans="2:11" s="2" customFormat="1" x14ac:dyDescent="0.2">
      <c r="B8135" s="4"/>
      <c r="C8135" s="10"/>
      <c r="D8135" s="13"/>
      <c r="K8135" s="3"/>
    </row>
    <row r="8136" spans="2:11" s="2" customFormat="1" x14ac:dyDescent="0.2">
      <c r="B8136" s="4"/>
      <c r="C8136" s="10"/>
      <c r="D8136" s="13"/>
      <c r="K8136" s="3"/>
    </row>
    <row r="8137" spans="2:11" s="2" customFormat="1" x14ac:dyDescent="0.2">
      <c r="B8137" s="4"/>
      <c r="C8137" s="10"/>
      <c r="D8137" s="13"/>
      <c r="K8137" s="3"/>
    </row>
    <row r="8138" spans="2:11" s="2" customFormat="1" x14ac:dyDescent="0.2">
      <c r="B8138" s="4"/>
      <c r="C8138" s="10"/>
      <c r="D8138" s="13"/>
      <c r="K8138" s="3"/>
    </row>
    <row r="8139" spans="2:11" s="2" customFormat="1" x14ac:dyDescent="0.2">
      <c r="B8139" s="4"/>
      <c r="C8139" s="10"/>
      <c r="D8139" s="13"/>
      <c r="K8139" s="3"/>
    </row>
    <row r="8140" spans="2:11" s="2" customFormat="1" x14ac:dyDescent="0.2">
      <c r="B8140" s="4"/>
      <c r="C8140" s="10"/>
      <c r="D8140" s="13"/>
      <c r="K8140" s="3"/>
    </row>
    <row r="8141" spans="2:11" s="2" customFormat="1" x14ac:dyDescent="0.2">
      <c r="B8141" s="4"/>
      <c r="C8141" s="10"/>
      <c r="D8141" s="13"/>
      <c r="K8141" s="3"/>
    </row>
    <row r="8142" spans="2:11" s="2" customFormat="1" x14ac:dyDescent="0.2">
      <c r="B8142" s="4"/>
      <c r="C8142" s="10"/>
      <c r="D8142" s="13"/>
      <c r="K8142" s="3"/>
    </row>
    <row r="8143" spans="2:11" s="2" customFormat="1" x14ac:dyDescent="0.2">
      <c r="B8143" s="4"/>
      <c r="C8143" s="10"/>
      <c r="D8143" s="13"/>
      <c r="K8143" s="3"/>
    </row>
    <row r="8144" spans="2:11" s="2" customFormat="1" x14ac:dyDescent="0.2">
      <c r="B8144" s="4"/>
      <c r="C8144" s="10"/>
      <c r="D8144" s="13"/>
      <c r="K8144" s="3"/>
    </row>
    <row r="8145" spans="2:11" s="2" customFormat="1" x14ac:dyDescent="0.2">
      <c r="B8145" s="4"/>
      <c r="C8145" s="10"/>
      <c r="D8145" s="13"/>
      <c r="K8145" s="3"/>
    </row>
    <row r="8146" spans="2:11" s="2" customFormat="1" x14ac:dyDescent="0.2">
      <c r="B8146" s="4"/>
      <c r="C8146" s="10"/>
      <c r="D8146" s="13"/>
      <c r="K8146" s="3"/>
    </row>
    <row r="8147" spans="2:11" s="2" customFormat="1" x14ac:dyDescent="0.2">
      <c r="B8147" s="4"/>
      <c r="C8147" s="10"/>
      <c r="D8147" s="13"/>
      <c r="K8147" s="3"/>
    </row>
    <row r="8148" spans="2:11" s="2" customFormat="1" x14ac:dyDescent="0.2">
      <c r="B8148" s="4"/>
      <c r="C8148" s="10"/>
      <c r="D8148" s="13"/>
      <c r="K8148" s="3"/>
    </row>
    <row r="8149" spans="2:11" s="2" customFormat="1" x14ac:dyDescent="0.2">
      <c r="B8149" s="4"/>
      <c r="C8149" s="10"/>
      <c r="D8149" s="13"/>
      <c r="K8149" s="3"/>
    </row>
    <row r="8150" spans="2:11" s="2" customFormat="1" x14ac:dyDescent="0.2">
      <c r="B8150" s="4"/>
      <c r="C8150" s="10"/>
      <c r="D8150" s="13"/>
      <c r="K8150" s="3"/>
    </row>
    <row r="8151" spans="2:11" s="2" customFormat="1" x14ac:dyDescent="0.2">
      <c r="B8151" s="4"/>
      <c r="C8151" s="10"/>
      <c r="D8151" s="13"/>
      <c r="K8151" s="3"/>
    </row>
    <row r="8152" spans="2:11" s="2" customFormat="1" x14ac:dyDescent="0.2">
      <c r="B8152" s="4"/>
      <c r="C8152" s="10"/>
      <c r="D8152" s="13"/>
      <c r="K8152" s="3"/>
    </row>
    <row r="8153" spans="2:11" s="2" customFormat="1" x14ac:dyDescent="0.2">
      <c r="B8153" s="4"/>
      <c r="C8153" s="10"/>
      <c r="D8153" s="13"/>
      <c r="K8153" s="3"/>
    </row>
    <row r="8154" spans="2:11" s="2" customFormat="1" x14ac:dyDescent="0.2">
      <c r="B8154" s="4"/>
      <c r="C8154" s="10"/>
      <c r="D8154" s="13"/>
      <c r="K8154" s="3"/>
    </row>
    <row r="8155" spans="2:11" s="2" customFormat="1" x14ac:dyDescent="0.2">
      <c r="B8155" s="4"/>
      <c r="C8155" s="10"/>
      <c r="D8155" s="13"/>
      <c r="K8155" s="3"/>
    </row>
    <row r="8156" spans="2:11" s="2" customFormat="1" x14ac:dyDescent="0.2">
      <c r="B8156" s="4"/>
      <c r="C8156" s="10"/>
      <c r="D8156" s="13"/>
      <c r="K8156" s="3"/>
    </row>
    <row r="8157" spans="2:11" s="2" customFormat="1" x14ac:dyDescent="0.2">
      <c r="B8157" s="4"/>
      <c r="C8157" s="10"/>
      <c r="D8157" s="13"/>
      <c r="K8157" s="3"/>
    </row>
    <row r="8158" spans="2:11" s="2" customFormat="1" x14ac:dyDescent="0.2">
      <c r="B8158" s="4"/>
      <c r="C8158" s="10"/>
      <c r="D8158" s="13"/>
      <c r="K8158" s="3"/>
    </row>
    <row r="8159" spans="2:11" s="2" customFormat="1" x14ac:dyDescent="0.2">
      <c r="B8159" s="4"/>
      <c r="C8159" s="10"/>
      <c r="D8159" s="13"/>
      <c r="K8159" s="3"/>
    </row>
    <row r="8160" spans="2:11" s="2" customFormat="1" x14ac:dyDescent="0.2">
      <c r="B8160" s="4"/>
      <c r="C8160" s="10"/>
      <c r="D8160" s="13"/>
      <c r="K8160" s="3"/>
    </row>
    <row r="8161" spans="2:11" s="2" customFormat="1" x14ac:dyDescent="0.2">
      <c r="B8161" s="4"/>
      <c r="C8161" s="10"/>
      <c r="D8161" s="13"/>
      <c r="K8161" s="3"/>
    </row>
    <row r="8162" spans="2:11" s="2" customFormat="1" x14ac:dyDescent="0.2">
      <c r="B8162" s="4"/>
      <c r="C8162" s="10"/>
      <c r="D8162" s="13"/>
      <c r="K8162" s="3"/>
    </row>
    <row r="8163" spans="2:11" s="2" customFormat="1" x14ac:dyDescent="0.2">
      <c r="B8163" s="4"/>
      <c r="C8163" s="10"/>
      <c r="D8163" s="13"/>
      <c r="K8163" s="3"/>
    </row>
    <row r="8164" spans="2:11" s="2" customFormat="1" x14ac:dyDescent="0.2">
      <c r="B8164" s="4"/>
      <c r="C8164" s="10"/>
      <c r="D8164" s="13"/>
      <c r="K8164" s="3"/>
    </row>
    <row r="8165" spans="2:11" s="2" customFormat="1" x14ac:dyDescent="0.2">
      <c r="B8165" s="4"/>
      <c r="C8165" s="10"/>
      <c r="D8165" s="13"/>
      <c r="K8165" s="3"/>
    </row>
    <row r="8166" spans="2:11" s="2" customFormat="1" x14ac:dyDescent="0.2">
      <c r="B8166" s="4"/>
      <c r="C8166" s="10"/>
      <c r="D8166" s="13"/>
      <c r="K8166" s="3"/>
    </row>
    <row r="8167" spans="2:11" s="2" customFormat="1" x14ac:dyDescent="0.2">
      <c r="B8167" s="4"/>
      <c r="C8167" s="10"/>
      <c r="D8167" s="13"/>
      <c r="K8167" s="3"/>
    </row>
    <row r="8168" spans="2:11" s="2" customFormat="1" x14ac:dyDescent="0.2">
      <c r="B8168" s="4"/>
      <c r="C8168" s="10"/>
      <c r="D8168" s="13"/>
      <c r="K8168" s="3"/>
    </row>
    <row r="8169" spans="2:11" s="2" customFormat="1" x14ac:dyDescent="0.2">
      <c r="B8169" s="4"/>
      <c r="C8169" s="10"/>
      <c r="D8169" s="13"/>
      <c r="K8169" s="3"/>
    </row>
    <row r="8170" spans="2:11" s="2" customFormat="1" x14ac:dyDescent="0.2">
      <c r="B8170" s="4"/>
      <c r="C8170" s="10"/>
      <c r="D8170" s="13"/>
      <c r="K8170" s="3"/>
    </row>
    <row r="8171" spans="2:11" s="2" customFormat="1" x14ac:dyDescent="0.2">
      <c r="B8171" s="4"/>
      <c r="C8171" s="10"/>
      <c r="D8171" s="13"/>
      <c r="K8171" s="3"/>
    </row>
    <row r="8172" spans="2:11" s="2" customFormat="1" x14ac:dyDescent="0.2">
      <c r="B8172" s="4"/>
      <c r="C8172" s="10"/>
      <c r="D8172" s="13"/>
      <c r="K8172" s="3"/>
    </row>
    <row r="8173" spans="2:11" s="2" customFormat="1" x14ac:dyDescent="0.2">
      <c r="B8173" s="4"/>
      <c r="C8173" s="10"/>
      <c r="D8173" s="13"/>
      <c r="K8173" s="3"/>
    </row>
    <row r="8174" spans="2:11" s="2" customFormat="1" x14ac:dyDescent="0.2">
      <c r="B8174" s="4"/>
      <c r="C8174" s="10"/>
      <c r="D8174" s="13"/>
      <c r="K8174" s="3"/>
    </row>
    <row r="8175" spans="2:11" s="2" customFormat="1" x14ac:dyDescent="0.2">
      <c r="B8175" s="4"/>
      <c r="C8175" s="10"/>
      <c r="D8175" s="13"/>
      <c r="K8175" s="3"/>
    </row>
    <row r="8176" spans="2:11" s="2" customFormat="1" x14ac:dyDescent="0.2">
      <c r="B8176" s="4"/>
      <c r="C8176" s="10"/>
      <c r="D8176" s="13"/>
      <c r="K8176" s="3"/>
    </row>
    <row r="8177" spans="2:11" s="2" customFormat="1" x14ac:dyDescent="0.2">
      <c r="B8177" s="4"/>
      <c r="C8177" s="10"/>
      <c r="D8177" s="13"/>
      <c r="K8177" s="3"/>
    </row>
    <row r="8178" spans="2:11" s="2" customFormat="1" x14ac:dyDescent="0.2">
      <c r="B8178" s="4"/>
      <c r="C8178" s="10"/>
      <c r="D8178" s="13"/>
      <c r="K8178" s="3"/>
    </row>
    <row r="8179" spans="2:11" s="2" customFormat="1" x14ac:dyDescent="0.2">
      <c r="B8179" s="4"/>
      <c r="C8179" s="10"/>
      <c r="D8179" s="13"/>
      <c r="K8179" s="3"/>
    </row>
    <row r="8180" spans="2:11" s="2" customFormat="1" x14ac:dyDescent="0.2">
      <c r="B8180" s="4"/>
      <c r="C8180" s="10"/>
      <c r="D8180" s="13"/>
      <c r="K8180" s="3"/>
    </row>
    <row r="8181" spans="2:11" s="2" customFormat="1" x14ac:dyDescent="0.2">
      <c r="B8181" s="4"/>
      <c r="C8181" s="10"/>
      <c r="D8181" s="13"/>
      <c r="K8181" s="3"/>
    </row>
    <row r="8182" spans="2:11" s="2" customFormat="1" x14ac:dyDescent="0.2">
      <c r="B8182" s="4"/>
      <c r="C8182" s="10"/>
      <c r="D8182" s="13"/>
      <c r="K8182" s="3"/>
    </row>
    <row r="8183" spans="2:11" s="2" customFormat="1" x14ac:dyDescent="0.2">
      <c r="B8183" s="4"/>
      <c r="C8183" s="10"/>
      <c r="D8183" s="13"/>
      <c r="K8183" s="3"/>
    </row>
    <row r="8184" spans="2:11" s="2" customFormat="1" x14ac:dyDescent="0.2">
      <c r="B8184" s="4"/>
      <c r="C8184" s="10"/>
      <c r="D8184" s="13"/>
      <c r="K8184" s="3"/>
    </row>
    <row r="8185" spans="2:11" s="2" customFormat="1" x14ac:dyDescent="0.2">
      <c r="B8185" s="4"/>
      <c r="C8185" s="10"/>
      <c r="D8185" s="13"/>
      <c r="K8185" s="3"/>
    </row>
    <row r="8186" spans="2:11" s="2" customFormat="1" x14ac:dyDescent="0.2">
      <c r="B8186" s="4"/>
      <c r="C8186" s="10"/>
      <c r="D8186" s="13"/>
      <c r="K8186" s="3"/>
    </row>
    <row r="8187" spans="2:11" s="2" customFormat="1" x14ac:dyDescent="0.2">
      <c r="B8187" s="4"/>
      <c r="C8187" s="10"/>
      <c r="D8187" s="13"/>
      <c r="K8187" s="3"/>
    </row>
    <row r="8188" spans="2:11" s="2" customFormat="1" x14ac:dyDescent="0.2">
      <c r="B8188" s="4"/>
      <c r="C8188" s="10"/>
      <c r="D8188" s="13"/>
      <c r="K8188" s="3"/>
    </row>
    <row r="8189" spans="2:11" s="2" customFormat="1" x14ac:dyDescent="0.2">
      <c r="B8189" s="4"/>
      <c r="C8189" s="10"/>
      <c r="D8189" s="13"/>
      <c r="K8189" s="3"/>
    </row>
    <row r="8190" spans="2:11" s="2" customFormat="1" x14ac:dyDescent="0.2">
      <c r="B8190" s="4"/>
      <c r="C8190" s="10"/>
      <c r="D8190" s="13"/>
      <c r="K8190" s="3"/>
    </row>
    <row r="8191" spans="2:11" s="2" customFormat="1" x14ac:dyDescent="0.2">
      <c r="B8191" s="4"/>
      <c r="C8191" s="10"/>
      <c r="D8191" s="13"/>
      <c r="K8191" s="3"/>
    </row>
    <row r="8192" spans="2:11" s="2" customFormat="1" x14ac:dyDescent="0.2">
      <c r="B8192" s="4"/>
      <c r="C8192" s="10"/>
      <c r="D8192" s="13"/>
      <c r="K8192" s="3"/>
    </row>
    <row r="8193" spans="2:11" s="2" customFormat="1" x14ac:dyDescent="0.2">
      <c r="B8193" s="4"/>
      <c r="C8193" s="10"/>
      <c r="D8193" s="13"/>
      <c r="K8193" s="3"/>
    </row>
    <row r="8194" spans="2:11" s="2" customFormat="1" x14ac:dyDescent="0.2">
      <c r="B8194" s="4"/>
      <c r="C8194" s="10"/>
      <c r="D8194" s="13"/>
      <c r="K8194" s="3"/>
    </row>
    <row r="8195" spans="2:11" s="2" customFormat="1" x14ac:dyDescent="0.2">
      <c r="B8195" s="4"/>
      <c r="C8195" s="10"/>
      <c r="D8195" s="13"/>
      <c r="K8195" s="3"/>
    </row>
    <row r="8196" spans="2:11" s="2" customFormat="1" x14ac:dyDescent="0.2">
      <c r="B8196" s="4"/>
      <c r="C8196" s="10"/>
      <c r="D8196" s="13"/>
      <c r="K8196" s="3"/>
    </row>
    <row r="8197" spans="2:11" s="2" customFormat="1" x14ac:dyDescent="0.2">
      <c r="B8197" s="4"/>
      <c r="C8197" s="10"/>
      <c r="D8197" s="13"/>
      <c r="K8197" s="3"/>
    </row>
    <row r="8198" spans="2:11" s="2" customFormat="1" x14ac:dyDescent="0.2">
      <c r="B8198" s="4"/>
      <c r="C8198" s="10"/>
      <c r="D8198" s="13"/>
      <c r="K8198" s="3"/>
    </row>
    <row r="8199" spans="2:11" s="2" customFormat="1" x14ac:dyDescent="0.2">
      <c r="B8199" s="4"/>
      <c r="C8199" s="10"/>
      <c r="D8199" s="13"/>
      <c r="K8199" s="3"/>
    </row>
    <row r="8200" spans="2:11" s="2" customFormat="1" x14ac:dyDescent="0.2">
      <c r="B8200" s="4"/>
      <c r="C8200" s="10"/>
      <c r="D8200" s="13"/>
      <c r="K8200" s="3"/>
    </row>
    <row r="8201" spans="2:11" s="2" customFormat="1" x14ac:dyDescent="0.2">
      <c r="B8201" s="4"/>
      <c r="C8201" s="10"/>
      <c r="D8201" s="13"/>
      <c r="K8201" s="3"/>
    </row>
    <row r="8202" spans="2:11" s="2" customFormat="1" x14ac:dyDescent="0.2">
      <c r="B8202" s="4"/>
      <c r="C8202" s="10"/>
      <c r="D8202" s="13"/>
      <c r="K8202" s="3"/>
    </row>
    <row r="8203" spans="2:11" s="2" customFormat="1" x14ac:dyDescent="0.2">
      <c r="B8203" s="4"/>
      <c r="C8203" s="10"/>
      <c r="D8203" s="13"/>
      <c r="K8203" s="3"/>
    </row>
    <row r="8204" spans="2:11" s="2" customFormat="1" x14ac:dyDescent="0.2">
      <c r="B8204" s="4"/>
      <c r="C8204" s="10"/>
      <c r="D8204" s="13"/>
      <c r="K8204" s="3"/>
    </row>
    <row r="8205" spans="2:11" s="2" customFormat="1" x14ac:dyDescent="0.2">
      <c r="B8205" s="4"/>
      <c r="C8205" s="10"/>
      <c r="D8205" s="13"/>
      <c r="K8205" s="3"/>
    </row>
    <row r="8206" spans="2:11" s="2" customFormat="1" x14ac:dyDescent="0.2">
      <c r="B8206" s="4"/>
      <c r="C8206" s="10"/>
      <c r="D8206" s="13"/>
      <c r="K8206" s="3"/>
    </row>
    <row r="8207" spans="2:11" s="2" customFormat="1" x14ac:dyDescent="0.2">
      <c r="B8207" s="4"/>
      <c r="C8207" s="10"/>
      <c r="D8207" s="13"/>
      <c r="K8207" s="3"/>
    </row>
    <row r="8208" spans="2:11" s="2" customFormat="1" x14ac:dyDescent="0.2">
      <c r="B8208" s="4"/>
      <c r="C8208" s="10"/>
      <c r="D8208" s="13"/>
      <c r="K8208" s="3"/>
    </row>
    <row r="8209" spans="2:11" s="2" customFormat="1" x14ac:dyDescent="0.2">
      <c r="B8209" s="4"/>
      <c r="C8209" s="10"/>
      <c r="D8209" s="13"/>
      <c r="K8209" s="3"/>
    </row>
    <row r="8210" spans="2:11" s="2" customFormat="1" x14ac:dyDescent="0.2">
      <c r="B8210" s="4"/>
      <c r="C8210" s="10"/>
      <c r="D8210" s="13"/>
      <c r="K8210" s="3"/>
    </row>
    <row r="8211" spans="2:11" s="2" customFormat="1" x14ac:dyDescent="0.2">
      <c r="B8211" s="4"/>
      <c r="C8211" s="10"/>
      <c r="D8211" s="13"/>
      <c r="K8211" s="3"/>
    </row>
    <row r="8212" spans="2:11" s="2" customFormat="1" x14ac:dyDescent="0.2">
      <c r="B8212" s="4"/>
      <c r="C8212" s="10"/>
      <c r="D8212" s="13"/>
      <c r="K8212" s="3"/>
    </row>
    <row r="8213" spans="2:11" s="2" customFormat="1" x14ac:dyDescent="0.2">
      <c r="B8213" s="4"/>
      <c r="C8213" s="10"/>
      <c r="D8213" s="13"/>
      <c r="K8213" s="3"/>
    </row>
    <row r="8214" spans="2:11" s="2" customFormat="1" x14ac:dyDescent="0.2">
      <c r="B8214" s="4"/>
      <c r="C8214" s="10"/>
      <c r="D8214" s="13"/>
      <c r="K8214" s="3"/>
    </row>
    <row r="8215" spans="2:11" s="2" customFormat="1" x14ac:dyDescent="0.2">
      <c r="B8215" s="4"/>
      <c r="C8215" s="10"/>
      <c r="D8215" s="13"/>
      <c r="K8215" s="3"/>
    </row>
    <row r="8216" spans="2:11" s="2" customFormat="1" x14ac:dyDescent="0.2">
      <c r="B8216" s="4"/>
      <c r="C8216" s="10"/>
      <c r="D8216" s="13"/>
      <c r="K8216" s="3"/>
    </row>
    <row r="8217" spans="2:11" s="2" customFormat="1" x14ac:dyDescent="0.2">
      <c r="B8217" s="4"/>
      <c r="C8217" s="10"/>
      <c r="D8217" s="13"/>
      <c r="K8217" s="3"/>
    </row>
    <row r="8218" spans="2:11" s="2" customFormat="1" x14ac:dyDescent="0.2">
      <c r="B8218" s="4"/>
      <c r="C8218" s="10"/>
      <c r="D8218" s="13"/>
      <c r="K8218" s="3"/>
    </row>
    <row r="8219" spans="2:11" s="2" customFormat="1" x14ac:dyDescent="0.2">
      <c r="B8219" s="4"/>
      <c r="C8219" s="10"/>
      <c r="D8219" s="13"/>
      <c r="K8219" s="3"/>
    </row>
    <row r="8220" spans="2:11" s="2" customFormat="1" x14ac:dyDescent="0.2">
      <c r="B8220" s="4"/>
      <c r="C8220" s="10"/>
      <c r="D8220" s="13"/>
      <c r="K8220" s="3"/>
    </row>
    <row r="8221" spans="2:11" s="2" customFormat="1" x14ac:dyDescent="0.2">
      <c r="B8221" s="4"/>
      <c r="C8221" s="10"/>
      <c r="D8221" s="13"/>
      <c r="K8221" s="3"/>
    </row>
    <row r="8222" spans="2:11" s="2" customFormat="1" x14ac:dyDescent="0.2">
      <c r="B8222" s="4"/>
      <c r="C8222" s="10"/>
      <c r="D8222" s="13"/>
      <c r="K8222" s="3"/>
    </row>
    <row r="8223" spans="2:11" s="2" customFormat="1" x14ac:dyDescent="0.2">
      <c r="B8223" s="4"/>
      <c r="C8223" s="10"/>
      <c r="D8223" s="13"/>
      <c r="K8223" s="3"/>
    </row>
    <row r="8224" spans="2:11" s="2" customFormat="1" x14ac:dyDescent="0.2">
      <c r="B8224" s="4"/>
      <c r="C8224" s="10"/>
      <c r="D8224" s="13"/>
      <c r="K8224" s="3"/>
    </row>
    <row r="8225" spans="2:11" s="2" customFormat="1" x14ac:dyDescent="0.2">
      <c r="B8225" s="4"/>
      <c r="C8225" s="10"/>
      <c r="D8225" s="13"/>
      <c r="K8225" s="3"/>
    </row>
    <row r="8226" spans="2:11" s="2" customFormat="1" x14ac:dyDescent="0.2">
      <c r="B8226" s="4"/>
      <c r="C8226" s="10"/>
      <c r="D8226" s="13"/>
      <c r="K8226" s="3"/>
    </row>
    <row r="8227" spans="2:11" s="2" customFormat="1" x14ac:dyDescent="0.2">
      <c r="B8227" s="4"/>
      <c r="C8227" s="10"/>
      <c r="D8227" s="13"/>
      <c r="K8227" s="3"/>
    </row>
    <row r="8228" spans="2:11" s="2" customFormat="1" x14ac:dyDescent="0.2">
      <c r="B8228" s="4"/>
      <c r="C8228" s="10"/>
      <c r="D8228" s="13"/>
      <c r="K8228" s="3"/>
    </row>
    <row r="8229" spans="2:11" s="2" customFormat="1" x14ac:dyDescent="0.2">
      <c r="B8229" s="4"/>
      <c r="C8229" s="10"/>
      <c r="D8229" s="13"/>
      <c r="K8229" s="3"/>
    </row>
    <row r="8230" spans="2:11" s="2" customFormat="1" x14ac:dyDescent="0.2">
      <c r="B8230" s="4"/>
      <c r="C8230" s="10"/>
      <c r="D8230" s="13"/>
      <c r="K8230" s="3"/>
    </row>
    <row r="8231" spans="2:11" s="2" customFormat="1" x14ac:dyDescent="0.2">
      <c r="B8231" s="4"/>
      <c r="C8231" s="10"/>
      <c r="D8231" s="13"/>
      <c r="K8231" s="3"/>
    </row>
    <row r="8232" spans="2:11" s="2" customFormat="1" x14ac:dyDescent="0.2">
      <c r="B8232" s="4"/>
      <c r="C8232" s="10"/>
      <c r="D8232" s="13"/>
      <c r="K8232" s="3"/>
    </row>
    <row r="8233" spans="2:11" s="2" customFormat="1" x14ac:dyDescent="0.2">
      <c r="B8233" s="4"/>
      <c r="C8233" s="10"/>
      <c r="D8233" s="13"/>
      <c r="K8233" s="3"/>
    </row>
    <row r="8234" spans="2:11" s="2" customFormat="1" x14ac:dyDescent="0.2">
      <c r="B8234" s="4"/>
      <c r="C8234" s="10"/>
      <c r="D8234" s="13"/>
      <c r="K8234" s="3"/>
    </row>
    <row r="8235" spans="2:11" s="2" customFormat="1" x14ac:dyDescent="0.2">
      <c r="B8235" s="4"/>
      <c r="C8235" s="10"/>
      <c r="D8235" s="13"/>
      <c r="K8235" s="3"/>
    </row>
    <row r="8236" spans="2:11" s="2" customFormat="1" x14ac:dyDescent="0.2">
      <c r="B8236" s="4"/>
      <c r="C8236" s="10"/>
      <c r="D8236" s="13"/>
      <c r="K8236" s="3"/>
    </row>
    <row r="8237" spans="2:11" s="2" customFormat="1" x14ac:dyDescent="0.2">
      <c r="B8237" s="4"/>
      <c r="C8237" s="10"/>
      <c r="D8237" s="13"/>
      <c r="K8237" s="3"/>
    </row>
    <row r="8238" spans="2:11" s="2" customFormat="1" x14ac:dyDescent="0.2">
      <c r="B8238" s="4"/>
      <c r="C8238" s="10"/>
      <c r="D8238" s="13"/>
      <c r="K8238" s="3"/>
    </row>
    <row r="8239" spans="2:11" s="2" customFormat="1" x14ac:dyDescent="0.2">
      <c r="B8239" s="4"/>
      <c r="C8239" s="10"/>
      <c r="D8239" s="13"/>
      <c r="K8239" s="3"/>
    </row>
    <row r="8240" spans="2:11" s="2" customFormat="1" x14ac:dyDescent="0.2">
      <c r="B8240" s="4"/>
      <c r="C8240" s="10"/>
      <c r="D8240" s="13"/>
      <c r="K8240" s="3"/>
    </row>
    <row r="8241" spans="2:11" s="2" customFormat="1" x14ac:dyDescent="0.2">
      <c r="B8241" s="4"/>
      <c r="C8241" s="10"/>
      <c r="D8241" s="13"/>
      <c r="K8241" s="3"/>
    </row>
    <row r="8242" spans="2:11" s="2" customFormat="1" x14ac:dyDescent="0.2">
      <c r="B8242" s="4"/>
      <c r="C8242" s="10"/>
      <c r="D8242" s="13"/>
      <c r="K8242" s="3"/>
    </row>
    <row r="8243" spans="2:11" s="2" customFormat="1" x14ac:dyDescent="0.2">
      <c r="B8243" s="4"/>
      <c r="C8243" s="10"/>
      <c r="D8243" s="13"/>
      <c r="K8243" s="3"/>
    </row>
    <row r="8244" spans="2:11" s="2" customFormat="1" x14ac:dyDescent="0.2">
      <c r="B8244" s="4"/>
      <c r="C8244" s="10"/>
      <c r="D8244" s="13"/>
      <c r="K8244" s="3"/>
    </row>
    <row r="8245" spans="2:11" s="2" customFormat="1" x14ac:dyDescent="0.2">
      <c r="B8245" s="4"/>
      <c r="C8245" s="10"/>
      <c r="D8245" s="13"/>
      <c r="K8245" s="3"/>
    </row>
    <row r="8246" spans="2:11" s="2" customFormat="1" x14ac:dyDescent="0.2">
      <c r="B8246" s="4"/>
      <c r="C8246" s="10"/>
      <c r="D8246" s="13"/>
      <c r="K8246" s="3"/>
    </row>
    <row r="8247" spans="2:11" s="2" customFormat="1" x14ac:dyDescent="0.2">
      <c r="B8247" s="4"/>
      <c r="C8247" s="10"/>
      <c r="D8247" s="13"/>
      <c r="K8247" s="3"/>
    </row>
    <row r="8248" spans="2:11" s="2" customFormat="1" x14ac:dyDescent="0.2">
      <c r="B8248" s="4"/>
      <c r="C8248" s="10"/>
      <c r="D8248" s="13"/>
      <c r="K8248" s="3"/>
    </row>
    <row r="8249" spans="2:11" s="2" customFormat="1" x14ac:dyDescent="0.2">
      <c r="B8249" s="4"/>
      <c r="C8249" s="10"/>
      <c r="D8249" s="13"/>
      <c r="K8249" s="3"/>
    </row>
    <row r="8250" spans="2:11" s="2" customFormat="1" x14ac:dyDescent="0.2">
      <c r="B8250" s="4"/>
      <c r="C8250" s="10"/>
      <c r="D8250" s="13"/>
      <c r="K8250" s="3"/>
    </row>
    <row r="8251" spans="2:11" s="2" customFormat="1" x14ac:dyDescent="0.2">
      <c r="B8251" s="4"/>
      <c r="C8251" s="10"/>
      <c r="D8251" s="13"/>
      <c r="K8251" s="3"/>
    </row>
    <row r="8252" spans="2:11" s="2" customFormat="1" x14ac:dyDescent="0.2">
      <c r="B8252" s="4"/>
      <c r="C8252" s="10"/>
      <c r="D8252" s="13"/>
      <c r="K8252" s="3"/>
    </row>
    <row r="8253" spans="2:11" s="2" customFormat="1" x14ac:dyDescent="0.2">
      <c r="B8253" s="4"/>
      <c r="C8253" s="10"/>
      <c r="D8253" s="13"/>
      <c r="K8253" s="3"/>
    </row>
    <row r="8254" spans="2:11" s="2" customFormat="1" x14ac:dyDescent="0.2">
      <c r="B8254" s="4"/>
      <c r="C8254" s="10"/>
      <c r="D8254" s="13"/>
      <c r="K8254" s="3"/>
    </row>
    <row r="8255" spans="2:11" s="2" customFormat="1" x14ac:dyDescent="0.2">
      <c r="B8255" s="4"/>
      <c r="C8255" s="10"/>
      <c r="D8255" s="13"/>
      <c r="K8255" s="3"/>
    </row>
    <row r="8256" spans="2:11" s="2" customFormat="1" x14ac:dyDescent="0.2">
      <c r="B8256" s="4"/>
      <c r="C8256" s="10"/>
      <c r="D8256" s="13"/>
      <c r="K8256" s="3"/>
    </row>
    <row r="8257" spans="2:11" s="2" customFormat="1" x14ac:dyDescent="0.2">
      <c r="B8257" s="4"/>
      <c r="C8257" s="10"/>
      <c r="D8257" s="13"/>
      <c r="K8257" s="3"/>
    </row>
    <row r="8258" spans="2:11" s="2" customFormat="1" x14ac:dyDescent="0.2">
      <c r="B8258" s="4"/>
      <c r="C8258" s="10"/>
      <c r="D8258" s="13"/>
      <c r="K8258" s="3"/>
    </row>
    <row r="8259" spans="2:11" s="2" customFormat="1" x14ac:dyDescent="0.2">
      <c r="B8259" s="4"/>
      <c r="C8259" s="10"/>
      <c r="D8259" s="13"/>
      <c r="K8259" s="3"/>
    </row>
    <row r="8260" spans="2:11" s="2" customFormat="1" x14ac:dyDescent="0.2">
      <c r="B8260" s="4"/>
      <c r="C8260" s="10"/>
      <c r="D8260" s="13"/>
      <c r="K8260" s="3"/>
    </row>
    <row r="8261" spans="2:11" s="2" customFormat="1" x14ac:dyDescent="0.2">
      <c r="B8261" s="4"/>
      <c r="C8261" s="10"/>
      <c r="D8261" s="13"/>
      <c r="K8261" s="3"/>
    </row>
    <row r="8262" spans="2:11" s="2" customFormat="1" x14ac:dyDescent="0.2">
      <c r="B8262" s="4"/>
      <c r="C8262" s="10"/>
      <c r="D8262" s="13"/>
      <c r="K8262" s="3"/>
    </row>
    <row r="8263" spans="2:11" s="2" customFormat="1" x14ac:dyDescent="0.2">
      <c r="B8263" s="4"/>
      <c r="C8263" s="10"/>
      <c r="D8263" s="13"/>
      <c r="K8263" s="3"/>
    </row>
    <row r="8264" spans="2:11" s="2" customFormat="1" x14ac:dyDescent="0.2">
      <c r="B8264" s="4"/>
      <c r="C8264" s="10"/>
      <c r="D8264" s="13"/>
      <c r="K8264" s="3"/>
    </row>
    <row r="8265" spans="2:11" s="2" customFormat="1" x14ac:dyDescent="0.2">
      <c r="B8265" s="4"/>
      <c r="C8265" s="10"/>
      <c r="D8265" s="13"/>
      <c r="K8265" s="3"/>
    </row>
    <row r="8266" spans="2:11" s="2" customFormat="1" x14ac:dyDescent="0.2">
      <c r="B8266" s="4"/>
      <c r="C8266" s="10"/>
      <c r="D8266" s="13"/>
      <c r="K8266" s="3"/>
    </row>
    <row r="8267" spans="2:11" s="2" customFormat="1" x14ac:dyDescent="0.2">
      <c r="B8267" s="4"/>
      <c r="C8267" s="10"/>
      <c r="D8267" s="13"/>
      <c r="K8267" s="3"/>
    </row>
    <row r="8268" spans="2:11" s="2" customFormat="1" x14ac:dyDescent="0.2">
      <c r="B8268" s="4"/>
      <c r="C8268" s="10"/>
      <c r="D8268" s="13"/>
      <c r="K8268" s="3"/>
    </row>
    <row r="8269" spans="2:11" s="2" customFormat="1" x14ac:dyDescent="0.2">
      <c r="B8269" s="4"/>
      <c r="C8269" s="10"/>
      <c r="D8269" s="13"/>
      <c r="K8269" s="3"/>
    </row>
    <row r="8270" spans="2:11" s="2" customFormat="1" x14ac:dyDescent="0.2">
      <c r="B8270" s="4"/>
      <c r="C8270" s="10"/>
      <c r="D8270" s="13"/>
      <c r="K8270" s="3"/>
    </row>
    <row r="8271" spans="2:11" s="2" customFormat="1" x14ac:dyDescent="0.2">
      <c r="B8271" s="4"/>
      <c r="C8271" s="10"/>
      <c r="D8271" s="13"/>
      <c r="K8271" s="3"/>
    </row>
    <row r="8272" spans="2:11" s="2" customFormat="1" x14ac:dyDescent="0.2">
      <c r="B8272" s="4"/>
      <c r="C8272" s="10"/>
      <c r="D8272" s="13"/>
      <c r="K8272" s="3"/>
    </row>
    <row r="8273" spans="2:11" s="2" customFormat="1" x14ac:dyDescent="0.2">
      <c r="B8273" s="4"/>
      <c r="C8273" s="10"/>
      <c r="D8273" s="13"/>
      <c r="K8273" s="3"/>
    </row>
    <row r="8274" spans="2:11" s="2" customFormat="1" x14ac:dyDescent="0.2">
      <c r="B8274" s="4"/>
      <c r="C8274" s="10"/>
      <c r="D8274" s="13"/>
      <c r="K8274" s="3"/>
    </row>
    <row r="8275" spans="2:11" s="2" customFormat="1" x14ac:dyDescent="0.2">
      <c r="B8275" s="4"/>
      <c r="C8275" s="10"/>
      <c r="D8275" s="13"/>
      <c r="K8275" s="3"/>
    </row>
    <row r="8276" spans="2:11" s="2" customFormat="1" x14ac:dyDescent="0.2">
      <c r="B8276" s="4"/>
      <c r="C8276" s="10"/>
      <c r="D8276" s="13"/>
      <c r="K8276" s="3"/>
    </row>
    <row r="8277" spans="2:11" s="2" customFormat="1" x14ac:dyDescent="0.2">
      <c r="B8277" s="4"/>
      <c r="C8277" s="10"/>
      <c r="D8277" s="13"/>
      <c r="K8277" s="3"/>
    </row>
    <row r="8278" spans="2:11" s="2" customFormat="1" x14ac:dyDescent="0.2">
      <c r="B8278" s="4"/>
      <c r="C8278" s="10"/>
      <c r="D8278" s="13"/>
      <c r="K8278" s="3"/>
    </row>
    <row r="8279" spans="2:11" s="2" customFormat="1" x14ac:dyDescent="0.2">
      <c r="B8279" s="4"/>
      <c r="C8279" s="10"/>
      <c r="D8279" s="13"/>
      <c r="K8279" s="3"/>
    </row>
    <row r="8280" spans="2:11" s="2" customFormat="1" x14ac:dyDescent="0.2">
      <c r="B8280" s="4"/>
      <c r="C8280" s="10"/>
      <c r="D8280" s="13"/>
      <c r="K8280" s="3"/>
    </row>
    <row r="8281" spans="2:11" s="2" customFormat="1" x14ac:dyDescent="0.2">
      <c r="B8281" s="4"/>
      <c r="C8281" s="10"/>
      <c r="D8281" s="13"/>
      <c r="K8281" s="3"/>
    </row>
    <row r="8282" spans="2:11" s="2" customFormat="1" x14ac:dyDescent="0.2">
      <c r="B8282" s="4"/>
      <c r="C8282" s="10"/>
      <c r="D8282" s="13"/>
      <c r="K8282" s="3"/>
    </row>
    <row r="8283" spans="2:11" s="2" customFormat="1" x14ac:dyDescent="0.2">
      <c r="B8283" s="4"/>
      <c r="C8283" s="10"/>
      <c r="D8283" s="13"/>
      <c r="K8283" s="3"/>
    </row>
    <row r="8284" spans="2:11" s="2" customFormat="1" x14ac:dyDescent="0.2">
      <c r="B8284" s="4"/>
      <c r="C8284" s="10"/>
      <c r="D8284" s="13"/>
      <c r="K8284" s="3"/>
    </row>
    <row r="8285" spans="2:11" s="2" customFormat="1" x14ac:dyDescent="0.2">
      <c r="B8285" s="4"/>
      <c r="C8285" s="10"/>
      <c r="D8285" s="13"/>
      <c r="K8285" s="3"/>
    </row>
    <row r="8286" spans="2:11" s="2" customFormat="1" x14ac:dyDescent="0.2">
      <c r="B8286" s="4"/>
      <c r="C8286" s="10"/>
      <c r="D8286" s="13"/>
      <c r="K8286" s="3"/>
    </row>
    <row r="8287" spans="2:11" s="2" customFormat="1" x14ac:dyDescent="0.2">
      <c r="B8287" s="4"/>
      <c r="C8287" s="10"/>
      <c r="D8287" s="13"/>
      <c r="K8287" s="3"/>
    </row>
    <row r="8288" spans="2:11" s="2" customFormat="1" x14ac:dyDescent="0.2">
      <c r="B8288" s="4"/>
      <c r="C8288" s="10"/>
      <c r="D8288" s="13"/>
      <c r="K8288" s="3"/>
    </row>
    <row r="8289" spans="2:11" s="2" customFormat="1" x14ac:dyDescent="0.2">
      <c r="B8289" s="4"/>
      <c r="C8289" s="10"/>
      <c r="D8289" s="13"/>
      <c r="K8289" s="3"/>
    </row>
    <row r="8290" spans="2:11" s="2" customFormat="1" x14ac:dyDescent="0.2">
      <c r="B8290" s="4"/>
      <c r="C8290" s="10"/>
      <c r="D8290" s="13"/>
      <c r="K8290" s="3"/>
    </row>
    <row r="8291" spans="2:11" s="2" customFormat="1" x14ac:dyDescent="0.2">
      <c r="B8291" s="4"/>
      <c r="C8291" s="10"/>
      <c r="D8291" s="13"/>
      <c r="K8291" s="3"/>
    </row>
    <row r="8292" spans="2:11" s="2" customFormat="1" x14ac:dyDescent="0.2">
      <c r="B8292" s="4"/>
      <c r="C8292" s="10"/>
      <c r="D8292" s="13"/>
      <c r="K8292" s="3"/>
    </row>
    <row r="8293" spans="2:11" s="2" customFormat="1" x14ac:dyDescent="0.2">
      <c r="B8293" s="4"/>
      <c r="C8293" s="10"/>
      <c r="D8293" s="13"/>
      <c r="K8293" s="3"/>
    </row>
    <row r="8294" spans="2:11" s="2" customFormat="1" x14ac:dyDescent="0.2">
      <c r="B8294" s="4"/>
      <c r="C8294" s="10"/>
      <c r="D8294" s="13"/>
      <c r="K8294" s="3"/>
    </row>
    <row r="8295" spans="2:11" s="2" customFormat="1" x14ac:dyDescent="0.2">
      <c r="B8295" s="4"/>
      <c r="C8295" s="10"/>
      <c r="D8295" s="13"/>
      <c r="K8295" s="3"/>
    </row>
    <row r="8296" spans="2:11" s="2" customFormat="1" x14ac:dyDescent="0.2">
      <c r="B8296" s="4"/>
      <c r="C8296" s="10"/>
      <c r="D8296" s="13"/>
      <c r="K8296" s="3"/>
    </row>
    <row r="8297" spans="2:11" s="2" customFormat="1" x14ac:dyDescent="0.2">
      <c r="B8297" s="4"/>
      <c r="C8297" s="10"/>
      <c r="D8297" s="13"/>
      <c r="K8297" s="3"/>
    </row>
    <row r="8298" spans="2:11" s="2" customFormat="1" x14ac:dyDescent="0.2">
      <c r="B8298" s="4"/>
      <c r="C8298" s="10"/>
      <c r="D8298" s="13"/>
      <c r="K8298" s="3"/>
    </row>
    <row r="8299" spans="2:11" s="2" customFormat="1" x14ac:dyDescent="0.2">
      <c r="B8299" s="4"/>
      <c r="C8299" s="10"/>
      <c r="D8299" s="13"/>
      <c r="K8299" s="3"/>
    </row>
    <row r="8300" spans="2:11" s="2" customFormat="1" x14ac:dyDescent="0.2">
      <c r="B8300" s="4"/>
      <c r="C8300" s="10"/>
      <c r="D8300" s="13"/>
      <c r="K8300" s="3"/>
    </row>
    <row r="8301" spans="2:11" s="2" customFormat="1" x14ac:dyDescent="0.2">
      <c r="B8301" s="4"/>
      <c r="C8301" s="10"/>
      <c r="D8301" s="13"/>
      <c r="K8301" s="3"/>
    </row>
    <row r="8302" spans="2:11" s="2" customFormat="1" x14ac:dyDescent="0.2">
      <c r="B8302" s="4"/>
      <c r="C8302" s="10"/>
      <c r="D8302" s="13"/>
      <c r="K8302" s="3"/>
    </row>
    <row r="8303" spans="2:11" s="2" customFormat="1" x14ac:dyDescent="0.2">
      <c r="B8303" s="4"/>
      <c r="C8303" s="10"/>
      <c r="D8303" s="13"/>
      <c r="K8303" s="3"/>
    </row>
    <row r="8304" spans="2:11" s="2" customFormat="1" x14ac:dyDescent="0.2">
      <c r="B8304" s="4"/>
      <c r="C8304" s="10"/>
      <c r="D8304" s="13"/>
      <c r="K8304" s="3"/>
    </row>
    <row r="8305" spans="2:11" s="2" customFormat="1" x14ac:dyDescent="0.2">
      <c r="B8305" s="4"/>
      <c r="C8305" s="10"/>
      <c r="D8305" s="13"/>
      <c r="K8305" s="3"/>
    </row>
    <row r="8306" spans="2:11" s="2" customFormat="1" x14ac:dyDescent="0.2">
      <c r="B8306" s="4"/>
      <c r="C8306" s="10"/>
      <c r="D8306" s="13"/>
      <c r="K8306" s="3"/>
    </row>
    <row r="8307" spans="2:11" s="2" customFormat="1" x14ac:dyDescent="0.2">
      <c r="B8307" s="4"/>
      <c r="C8307" s="10"/>
      <c r="D8307" s="13"/>
      <c r="K8307" s="3"/>
    </row>
    <row r="8308" spans="2:11" s="2" customFormat="1" x14ac:dyDescent="0.2">
      <c r="B8308" s="4"/>
      <c r="C8308" s="10"/>
      <c r="D8308" s="13"/>
      <c r="K8308" s="3"/>
    </row>
    <row r="8309" spans="2:11" s="2" customFormat="1" x14ac:dyDescent="0.2">
      <c r="B8309" s="4"/>
      <c r="C8309" s="10"/>
      <c r="D8309" s="13"/>
      <c r="K8309" s="3"/>
    </row>
    <row r="8310" spans="2:11" s="2" customFormat="1" x14ac:dyDescent="0.2">
      <c r="B8310" s="4"/>
      <c r="C8310" s="10"/>
      <c r="D8310" s="13"/>
      <c r="K8310" s="3"/>
    </row>
    <row r="8311" spans="2:11" s="2" customFormat="1" x14ac:dyDescent="0.2">
      <c r="B8311" s="4"/>
      <c r="C8311" s="10"/>
      <c r="D8311" s="13"/>
      <c r="K8311" s="3"/>
    </row>
    <row r="8312" spans="2:11" s="2" customFormat="1" x14ac:dyDescent="0.2">
      <c r="B8312" s="4"/>
      <c r="C8312" s="10"/>
      <c r="D8312" s="13"/>
      <c r="K8312" s="3"/>
    </row>
    <row r="8313" spans="2:11" s="2" customFormat="1" x14ac:dyDescent="0.2">
      <c r="B8313" s="4"/>
      <c r="C8313" s="10"/>
      <c r="D8313" s="13"/>
      <c r="K8313" s="3"/>
    </row>
    <row r="8314" spans="2:11" s="2" customFormat="1" x14ac:dyDescent="0.2">
      <c r="B8314" s="4"/>
      <c r="C8314" s="10"/>
      <c r="D8314" s="13"/>
      <c r="K8314" s="3"/>
    </row>
    <row r="8315" spans="2:11" s="2" customFormat="1" x14ac:dyDescent="0.2">
      <c r="B8315" s="4"/>
      <c r="C8315" s="10"/>
      <c r="D8315" s="13"/>
      <c r="K8315" s="3"/>
    </row>
    <row r="8316" spans="2:11" s="2" customFormat="1" x14ac:dyDescent="0.2">
      <c r="B8316" s="4"/>
      <c r="C8316" s="10"/>
      <c r="D8316" s="13"/>
      <c r="K8316" s="3"/>
    </row>
    <row r="8317" spans="2:11" s="2" customFormat="1" x14ac:dyDescent="0.2">
      <c r="B8317" s="4"/>
      <c r="C8317" s="10"/>
      <c r="D8317" s="13"/>
      <c r="K8317" s="3"/>
    </row>
    <row r="8318" spans="2:11" s="2" customFormat="1" x14ac:dyDescent="0.2">
      <c r="B8318" s="4"/>
      <c r="C8318" s="10"/>
      <c r="D8318" s="13"/>
      <c r="K8318" s="3"/>
    </row>
    <row r="8319" spans="2:11" s="2" customFormat="1" x14ac:dyDescent="0.2">
      <c r="B8319" s="4"/>
      <c r="C8319" s="10"/>
      <c r="D8319" s="13"/>
      <c r="K8319" s="3"/>
    </row>
    <row r="8320" spans="2:11" s="2" customFormat="1" x14ac:dyDescent="0.2">
      <c r="B8320" s="4"/>
      <c r="C8320" s="10"/>
      <c r="D8320" s="13"/>
      <c r="K8320" s="3"/>
    </row>
    <row r="8321" spans="2:11" s="2" customFormat="1" x14ac:dyDescent="0.2">
      <c r="B8321" s="4"/>
      <c r="C8321" s="10"/>
      <c r="D8321" s="13"/>
      <c r="K8321" s="3"/>
    </row>
    <row r="8322" spans="2:11" s="2" customFormat="1" x14ac:dyDescent="0.2">
      <c r="B8322" s="4"/>
      <c r="C8322" s="10"/>
      <c r="D8322" s="13"/>
      <c r="K8322" s="3"/>
    </row>
    <row r="8323" spans="2:11" s="2" customFormat="1" x14ac:dyDescent="0.2">
      <c r="B8323" s="4"/>
      <c r="C8323" s="10"/>
      <c r="D8323" s="13"/>
      <c r="K8323" s="3"/>
    </row>
    <row r="8324" spans="2:11" s="2" customFormat="1" x14ac:dyDescent="0.2">
      <c r="B8324" s="4"/>
      <c r="C8324" s="10"/>
      <c r="D8324" s="13"/>
      <c r="K8324" s="3"/>
    </row>
    <row r="8325" spans="2:11" s="2" customFormat="1" x14ac:dyDescent="0.2">
      <c r="B8325" s="4"/>
      <c r="C8325" s="10"/>
      <c r="D8325" s="13"/>
      <c r="K8325" s="3"/>
    </row>
    <row r="8326" spans="2:11" s="2" customFormat="1" x14ac:dyDescent="0.2">
      <c r="B8326" s="4"/>
      <c r="C8326" s="10"/>
      <c r="D8326" s="13"/>
      <c r="K8326" s="3"/>
    </row>
    <row r="8327" spans="2:11" s="2" customFormat="1" x14ac:dyDescent="0.2">
      <c r="B8327" s="4"/>
      <c r="C8327" s="10"/>
      <c r="D8327" s="13"/>
      <c r="K8327" s="3"/>
    </row>
    <row r="8328" spans="2:11" s="2" customFormat="1" x14ac:dyDescent="0.2">
      <c r="B8328" s="4"/>
      <c r="C8328" s="10"/>
      <c r="D8328" s="13"/>
      <c r="K8328" s="3"/>
    </row>
    <row r="8329" spans="2:11" s="2" customFormat="1" x14ac:dyDescent="0.2">
      <c r="B8329" s="4"/>
      <c r="C8329" s="10"/>
      <c r="D8329" s="13"/>
      <c r="K8329" s="3"/>
    </row>
    <row r="8330" spans="2:11" s="2" customFormat="1" x14ac:dyDescent="0.2">
      <c r="B8330" s="4"/>
      <c r="C8330" s="10"/>
      <c r="D8330" s="13"/>
      <c r="K8330" s="3"/>
    </row>
    <row r="8331" spans="2:11" s="2" customFormat="1" x14ac:dyDescent="0.2">
      <c r="B8331" s="4"/>
      <c r="C8331" s="10"/>
      <c r="D8331" s="13"/>
      <c r="K8331" s="3"/>
    </row>
    <row r="8332" spans="2:11" s="2" customFormat="1" x14ac:dyDescent="0.2">
      <c r="B8332" s="4"/>
      <c r="C8332" s="10"/>
      <c r="D8332" s="13"/>
      <c r="K8332" s="3"/>
    </row>
    <row r="8333" spans="2:11" s="2" customFormat="1" x14ac:dyDescent="0.2">
      <c r="B8333" s="4"/>
      <c r="C8333" s="10"/>
      <c r="D8333" s="13"/>
      <c r="K8333" s="3"/>
    </row>
    <row r="8334" spans="2:11" s="2" customFormat="1" x14ac:dyDescent="0.2">
      <c r="B8334" s="4"/>
      <c r="C8334" s="10"/>
      <c r="D8334" s="13"/>
      <c r="K8334" s="3"/>
    </row>
    <row r="8335" spans="2:11" s="2" customFormat="1" x14ac:dyDescent="0.2">
      <c r="B8335" s="4"/>
      <c r="C8335" s="10"/>
      <c r="D8335" s="13"/>
      <c r="K8335" s="3"/>
    </row>
    <row r="8336" spans="2:11" s="2" customFormat="1" x14ac:dyDescent="0.2">
      <c r="B8336" s="4"/>
      <c r="C8336" s="10"/>
      <c r="D8336" s="13"/>
      <c r="K8336" s="3"/>
    </row>
    <row r="8337" spans="2:11" s="2" customFormat="1" x14ac:dyDescent="0.2">
      <c r="B8337" s="4"/>
      <c r="C8337" s="10"/>
      <c r="D8337" s="13"/>
      <c r="K8337" s="3"/>
    </row>
    <row r="8338" spans="2:11" s="2" customFormat="1" x14ac:dyDescent="0.2">
      <c r="B8338" s="4"/>
      <c r="C8338" s="10"/>
      <c r="D8338" s="13"/>
      <c r="K8338" s="3"/>
    </row>
    <row r="8339" spans="2:11" s="2" customFormat="1" x14ac:dyDescent="0.2">
      <c r="B8339" s="4"/>
      <c r="C8339" s="10"/>
      <c r="D8339" s="13"/>
      <c r="K8339" s="3"/>
    </row>
    <row r="8340" spans="2:11" s="2" customFormat="1" x14ac:dyDescent="0.2">
      <c r="B8340" s="4"/>
      <c r="C8340" s="10"/>
      <c r="D8340" s="13"/>
      <c r="K8340" s="3"/>
    </row>
    <row r="8341" spans="2:11" s="2" customFormat="1" x14ac:dyDescent="0.2">
      <c r="B8341" s="4"/>
      <c r="C8341" s="10"/>
      <c r="D8341" s="13"/>
      <c r="K8341" s="3"/>
    </row>
    <row r="8342" spans="2:11" s="2" customFormat="1" x14ac:dyDescent="0.2">
      <c r="B8342" s="4"/>
      <c r="C8342" s="10"/>
      <c r="D8342" s="13"/>
      <c r="K8342" s="3"/>
    </row>
    <row r="8343" spans="2:11" s="2" customFormat="1" x14ac:dyDescent="0.2">
      <c r="B8343" s="4"/>
      <c r="C8343" s="10"/>
      <c r="D8343" s="13"/>
      <c r="K8343" s="3"/>
    </row>
    <row r="8344" spans="2:11" s="2" customFormat="1" x14ac:dyDescent="0.2">
      <c r="B8344" s="4"/>
      <c r="C8344" s="10"/>
      <c r="D8344" s="13"/>
      <c r="K8344" s="3"/>
    </row>
    <row r="8345" spans="2:11" s="2" customFormat="1" x14ac:dyDescent="0.2">
      <c r="B8345" s="4"/>
      <c r="C8345" s="10"/>
      <c r="D8345" s="13"/>
      <c r="K8345" s="3"/>
    </row>
    <row r="8346" spans="2:11" s="2" customFormat="1" x14ac:dyDescent="0.2">
      <c r="B8346" s="4"/>
      <c r="C8346" s="10"/>
      <c r="D8346" s="13"/>
      <c r="K8346" s="3"/>
    </row>
    <row r="8347" spans="2:11" s="2" customFormat="1" x14ac:dyDescent="0.2">
      <c r="B8347" s="4"/>
      <c r="C8347" s="10"/>
      <c r="D8347" s="13"/>
      <c r="K8347" s="3"/>
    </row>
    <row r="8348" spans="2:11" s="2" customFormat="1" x14ac:dyDescent="0.2">
      <c r="B8348" s="4"/>
      <c r="C8348" s="10"/>
      <c r="D8348" s="13"/>
      <c r="K8348" s="3"/>
    </row>
    <row r="8349" spans="2:11" s="2" customFormat="1" x14ac:dyDescent="0.2">
      <c r="B8349" s="4"/>
      <c r="C8349" s="10"/>
      <c r="D8349" s="13"/>
      <c r="K8349" s="3"/>
    </row>
    <row r="8350" spans="2:11" s="2" customFormat="1" x14ac:dyDescent="0.2">
      <c r="B8350" s="4"/>
      <c r="C8350" s="10"/>
      <c r="D8350" s="13"/>
      <c r="K8350" s="3"/>
    </row>
    <row r="8351" spans="2:11" s="2" customFormat="1" x14ac:dyDescent="0.2">
      <c r="B8351" s="4"/>
      <c r="C8351" s="10"/>
      <c r="D8351" s="13"/>
      <c r="K8351" s="3"/>
    </row>
    <row r="8352" spans="2:11" s="2" customFormat="1" x14ac:dyDescent="0.2">
      <c r="B8352" s="4"/>
      <c r="C8352" s="10"/>
      <c r="D8352" s="13"/>
      <c r="K8352" s="3"/>
    </row>
    <row r="8353" spans="2:11" s="2" customFormat="1" x14ac:dyDescent="0.2">
      <c r="B8353" s="4"/>
      <c r="C8353" s="10"/>
      <c r="D8353" s="13"/>
      <c r="K8353" s="3"/>
    </row>
    <row r="8354" spans="2:11" s="2" customFormat="1" x14ac:dyDescent="0.2">
      <c r="B8354" s="4"/>
      <c r="C8354" s="10"/>
      <c r="D8354" s="13"/>
      <c r="K8354" s="3"/>
    </row>
    <row r="8355" spans="2:11" s="2" customFormat="1" x14ac:dyDescent="0.2">
      <c r="B8355" s="4"/>
      <c r="C8355" s="10"/>
      <c r="D8355" s="13"/>
      <c r="K8355" s="3"/>
    </row>
    <row r="8356" spans="2:11" s="2" customFormat="1" x14ac:dyDescent="0.2">
      <c r="B8356" s="4"/>
      <c r="C8356" s="10"/>
      <c r="D8356" s="13"/>
      <c r="K8356" s="3"/>
    </row>
    <row r="8357" spans="2:11" s="2" customFormat="1" x14ac:dyDescent="0.2">
      <c r="B8357" s="4"/>
      <c r="C8357" s="10"/>
      <c r="D8357" s="13"/>
      <c r="K8357" s="3"/>
    </row>
    <row r="8358" spans="2:11" s="2" customFormat="1" x14ac:dyDescent="0.2">
      <c r="B8358" s="4"/>
      <c r="C8358" s="10"/>
      <c r="D8358" s="13"/>
      <c r="K8358" s="3"/>
    </row>
    <row r="8359" spans="2:11" s="2" customFormat="1" x14ac:dyDescent="0.2">
      <c r="B8359" s="4"/>
      <c r="C8359" s="10"/>
      <c r="D8359" s="13"/>
      <c r="K8359" s="3"/>
    </row>
    <row r="8360" spans="2:11" s="2" customFormat="1" x14ac:dyDescent="0.2">
      <c r="B8360" s="4"/>
      <c r="C8360" s="10"/>
      <c r="D8360" s="13"/>
      <c r="K8360" s="3"/>
    </row>
    <row r="8361" spans="2:11" s="2" customFormat="1" x14ac:dyDescent="0.2">
      <c r="B8361" s="4"/>
      <c r="C8361" s="10"/>
      <c r="D8361" s="13"/>
      <c r="K8361" s="3"/>
    </row>
    <row r="8362" spans="2:11" s="2" customFormat="1" x14ac:dyDescent="0.2">
      <c r="B8362" s="4"/>
      <c r="C8362" s="10"/>
      <c r="D8362" s="13"/>
      <c r="K8362" s="3"/>
    </row>
    <row r="8363" spans="2:11" s="2" customFormat="1" x14ac:dyDescent="0.2">
      <c r="B8363" s="4"/>
      <c r="C8363" s="10"/>
      <c r="D8363" s="13"/>
      <c r="K8363" s="3"/>
    </row>
    <row r="8364" spans="2:11" s="2" customFormat="1" x14ac:dyDescent="0.2">
      <c r="B8364" s="4"/>
      <c r="C8364" s="10"/>
      <c r="D8364" s="13"/>
      <c r="K8364" s="3"/>
    </row>
    <row r="8365" spans="2:11" s="2" customFormat="1" x14ac:dyDescent="0.2">
      <c r="B8365" s="4"/>
      <c r="C8365" s="10"/>
      <c r="D8365" s="13"/>
      <c r="K8365" s="3"/>
    </row>
    <row r="8366" spans="2:11" s="2" customFormat="1" x14ac:dyDescent="0.2">
      <c r="B8366" s="4"/>
      <c r="C8366" s="10"/>
      <c r="D8366" s="13"/>
      <c r="K8366" s="3"/>
    </row>
    <row r="8367" spans="2:11" s="2" customFormat="1" x14ac:dyDescent="0.2">
      <c r="B8367" s="4"/>
      <c r="C8367" s="10"/>
      <c r="D8367" s="13"/>
      <c r="K8367" s="3"/>
    </row>
    <row r="8368" spans="2:11" s="2" customFormat="1" x14ac:dyDescent="0.2">
      <c r="B8368" s="4"/>
      <c r="C8368" s="10"/>
      <c r="D8368" s="13"/>
      <c r="K8368" s="3"/>
    </row>
    <row r="8369" spans="2:11" s="2" customFormat="1" x14ac:dyDescent="0.2">
      <c r="B8369" s="4"/>
      <c r="C8369" s="10"/>
      <c r="D8369" s="13"/>
      <c r="K8369" s="3"/>
    </row>
    <row r="8370" spans="2:11" s="2" customFormat="1" x14ac:dyDescent="0.2">
      <c r="B8370" s="4"/>
      <c r="C8370" s="10"/>
      <c r="D8370" s="13"/>
      <c r="K8370" s="3"/>
    </row>
    <row r="8371" spans="2:11" s="2" customFormat="1" x14ac:dyDescent="0.2">
      <c r="B8371" s="4"/>
      <c r="C8371" s="10"/>
      <c r="D8371" s="13"/>
      <c r="K8371" s="3"/>
    </row>
    <row r="8372" spans="2:11" s="2" customFormat="1" x14ac:dyDescent="0.2">
      <c r="B8372" s="4"/>
      <c r="C8372" s="10"/>
      <c r="D8372" s="13"/>
      <c r="K8372" s="3"/>
    </row>
    <row r="8373" spans="2:11" s="2" customFormat="1" x14ac:dyDescent="0.2">
      <c r="B8373" s="4"/>
      <c r="C8373" s="10"/>
      <c r="D8373" s="13"/>
      <c r="K8373" s="3"/>
    </row>
    <row r="8374" spans="2:11" s="2" customFormat="1" x14ac:dyDescent="0.2">
      <c r="B8374" s="4"/>
      <c r="C8374" s="10"/>
      <c r="D8374" s="13"/>
      <c r="K8374" s="3"/>
    </row>
    <row r="8375" spans="2:11" s="2" customFormat="1" x14ac:dyDescent="0.2">
      <c r="B8375" s="4"/>
      <c r="C8375" s="10"/>
      <c r="D8375" s="13"/>
      <c r="K8375" s="3"/>
    </row>
    <row r="8376" spans="2:11" s="2" customFormat="1" x14ac:dyDescent="0.2">
      <c r="B8376" s="4"/>
      <c r="C8376" s="10"/>
      <c r="D8376" s="13"/>
      <c r="K8376" s="3"/>
    </row>
    <row r="8377" spans="2:11" s="2" customFormat="1" x14ac:dyDescent="0.2">
      <c r="B8377" s="4"/>
      <c r="C8377" s="10"/>
      <c r="D8377" s="13"/>
      <c r="K8377" s="3"/>
    </row>
    <row r="8378" spans="2:11" s="2" customFormat="1" x14ac:dyDescent="0.2">
      <c r="B8378" s="4"/>
      <c r="C8378" s="10"/>
      <c r="D8378" s="13"/>
      <c r="K8378" s="3"/>
    </row>
    <row r="8379" spans="2:11" s="2" customFormat="1" x14ac:dyDescent="0.2">
      <c r="B8379" s="4"/>
      <c r="C8379" s="10"/>
      <c r="D8379" s="13"/>
      <c r="K8379" s="3"/>
    </row>
    <row r="8380" spans="2:11" s="2" customFormat="1" x14ac:dyDescent="0.2">
      <c r="B8380" s="4"/>
      <c r="C8380" s="10"/>
      <c r="D8380" s="13"/>
      <c r="K8380" s="3"/>
    </row>
    <row r="8381" spans="2:11" s="2" customFormat="1" x14ac:dyDescent="0.2">
      <c r="B8381" s="4"/>
      <c r="C8381" s="10"/>
      <c r="D8381" s="13"/>
      <c r="K8381" s="3"/>
    </row>
    <row r="8382" spans="2:11" s="2" customFormat="1" x14ac:dyDescent="0.2">
      <c r="B8382" s="4"/>
      <c r="C8382" s="10"/>
      <c r="D8382" s="13"/>
      <c r="K8382" s="3"/>
    </row>
    <row r="8383" spans="2:11" s="2" customFormat="1" x14ac:dyDescent="0.2">
      <c r="B8383" s="4"/>
      <c r="C8383" s="10"/>
      <c r="D8383" s="13"/>
      <c r="K8383" s="3"/>
    </row>
    <row r="8384" spans="2:11" s="2" customFormat="1" x14ac:dyDescent="0.2">
      <c r="B8384" s="4"/>
      <c r="C8384" s="10"/>
      <c r="D8384" s="13"/>
      <c r="K8384" s="3"/>
    </row>
    <row r="8385" spans="2:11" s="2" customFormat="1" x14ac:dyDescent="0.2">
      <c r="B8385" s="4"/>
      <c r="C8385" s="10"/>
      <c r="D8385" s="13"/>
      <c r="K8385" s="3"/>
    </row>
    <row r="8386" spans="2:11" s="2" customFormat="1" x14ac:dyDescent="0.2">
      <c r="B8386" s="4"/>
      <c r="C8386" s="10"/>
      <c r="D8386" s="13"/>
      <c r="K8386" s="3"/>
    </row>
    <row r="8387" spans="2:11" s="2" customFormat="1" x14ac:dyDescent="0.2">
      <c r="B8387" s="4"/>
      <c r="C8387" s="10"/>
      <c r="D8387" s="13"/>
      <c r="K8387" s="3"/>
    </row>
    <row r="8388" spans="2:11" s="2" customFormat="1" x14ac:dyDescent="0.2">
      <c r="B8388" s="4"/>
      <c r="C8388" s="10"/>
      <c r="D8388" s="13"/>
      <c r="K8388" s="3"/>
    </row>
    <row r="8389" spans="2:11" s="2" customFormat="1" x14ac:dyDescent="0.2">
      <c r="B8389" s="4"/>
      <c r="C8389" s="10"/>
      <c r="D8389" s="13"/>
      <c r="K8389" s="3"/>
    </row>
    <row r="8390" spans="2:11" s="2" customFormat="1" x14ac:dyDescent="0.2">
      <c r="B8390" s="4"/>
      <c r="C8390" s="10"/>
      <c r="D8390" s="13"/>
      <c r="K8390" s="3"/>
    </row>
    <row r="8391" spans="2:11" s="2" customFormat="1" x14ac:dyDescent="0.2">
      <c r="B8391" s="4"/>
      <c r="C8391" s="10"/>
      <c r="D8391" s="13"/>
      <c r="K8391" s="3"/>
    </row>
    <row r="8392" spans="2:11" s="2" customFormat="1" x14ac:dyDescent="0.2">
      <c r="B8392" s="4"/>
      <c r="C8392" s="10"/>
      <c r="D8392" s="13"/>
      <c r="K8392" s="3"/>
    </row>
    <row r="8393" spans="2:11" s="2" customFormat="1" x14ac:dyDescent="0.2">
      <c r="B8393" s="4"/>
      <c r="C8393" s="10"/>
      <c r="D8393" s="13"/>
      <c r="K8393" s="3"/>
    </row>
    <row r="8394" spans="2:11" s="2" customFormat="1" x14ac:dyDescent="0.2">
      <c r="B8394" s="4"/>
      <c r="C8394" s="10"/>
      <c r="D8394" s="13"/>
      <c r="K8394" s="3"/>
    </row>
    <row r="8395" spans="2:11" s="2" customFormat="1" x14ac:dyDescent="0.2">
      <c r="B8395" s="4"/>
      <c r="C8395" s="10"/>
      <c r="D8395" s="13"/>
      <c r="K8395" s="3"/>
    </row>
    <row r="8396" spans="2:11" s="2" customFormat="1" x14ac:dyDescent="0.2">
      <c r="B8396" s="4"/>
      <c r="C8396" s="10"/>
      <c r="D8396" s="13"/>
      <c r="K8396" s="3"/>
    </row>
    <row r="8397" spans="2:11" s="2" customFormat="1" x14ac:dyDescent="0.2">
      <c r="B8397" s="4"/>
      <c r="C8397" s="10"/>
      <c r="D8397" s="13"/>
      <c r="K8397" s="3"/>
    </row>
    <row r="8398" spans="2:11" s="2" customFormat="1" x14ac:dyDescent="0.2">
      <c r="B8398" s="4"/>
      <c r="C8398" s="10"/>
      <c r="D8398" s="13"/>
      <c r="K8398" s="3"/>
    </row>
    <row r="8399" spans="2:11" s="2" customFormat="1" x14ac:dyDescent="0.2">
      <c r="B8399" s="4"/>
      <c r="C8399" s="10"/>
      <c r="D8399" s="13"/>
      <c r="K8399" s="3"/>
    </row>
    <row r="8400" spans="2:11" s="2" customFormat="1" x14ac:dyDescent="0.2">
      <c r="B8400" s="4"/>
      <c r="C8400" s="10"/>
      <c r="D8400" s="13"/>
      <c r="K8400" s="3"/>
    </row>
    <row r="8401" spans="2:11" s="2" customFormat="1" x14ac:dyDescent="0.2">
      <c r="B8401" s="4"/>
      <c r="C8401" s="10"/>
      <c r="D8401" s="13"/>
      <c r="K8401" s="3"/>
    </row>
    <row r="8402" spans="2:11" s="2" customFormat="1" x14ac:dyDescent="0.2">
      <c r="B8402" s="4"/>
      <c r="C8402" s="10"/>
      <c r="D8402" s="13"/>
      <c r="K8402" s="3"/>
    </row>
    <row r="8403" spans="2:11" s="2" customFormat="1" x14ac:dyDescent="0.2">
      <c r="B8403" s="4"/>
      <c r="C8403" s="10"/>
      <c r="D8403" s="13"/>
      <c r="K8403" s="3"/>
    </row>
    <row r="8404" spans="2:11" s="2" customFormat="1" x14ac:dyDescent="0.2">
      <c r="B8404" s="4"/>
      <c r="C8404" s="10"/>
      <c r="D8404" s="13"/>
      <c r="K8404" s="3"/>
    </row>
    <row r="8405" spans="2:11" s="2" customFormat="1" x14ac:dyDescent="0.2">
      <c r="B8405" s="4"/>
      <c r="C8405" s="10"/>
      <c r="D8405" s="13"/>
      <c r="K8405" s="3"/>
    </row>
    <row r="8406" spans="2:11" s="2" customFormat="1" x14ac:dyDescent="0.2">
      <c r="B8406" s="4"/>
      <c r="C8406" s="10"/>
      <c r="D8406" s="13"/>
      <c r="K8406" s="3"/>
    </row>
    <row r="8407" spans="2:11" s="2" customFormat="1" x14ac:dyDescent="0.2">
      <c r="B8407" s="4"/>
      <c r="C8407" s="10"/>
      <c r="D8407" s="13"/>
      <c r="K8407" s="3"/>
    </row>
    <row r="8408" spans="2:11" s="2" customFormat="1" x14ac:dyDescent="0.2">
      <c r="B8408" s="4"/>
      <c r="C8408" s="10"/>
      <c r="D8408" s="13"/>
      <c r="K8408" s="3"/>
    </row>
    <row r="8409" spans="2:11" s="2" customFormat="1" x14ac:dyDescent="0.2">
      <c r="B8409" s="4"/>
      <c r="C8409" s="10"/>
      <c r="D8409" s="13"/>
      <c r="K8409" s="3"/>
    </row>
    <row r="8410" spans="2:11" s="2" customFormat="1" x14ac:dyDescent="0.2">
      <c r="B8410" s="4"/>
      <c r="C8410" s="10"/>
      <c r="D8410" s="13"/>
      <c r="K8410" s="3"/>
    </row>
    <row r="8411" spans="2:11" s="2" customFormat="1" x14ac:dyDescent="0.2">
      <c r="B8411" s="4"/>
      <c r="C8411" s="10"/>
      <c r="D8411" s="13"/>
      <c r="K8411" s="3"/>
    </row>
    <row r="8412" spans="2:11" s="2" customFormat="1" x14ac:dyDescent="0.2">
      <c r="B8412" s="4"/>
      <c r="C8412" s="10"/>
      <c r="D8412" s="13"/>
      <c r="K8412" s="3"/>
    </row>
    <row r="8413" spans="2:11" s="2" customFormat="1" x14ac:dyDescent="0.2">
      <c r="B8413" s="4"/>
      <c r="C8413" s="10"/>
      <c r="D8413" s="13"/>
      <c r="K8413" s="3"/>
    </row>
    <row r="8414" spans="2:11" s="2" customFormat="1" x14ac:dyDescent="0.2">
      <c r="B8414" s="4"/>
      <c r="C8414" s="10"/>
      <c r="D8414" s="13"/>
      <c r="K8414" s="3"/>
    </row>
    <row r="8415" spans="2:11" s="2" customFormat="1" x14ac:dyDescent="0.2">
      <c r="B8415" s="4"/>
      <c r="C8415" s="10"/>
      <c r="D8415" s="13"/>
      <c r="K8415" s="3"/>
    </row>
    <row r="8416" spans="2:11" s="2" customFormat="1" x14ac:dyDescent="0.2">
      <c r="B8416" s="4"/>
      <c r="C8416" s="10"/>
      <c r="D8416" s="13"/>
      <c r="K8416" s="3"/>
    </row>
    <row r="8417" spans="2:11" s="2" customFormat="1" x14ac:dyDescent="0.2">
      <c r="B8417" s="4"/>
      <c r="C8417" s="10"/>
      <c r="D8417" s="13"/>
      <c r="K8417" s="3"/>
    </row>
    <row r="8418" spans="2:11" s="2" customFormat="1" x14ac:dyDescent="0.2">
      <c r="B8418" s="4"/>
      <c r="C8418" s="10"/>
      <c r="D8418" s="13"/>
      <c r="K8418" s="3"/>
    </row>
    <row r="8419" spans="2:11" s="2" customFormat="1" x14ac:dyDescent="0.2">
      <c r="B8419" s="4"/>
      <c r="C8419" s="10"/>
      <c r="D8419" s="13"/>
      <c r="K8419" s="3"/>
    </row>
    <row r="8420" spans="2:11" s="2" customFormat="1" x14ac:dyDescent="0.2">
      <c r="B8420" s="4"/>
      <c r="C8420" s="10"/>
      <c r="D8420" s="13"/>
      <c r="K8420" s="3"/>
    </row>
    <row r="8421" spans="2:11" s="2" customFormat="1" x14ac:dyDescent="0.2">
      <c r="B8421" s="4"/>
      <c r="C8421" s="10"/>
      <c r="D8421" s="13"/>
      <c r="K8421" s="3"/>
    </row>
    <row r="8422" spans="2:11" s="2" customFormat="1" x14ac:dyDescent="0.2">
      <c r="B8422" s="4"/>
      <c r="C8422" s="10"/>
      <c r="D8422" s="13"/>
      <c r="K8422" s="3"/>
    </row>
    <row r="8423" spans="2:11" s="2" customFormat="1" x14ac:dyDescent="0.2">
      <c r="B8423" s="4"/>
      <c r="C8423" s="10"/>
      <c r="D8423" s="13"/>
      <c r="K8423" s="3"/>
    </row>
    <row r="8424" spans="2:11" s="2" customFormat="1" x14ac:dyDescent="0.2">
      <c r="B8424" s="4"/>
      <c r="C8424" s="10"/>
      <c r="D8424" s="13"/>
      <c r="K8424" s="3"/>
    </row>
    <row r="8425" spans="2:11" s="2" customFormat="1" x14ac:dyDescent="0.2">
      <c r="B8425" s="4"/>
      <c r="C8425" s="10"/>
      <c r="D8425" s="13"/>
      <c r="K8425" s="3"/>
    </row>
    <row r="8426" spans="2:11" s="2" customFormat="1" x14ac:dyDescent="0.2">
      <c r="B8426" s="4"/>
      <c r="C8426" s="10"/>
      <c r="D8426" s="13"/>
      <c r="K8426" s="3"/>
    </row>
    <row r="8427" spans="2:11" s="2" customFormat="1" x14ac:dyDescent="0.2">
      <c r="B8427" s="4"/>
      <c r="C8427" s="10"/>
      <c r="D8427" s="13"/>
      <c r="K8427" s="3"/>
    </row>
    <row r="8428" spans="2:11" s="2" customFormat="1" x14ac:dyDescent="0.2">
      <c r="B8428" s="4"/>
      <c r="C8428" s="10"/>
      <c r="D8428" s="13"/>
      <c r="K8428" s="3"/>
    </row>
    <row r="8429" spans="2:11" s="2" customFormat="1" x14ac:dyDescent="0.2">
      <c r="B8429" s="4"/>
      <c r="C8429" s="10"/>
      <c r="D8429" s="13"/>
      <c r="K8429" s="3"/>
    </row>
    <row r="8430" spans="2:11" s="2" customFormat="1" x14ac:dyDescent="0.2">
      <c r="B8430" s="4"/>
      <c r="C8430" s="10"/>
      <c r="D8430" s="13"/>
      <c r="K8430" s="3"/>
    </row>
    <row r="8431" spans="2:11" s="2" customFormat="1" x14ac:dyDescent="0.2">
      <c r="B8431" s="4"/>
      <c r="C8431" s="10"/>
      <c r="D8431" s="13"/>
      <c r="K8431" s="3"/>
    </row>
    <row r="8432" spans="2:11" s="2" customFormat="1" x14ac:dyDescent="0.2">
      <c r="B8432" s="4"/>
      <c r="C8432" s="10"/>
      <c r="D8432" s="13"/>
      <c r="K8432" s="3"/>
    </row>
    <row r="8433" spans="2:11" s="2" customFormat="1" x14ac:dyDescent="0.2">
      <c r="B8433" s="4"/>
      <c r="C8433" s="10"/>
      <c r="D8433" s="13"/>
      <c r="K8433" s="3"/>
    </row>
    <row r="8434" spans="2:11" s="2" customFormat="1" x14ac:dyDescent="0.2">
      <c r="B8434" s="4"/>
      <c r="C8434" s="10"/>
      <c r="D8434" s="13"/>
      <c r="K8434" s="3"/>
    </row>
    <row r="8435" spans="2:11" s="2" customFormat="1" x14ac:dyDescent="0.2">
      <c r="B8435" s="4"/>
      <c r="C8435" s="10"/>
      <c r="D8435" s="13"/>
      <c r="K8435" s="3"/>
    </row>
    <row r="8436" spans="2:11" s="2" customFormat="1" x14ac:dyDescent="0.2">
      <c r="B8436" s="4"/>
      <c r="C8436" s="10"/>
      <c r="D8436" s="13"/>
      <c r="K8436" s="3"/>
    </row>
    <row r="8437" spans="2:11" s="2" customFormat="1" x14ac:dyDescent="0.2">
      <c r="B8437" s="4"/>
      <c r="C8437" s="10"/>
      <c r="D8437" s="13"/>
      <c r="K8437" s="3"/>
    </row>
    <row r="8438" spans="2:11" s="2" customFormat="1" x14ac:dyDescent="0.2">
      <c r="B8438" s="4"/>
      <c r="C8438" s="10"/>
      <c r="D8438" s="13"/>
      <c r="K8438" s="3"/>
    </row>
    <row r="8439" spans="2:11" s="2" customFormat="1" x14ac:dyDescent="0.2">
      <c r="B8439" s="4"/>
      <c r="C8439" s="10"/>
      <c r="D8439" s="13"/>
      <c r="K8439" s="3"/>
    </row>
    <row r="8440" spans="2:11" s="2" customFormat="1" x14ac:dyDescent="0.2">
      <c r="B8440" s="4"/>
      <c r="C8440" s="10"/>
      <c r="D8440" s="13"/>
      <c r="K8440" s="3"/>
    </row>
    <row r="8441" spans="2:11" s="2" customFormat="1" x14ac:dyDescent="0.2">
      <c r="B8441" s="4"/>
      <c r="C8441" s="10"/>
      <c r="D8441" s="13"/>
      <c r="K8441" s="3"/>
    </row>
    <row r="8442" spans="2:11" s="2" customFormat="1" x14ac:dyDescent="0.2">
      <c r="B8442" s="4"/>
      <c r="C8442" s="10"/>
      <c r="D8442" s="13"/>
      <c r="K8442" s="3"/>
    </row>
    <row r="8443" spans="2:11" s="2" customFormat="1" x14ac:dyDescent="0.2">
      <c r="B8443" s="4"/>
      <c r="C8443" s="10"/>
      <c r="D8443" s="13"/>
      <c r="K8443" s="3"/>
    </row>
    <row r="8444" spans="2:11" s="2" customFormat="1" x14ac:dyDescent="0.2">
      <c r="B8444" s="4"/>
      <c r="C8444" s="10"/>
      <c r="D8444" s="13"/>
      <c r="K8444" s="3"/>
    </row>
    <row r="8445" spans="2:11" s="2" customFormat="1" x14ac:dyDescent="0.2">
      <c r="B8445" s="4"/>
      <c r="C8445" s="10"/>
      <c r="D8445" s="13"/>
      <c r="K8445" s="3"/>
    </row>
    <row r="8446" spans="2:11" s="2" customFormat="1" x14ac:dyDescent="0.2">
      <c r="B8446" s="4"/>
      <c r="C8446" s="10"/>
      <c r="D8446" s="13"/>
      <c r="K8446" s="3"/>
    </row>
    <row r="8447" spans="2:11" s="2" customFormat="1" x14ac:dyDescent="0.2">
      <c r="B8447" s="4"/>
      <c r="C8447" s="10"/>
      <c r="D8447" s="13"/>
      <c r="K8447" s="3"/>
    </row>
    <row r="8448" spans="2:11" s="2" customFormat="1" x14ac:dyDescent="0.2">
      <c r="B8448" s="4"/>
      <c r="C8448" s="10"/>
      <c r="D8448" s="13"/>
      <c r="K8448" s="3"/>
    </row>
    <row r="8449" spans="2:11" s="2" customFormat="1" x14ac:dyDescent="0.2">
      <c r="B8449" s="4"/>
      <c r="C8449" s="10"/>
      <c r="D8449" s="13"/>
      <c r="K8449" s="3"/>
    </row>
    <row r="8450" spans="2:11" s="2" customFormat="1" x14ac:dyDescent="0.2">
      <c r="B8450" s="4"/>
      <c r="C8450" s="10"/>
      <c r="D8450" s="13"/>
      <c r="K8450" s="3"/>
    </row>
    <row r="8451" spans="2:11" s="2" customFormat="1" x14ac:dyDescent="0.2">
      <c r="B8451" s="4"/>
      <c r="C8451" s="10"/>
      <c r="D8451" s="13"/>
      <c r="K8451" s="3"/>
    </row>
    <row r="8452" spans="2:11" s="2" customFormat="1" x14ac:dyDescent="0.2">
      <c r="B8452" s="4"/>
      <c r="C8452" s="10"/>
      <c r="D8452" s="13"/>
      <c r="K8452" s="3"/>
    </row>
    <row r="8453" spans="2:11" s="2" customFormat="1" x14ac:dyDescent="0.2">
      <c r="B8453" s="4"/>
      <c r="C8453" s="10"/>
      <c r="D8453" s="13"/>
      <c r="K8453" s="3"/>
    </row>
    <row r="8454" spans="2:11" s="2" customFormat="1" x14ac:dyDescent="0.2">
      <c r="B8454" s="4"/>
      <c r="C8454" s="10"/>
      <c r="D8454" s="13"/>
      <c r="K8454" s="3"/>
    </row>
    <row r="8455" spans="2:11" s="2" customFormat="1" x14ac:dyDescent="0.2">
      <c r="B8455" s="4"/>
      <c r="C8455" s="10"/>
      <c r="D8455" s="13"/>
      <c r="K8455" s="3"/>
    </row>
    <row r="8456" spans="2:11" s="2" customFormat="1" x14ac:dyDescent="0.2">
      <c r="B8456" s="4"/>
      <c r="C8456" s="10"/>
      <c r="D8456" s="13"/>
      <c r="K8456" s="3"/>
    </row>
    <row r="8457" spans="2:11" s="2" customFormat="1" x14ac:dyDescent="0.2">
      <c r="B8457" s="4"/>
      <c r="C8457" s="10"/>
      <c r="D8457" s="13"/>
      <c r="K8457" s="3"/>
    </row>
    <row r="8458" spans="2:11" s="2" customFormat="1" x14ac:dyDescent="0.2">
      <c r="B8458" s="4"/>
      <c r="C8458" s="10"/>
      <c r="D8458" s="13"/>
      <c r="K8458" s="3"/>
    </row>
    <row r="8459" spans="2:11" s="2" customFormat="1" x14ac:dyDescent="0.2">
      <c r="B8459" s="4"/>
      <c r="C8459" s="10"/>
      <c r="D8459" s="13"/>
      <c r="K8459" s="3"/>
    </row>
    <row r="8460" spans="2:11" s="2" customFormat="1" x14ac:dyDescent="0.2">
      <c r="B8460" s="4"/>
      <c r="C8460" s="10"/>
      <c r="D8460" s="13"/>
      <c r="K8460" s="3"/>
    </row>
    <row r="8461" spans="2:11" s="2" customFormat="1" x14ac:dyDescent="0.2">
      <c r="B8461" s="4"/>
      <c r="C8461" s="10"/>
      <c r="D8461" s="13"/>
      <c r="K8461" s="3"/>
    </row>
    <row r="8462" spans="2:11" s="2" customFormat="1" x14ac:dyDescent="0.2">
      <c r="B8462" s="4"/>
      <c r="C8462" s="10"/>
      <c r="D8462" s="13"/>
      <c r="K8462" s="3"/>
    </row>
    <row r="8463" spans="2:11" s="2" customFormat="1" x14ac:dyDescent="0.2">
      <c r="B8463" s="4"/>
      <c r="C8463" s="10"/>
      <c r="D8463" s="13"/>
      <c r="K8463" s="3"/>
    </row>
    <row r="8464" spans="2:11" s="2" customFormat="1" x14ac:dyDescent="0.2">
      <c r="B8464" s="4"/>
      <c r="C8464" s="10"/>
      <c r="D8464" s="13"/>
      <c r="K8464" s="3"/>
    </row>
    <row r="8465" spans="2:11" s="2" customFormat="1" x14ac:dyDescent="0.2">
      <c r="B8465" s="4"/>
      <c r="C8465" s="10"/>
      <c r="D8465" s="13"/>
      <c r="K8465" s="3"/>
    </row>
    <row r="8466" spans="2:11" s="2" customFormat="1" x14ac:dyDescent="0.2">
      <c r="B8466" s="4"/>
      <c r="C8466" s="10"/>
      <c r="D8466" s="13"/>
      <c r="K8466" s="3"/>
    </row>
    <row r="8467" spans="2:11" s="2" customFormat="1" x14ac:dyDescent="0.2">
      <c r="B8467" s="4"/>
      <c r="C8467" s="10"/>
      <c r="D8467" s="13"/>
      <c r="K8467" s="3"/>
    </row>
    <row r="8468" spans="2:11" s="2" customFormat="1" x14ac:dyDescent="0.2">
      <c r="B8468" s="4"/>
      <c r="C8468" s="10"/>
      <c r="D8468" s="13"/>
      <c r="K8468" s="3"/>
    </row>
    <row r="8469" spans="2:11" s="2" customFormat="1" x14ac:dyDescent="0.2">
      <c r="B8469" s="4"/>
      <c r="C8469" s="10"/>
      <c r="D8469" s="13"/>
      <c r="K8469" s="3"/>
    </row>
    <row r="8470" spans="2:11" s="2" customFormat="1" x14ac:dyDescent="0.2">
      <c r="B8470" s="4"/>
      <c r="C8470" s="10"/>
      <c r="D8470" s="13"/>
      <c r="K8470" s="3"/>
    </row>
    <row r="8471" spans="2:11" s="2" customFormat="1" x14ac:dyDescent="0.2">
      <c r="B8471" s="4"/>
      <c r="C8471" s="10"/>
      <c r="D8471" s="13"/>
      <c r="K8471" s="3"/>
    </row>
    <row r="8472" spans="2:11" s="2" customFormat="1" x14ac:dyDescent="0.2">
      <c r="B8472" s="4"/>
      <c r="C8472" s="10"/>
      <c r="D8472" s="13"/>
      <c r="K8472" s="3"/>
    </row>
    <row r="8473" spans="2:11" s="2" customFormat="1" x14ac:dyDescent="0.2">
      <c r="B8473" s="4"/>
      <c r="C8473" s="10"/>
      <c r="D8473" s="13"/>
      <c r="K8473" s="3"/>
    </row>
    <row r="8474" spans="2:11" s="2" customFormat="1" x14ac:dyDescent="0.2">
      <c r="B8474" s="4"/>
      <c r="C8474" s="10"/>
      <c r="D8474" s="13"/>
      <c r="K8474" s="3"/>
    </row>
    <row r="8475" spans="2:11" s="2" customFormat="1" x14ac:dyDescent="0.2">
      <c r="B8475" s="4"/>
      <c r="C8475" s="10"/>
      <c r="D8475" s="13"/>
      <c r="K8475" s="3"/>
    </row>
    <row r="8476" spans="2:11" s="2" customFormat="1" x14ac:dyDescent="0.2">
      <c r="B8476" s="4"/>
      <c r="C8476" s="10"/>
      <c r="D8476" s="13"/>
      <c r="K8476" s="3"/>
    </row>
    <row r="8477" spans="2:11" s="2" customFormat="1" x14ac:dyDescent="0.2">
      <c r="B8477" s="4"/>
      <c r="C8477" s="10"/>
      <c r="D8477" s="13"/>
      <c r="K8477" s="3"/>
    </row>
    <row r="8478" spans="2:11" s="2" customFormat="1" x14ac:dyDescent="0.2">
      <c r="B8478" s="4"/>
      <c r="C8478" s="10"/>
      <c r="D8478" s="13"/>
      <c r="K8478" s="3"/>
    </row>
    <row r="8479" spans="2:11" s="2" customFormat="1" x14ac:dyDescent="0.2">
      <c r="B8479" s="4"/>
      <c r="C8479" s="10"/>
      <c r="D8479" s="13"/>
      <c r="K8479" s="3"/>
    </row>
    <row r="8480" spans="2:11" s="2" customFormat="1" x14ac:dyDescent="0.2">
      <c r="B8480" s="4"/>
      <c r="C8480" s="10"/>
      <c r="D8480" s="13"/>
      <c r="K8480" s="3"/>
    </row>
    <row r="8481" spans="2:11" s="2" customFormat="1" x14ac:dyDescent="0.2">
      <c r="B8481" s="4"/>
      <c r="C8481" s="10"/>
      <c r="D8481" s="13"/>
      <c r="K8481" s="3"/>
    </row>
    <row r="8482" spans="2:11" s="2" customFormat="1" x14ac:dyDescent="0.2">
      <c r="B8482" s="4"/>
      <c r="C8482" s="10"/>
      <c r="D8482" s="13"/>
      <c r="K8482" s="3"/>
    </row>
    <row r="8483" spans="2:11" s="2" customFormat="1" x14ac:dyDescent="0.2">
      <c r="B8483" s="4"/>
      <c r="C8483" s="10"/>
      <c r="D8483" s="13"/>
      <c r="K8483" s="3"/>
    </row>
    <row r="8484" spans="2:11" s="2" customFormat="1" x14ac:dyDescent="0.2">
      <c r="B8484" s="4"/>
      <c r="C8484" s="10"/>
      <c r="D8484" s="13"/>
      <c r="K8484" s="3"/>
    </row>
    <row r="8485" spans="2:11" s="2" customFormat="1" x14ac:dyDescent="0.2">
      <c r="B8485" s="4"/>
      <c r="C8485" s="10"/>
      <c r="D8485" s="13"/>
      <c r="K8485" s="3"/>
    </row>
    <row r="8486" spans="2:11" s="2" customFormat="1" x14ac:dyDescent="0.2">
      <c r="B8486" s="4"/>
      <c r="C8486" s="10"/>
      <c r="D8486" s="13"/>
      <c r="K8486" s="3"/>
    </row>
    <row r="8487" spans="2:11" s="2" customFormat="1" x14ac:dyDescent="0.2">
      <c r="B8487" s="4"/>
      <c r="C8487" s="10"/>
      <c r="D8487" s="13"/>
      <c r="K8487" s="3"/>
    </row>
    <row r="8488" spans="2:11" s="2" customFormat="1" x14ac:dyDescent="0.2">
      <c r="B8488" s="4"/>
      <c r="C8488" s="10"/>
      <c r="D8488" s="13"/>
      <c r="K8488" s="3"/>
    </row>
    <row r="8489" spans="2:11" s="2" customFormat="1" x14ac:dyDescent="0.2">
      <c r="B8489" s="4"/>
      <c r="C8489" s="10"/>
      <c r="D8489" s="13"/>
      <c r="K8489" s="3"/>
    </row>
    <row r="8490" spans="2:11" s="2" customFormat="1" x14ac:dyDescent="0.2">
      <c r="B8490" s="4"/>
      <c r="C8490" s="10"/>
      <c r="D8490" s="13"/>
      <c r="K8490" s="3"/>
    </row>
    <row r="8491" spans="2:11" s="2" customFormat="1" x14ac:dyDescent="0.2">
      <c r="B8491" s="4"/>
      <c r="C8491" s="10"/>
      <c r="D8491" s="13"/>
      <c r="K8491" s="3"/>
    </row>
    <row r="8492" spans="2:11" s="2" customFormat="1" x14ac:dyDescent="0.2">
      <c r="B8492" s="4"/>
      <c r="C8492" s="10"/>
      <c r="D8492" s="13"/>
      <c r="K8492" s="3"/>
    </row>
    <row r="8493" spans="2:11" s="2" customFormat="1" x14ac:dyDescent="0.2">
      <c r="B8493" s="4"/>
      <c r="C8493" s="10"/>
      <c r="D8493" s="13"/>
      <c r="K8493" s="3"/>
    </row>
    <row r="8494" spans="2:11" s="2" customFormat="1" x14ac:dyDescent="0.2">
      <c r="B8494" s="4"/>
      <c r="C8494" s="10"/>
      <c r="D8494" s="13"/>
      <c r="K8494" s="3"/>
    </row>
    <row r="8495" spans="2:11" s="2" customFormat="1" x14ac:dyDescent="0.2">
      <c r="B8495" s="4"/>
      <c r="C8495" s="10"/>
      <c r="D8495" s="13"/>
      <c r="K8495" s="3"/>
    </row>
    <row r="8496" spans="2:11" s="2" customFormat="1" x14ac:dyDescent="0.2">
      <c r="B8496" s="4"/>
      <c r="C8496" s="10"/>
      <c r="D8496" s="13"/>
      <c r="K8496" s="3"/>
    </row>
    <row r="8497" spans="2:11" s="2" customFormat="1" x14ac:dyDescent="0.2">
      <c r="B8497" s="4"/>
      <c r="C8497" s="10"/>
      <c r="D8497" s="13"/>
      <c r="K8497" s="3"/>
    </row>
    <row r="8498" spans="2:11" s="2" customFormat="1" x14ac:dyDescent="0.2">
      <c r="B8498" s="4"/>
      <c r="C8498" s="10"/>
      <c r="D8498" s="13"/>
      <c r="K8498" s="3"/>
    </row>
    <row r="8499" spans="2:11" s="2" customFormat="1" x14ac:dyDescent="0.2">
      <c r="B8499" s="4"/>
      <c r="C8499" s="10"/>
      <c r="D8499" s="13"/>
      <c r="K8499" s="3"/>
    </row>
    <row r="8500" spans="2:11" s="2" customFormat="1" x14ac:dyDescent="0.2">
      <c r="B8500" s="4"/>
      <c r="C8500" s="10"/>
      <c r="D8500" s="13"/>
      <c r="K8500" s="3"/>
    </row>
    <row r="8501" spans="2:11" s="2" customFormat="1" x14ac:dyDescent="0.2">
      <c r="B8501" s="4"/>
      <c r="C8501" s="10"/>
      <c r="D8501" s="13"/>
      <c r="K8501" s="3"/>
    </row>
    <row r="8502" spans="2:11" s="2" customFormat="1" x14ac:dyDescent="0.2">
      <c r="B8502" s="4"/>
      <c r="C8502" s="10"/>
      <c r="D8502" s="13"/>
      <c r="K8502" s="3"/>
    </row>
    <row r="8503" spans="2:11" s="2" customFormat="1" x14ac:dyDescent="0.2">
      <c r="B8503" s="4"/>
      <c r="C8503" s="10"/>
      <c r="D8503" s="13"/>
      <c r="K8503" s="3"/>
    </row>
    <row r="8504" spans="2:11" s="2" customFormat="1" x14ac:dyDescent="0.2">
      <c r="B8504" s="4"/>
      <c r="C8504" s="10"/>
      <c r="D8504" s="13"/>
      <c r="K8504" s="3"/>
    </row>
    <row r="8505" spans="2:11" s="2" customFormat="1" x14ac:dyDescent="0.2">
      <c r="B8505" s="4"/>
      <c r="C8505" s="10"/>
      <c r="D8505" s="13"/>
      <c r="K8505" s="3"/>
    </row>
    <row r="8506" spans="2:11" s="2" customFormat="1" x14ac:dyDescent="0.2">
      <c r="B8506" s="4"/>
      <c r="C8506" s="10"/>
      <c r="D8506" s="13"/>
      <c r="K8506" s="3"/>
    </row>
    <row r="8507" spans="2:11" s="2" customFormat="1" x14ac:dyDescent="0.2">
      <c r="B8507" s="4"/>
      <c r="C8507" s="10"/>
      <c r="D8507" s="13"/>
      <c r="K8507" s="3"/>
    </row>
    <row r="8508" spans="2:11" s="2" customFormat="1" x14ac:dyDescent="0.2">
      <c r="B8508" s="4"/>
      <c r="C8508" s="10"/>
      <c r="D8508" s="13"/>
    </row>
    <row r="8509" spans="2:11" s="2" customFormat="1" x14ac:dyDescent="0.2">
      <c r="B8509" s="4"/>
      <c r="C8509" s="10"/>
      <c r="D8509" s="13"/>
    </row>
    <row r="8510" spans="2:11" s="2" customFormat="1" x14ac:dyDescent="0.2">
      <c r="B8510" s="4"/>
      <c r="C8510" s="10"/>
      <c r="D8510" s="13"/>
    </row>
    <row r="8511" spans="2:11" s="2" customFormat="1" x14ac:dyDescent="0.2">
      <c r="B8511" s="4"/>
      <c r="C8511" s="10"/>
      <c r="D8511" s="13"/>
    </row>
    <row r="8512" spans="2:11" s="2" customFormat="1" x14ac:dyDescent="0.2">
      <c r="B8512" s="4"/>
      <c r="C8512" s="10"/>
      <c r="D8512" s="13"/>
    </row>
    <row r="8513" spans="2:4" s="2" customFormat="1" x14ac:dyDescent="0.2">
      <c r="B8513" s="4"/>
      <c r="C8513" s="10"/>
      <c r="D8513" s="13"/>
    </row>
    <row r="8514" spans="2:4" s="2" customFormat="1" x14ac:dyDescent="0.2">
      <c r="B8514" s="4"/>
      <c r="C8514" s="10"/>
      <c r="D8514" s="13"/>
    </row>
    <row r="8515" spans="2:4" s="2" customFormat="1" x14ac:dyDescent="0.2">
      <c r="B8515" s="4"/>
      <c r="C8515" s="10"/>
      <c r="D8515" s="13"/>
    </row>
    <row r="8516" spans="2:4" s="2" customFormat="1" x14ac:dyDescent="0.2">
      <c r="B8516" s="4"/>
      <c r="C8516" s="10"/>
      <c r="D8516" s="13"/>
    </row>
    <row r="8517" spans="2:4" s="2" customFormat="1" x14ac:dyDescent="0.2">
      <c r="B8517" s="4"/>
      <c r="C8517" s="10"/>
      <c r="D8517" s="13"/>
    </row>
    <row r="8518" spans="2:4" s="2" customFormat="1" x14ac:dyDescent="0.2">
      <c r="B8518" s="4"/>
      <c r="C8518" s="10"/>
      <c r="D8518" s="13"/>
    </row>
    <row r="8519" spans="2:4" s="2" customFormat="1" x14ac:dyDescent="0.2">
      <c r="B8519" s="4"/>
      <c r="C8519" s="10"/>
      <c r="D8519" s="13"/>
    </row>
    <row r="8520" spans="2:4" s="2" customFormat="1" x14ac:dyDescent="0.2">
      <c r="B8520" s="4"/>
      <c r="C8520" s="10"/>
      <c r="D8520" s="13"/>
    </row>
    <row r="8521" spans="2:4" s="2" customFormat="1" x14ac:dyDescent="0.2">
      <c r="B8521" s="4"/>
      <c r="C8521" s="10"/>
      <c r="D8521" s="13"/>
    </row>
    <row r="8522" spans="2:4" s="2" customFormat="1" x14ac:dyDescent="0.2">
      <c r="B8522" s="4"/>
      <c r="C8522" s="10"/>
      <c r="D8522" s="13"/>
    </row>
    <row r="8523" spans="2:4" s="2" customFormat="1" x14ac:dyDescent="0.2">
      <c r="B8523" s="4"/>
      <c r="C8523" s="10"/>
      <c r="D8523" s="13"/>
    </row>
    <row r="8524" spans="2:4" s="2" customFormat="1" x14ac:dyDescent="0.2">
      <c r="B8524" s="4"/>
      <c r="C8524" s="10"/>
      <c r="D8524" s="13"/>
    </row>
    <row r="8525" spans="2:4" s="2" customFormat="1" x14ac:dyDescent="0.2">
      <c r="B8525" s="4"/>
      <c r="C8525" s="10"/>
      <c r="D8525" s="13"/>
    </row>
    <row r="8526" spans="2:4" s="2" customFormat="1" x14ac:dyDescent="0.2">
      <c r="B8526" s="4"/>
      <c r="C8526" s="10"/>
      <c r="D8526" s="13"/>
    </row>
    <row r="8527" spans="2:4" s="2" customFormat="1" x14ac:dyDescent="0.2">
      <c r="B8527" s="4"/>
      <c r="C8527" s="10"/>
      <c r="D8527" s="13"/>
    </row>
    <row r="8528" spans="2:4" s="2" customFormat="1" x14ac:dyDescent="0.2">
      <c r="B8528" s="4"/>
      <c r="C8528" s="10"/>
      <c r="D8528" s="13"/>
    </row>
    <row r="8529" spans="2:4" s="2" customFormat="1" x14ac:dyDescent="0.2">
      <c r="B8529" s="4"/>
      <c r="C8529" s="10"/>
      <c r="D8529" s="13"/>
    </row>
    <row r="8530" spans="2:4" s="2" customFormat="1" x14ac:dyDescent="0.2">
      <c r="B8530" s="4"/>
      <c r="C8530" s="10"/>
      <c r="D8530" s="13"/>
    </row>
    <row r="8531" spans="2:4" s="2" customFormat="1" x14ac:dyDescent="0.2">
      <c r="B8531" s="4"/>
      <c r="C8531" s="10"/>
      <c r="D8531" s="13"/>
    </row>
    <row r="8532" spans="2:4" s="2" customFormat="1" x14ac:dyDescent="0.2">
      <c r="B8532" s="4"/>
      <c r="C8532" s="10"/>
      <c r="D8532" s="13"/>
    </row>
    <row r="8533" spans="2:4" s="2" customFormat="1" x14ac:dyDescent="0.2">
      <c r="B8533" s="4"/>
      <c r="C8533" s="10"/>
      <c r="D8533" s="13"/>
    </row>
    <row r="8534" spans="2:4" s="2" customFormat="1" x14ac:dyDescent="0.2">
      <c r="B8534" s="4"/>
      <c r="C8534" s="10"/>
      <c r="D8534" s="13"/>
    </row>
    <row r="8535" spans="2:4" s="2" customFormat="1" x14ac:dyDescent="0.2">
      <c r="B8535" s="4"/>
      <c r="C8535" s="10"/>
      <c r="D8535" s="13"/>
    </row>
    <row r="8536" spans="2:4" s="2" customFormat="1" x14ac:dyDescent="0.2">
      <c r="B8536" s="4"/>
      <c r="C8536" s="10"/>
      <c r="D8536" s="13"/>
    </row>
    <row r="8537" spans="2:4" s="2" customFormat="1" x14ac:dyDescent="0.2">
      <c r="B8537" s="4"/>
      <c r="C8537" s="10"/>
      <c r="D8537" s="13"/>
    </row>
    <row r="8538" spans="2:4" s="2" customFormat="1" x14ac:dyDescent="0.2">
      <c r="B8538" s="4"/>
      <c r="C8538" s="10"/>
      <c r="D8538" s="13"/>
    </row>
    <row r="8539" spans="2:4" s="2" customFormat="1" x14ac:dyDescent="0.2">
      <c r="B8539" s="4"/>
      <c r="C8539" s="10"/>
      <c r="D8539" s="13"/>
    </row>
    <row r="8540" spans="2:4" s="2" customFormat="1" x14ac:dyDescent="0.2">
      <c r="B8540" s="4"/>
      <c r="C8540" s="10"/>
      <c r="D8540" s="13"/>
    </row>
    <row r="8541" spans="2:4" s="2" customFormat="1" x14ac:dyDescent="0.2">
      <c r="B8541" s="4"/>
      <c r="C8541" s="10"/>
      <c r="D8541" s="13"/>
    </row>
    <row r="8542" spans="2:4" s="2" customFormat="1" x14ac:dyDescent="0.2">
      <c r="B8542" s="4"/>
      <c r="C8542" s="10"/>
      <c r="D8542" s="13"/>
    </row>
    <row r="8543" spans="2:4" s="2" customFormat="1" x14ac:dyDescent="0.2">
      <c r="B8543" s="4"/>
      <c r="C8543" s="10"/>
      <c r="D8543" s="13"/>
    </row>
    <row r="8544" spans="2:4" s="2" customFormat="1" x14ac:dyDescent="0.2">
      <c r="B8544" s="4"/>
      <c r="C8544" s="10"/>
      <c r="D8544" s="13"/>
    </row>
    <row r="8545" spans="2:4" s="2" customFormat="1" x14ac:dyDescent="0.2">
      <c r="B8545" s="4"/>
      <c r="C8545" s="10"/>
      <c r="D8545" s="13"/>
    </row>
    <row r="8546" spans="2:4" s="2" customFormat="1" x14ac:dyDescent="0.2">
      <c r="B8546" s="4"/>
      <c r="C8546" s="10"/>
      <c r="D8546" s="13"/>
    </row>
    <row r="8547" spans="2:4" s="2" customFormat="1" x14ac:dyDescent="0.2">
      <c r="B8547" s="4"/>
      <c r="C8547" s="10"/>
      <c r="D8547" s="13"/>
    </row>
    <row r="8548" spans="2:4" s="2" customFormat="1" x14ac:dyDescent="0.2">
      <c r="B8548" s="4"/>
      <c r="C8548" s="10"/>
      <c r="D8548" s="13"/>
    </row>
    <row r="8549" spans="2:4" s="2" customFormat="1" x14ac:dyDescent="0.2">
      <c r="B8549" s="4"/>
      <c r="C8549" s="10"/>
      <c r="D8549" s="13"/>
    </row>
    <row r="8550" spans="2:4" s="2" customFormat="1" x14ac:dyDescent="0.2">
      <c r="B8550" s="4"/>
      <c r="C8550" s="10"/>
      <c r="D8550" s="13"/>
    </row>
    <row r="8551" spans="2:4" s="2" customFormat="1" x14ac:dyDescent="0.2">
      <c r="B8551" s="4"/>
      <c r="C8551" s="10"/>
      <c r="D8551" s="13"/>
    </row>
    <row r="8552" spans="2:4" s="2" customFormat="1" x14ac:dyDescent="0.2">
      <c r="B8552" s="4"/>
      <c r="C8552" s="10"/>
      <c r="D8552" s="13"/>
    </row>
    <row r="8553" spans="2:4" s="2" customFormat="1" x14ac:dyDescent="0.2">
      <c r="B8553" s="4"/>
      <c r="C8553" s="10"/>
      <c r="D8553" s="13"/>
    </row>
    <row r="8554" spans="2:4" s="2" customFormat="1" x14ac:dyDescent="0.2">
      <c r="B8554" s="4"/>
      <c r="C8554" s="10"/>
      <c r="D8554" s="13"/>
    </row>
    <row r="8555" spans="2:4" s="2" customFormat="1" x14ac:dyDescent="0.2">
      <c r="B8555" s="4"/>
      <c r="C8555" s="10"/>
      <c r="D8555" s="13"/>
    </row>
    <row r="8556" spans="2:4" s="2" customFormat="1" x14ac:dyDescent="0.2">
      <c r="B8556" s="4"/>
      <c r="C8556" s="10"/>
      <c r="D8556" s="13"/>
    </row>
    <row r="8557" spans="2:4" s="2" customFormat="1" x14ac:dyDescent="0.2">
      <c r="B8557" s="4"/>
      <c r="C8557" s="10"/>
      <c r="D8557" s="13"/>
    </row>
    <row r="8558" spans="2:4" s="2" customFormat="1" x14ac:dyDescent="0.2">
      <c r="B8558" s="4"/>
      <c r="C8558" s="10"/>
      <c r="D8558" s="13"/>
    </row>
    <row r="8559" spans="2:4" s="2" customFormat="1" x14ac:dyDescent="0.2">
      <c r="B8559" s="4"/>
      <c r="C8559" s="10"/>
      <c r="D8559" s="13"/>
    </row>
    <row r="8560" spans="2:4" s="2" customFormat="1" x14ac:dyDescent="0.2">
      <c r="B8560" s="4"/>
      <c r="C8560" s="10"/>
      <c r="D8560" s="13"/>
    </row>
    <row r="8561" spans="2:4" s="2" customFormat="1" x14ac:dyDescent="0.2">
      <c r="B8561" s="4"/>
      <c r="C8561" s="10"/>
      <c r="D8561" s="13"/>
    </row>
  </sheetData>
  <mergeCells count="2">
    <mergeCell ref="B2:K2"/>
    <mergeCell ref="B1:D1"/>
  </mergeCells>
  <conditionalFormatting sqref="B13:K1000">
    <cfRule type="expression" dxfId="2" priority="4" stopIfTrue="1">
      <formula>IF(ROW(B13)&gt;Last,TRUE,FALSE)</formula>
    </cfRule>
  </conditionalFormatting>
  <conditionalFormatting sqref="E10">
    <cfRule type="colorScale" priority="1">
      <colorScale>
        <cfvo type="formula" val="TRUE"/>
        <cfvo type="formula" val="FALSE"/>
        <color rgb="FF00B050"/>
        <color rgb="FFFF0000"/>
      </colorScale>
    </cfRule>
  </conditionalFormatting>
  <dataValidations count="1">
    <dataValidation type="list" allowBlank="1" showInputMessage="1" showErrorMessage="1" sqref="E10">
      <formula1>"True, False"</formula1>
    </dataValidation>
  </dataValidations>
  <printOptions horizontalCentered="1"/>
  <pageMargins left="0.7" right="0.7" top="0.75" bottom="0.75" header="0.3" footer="0.3"/>
  <pageSetup scale="10" fitToHeight="16" orientation="landscape" verticalDpi="0"/>
  <headerFooter>
    <oddFooter>&amp;CDesigned By:  www.PracticalSpreadsheets.com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"/>
  <sheetViews>
    <sheetView showGridLines="0" topLeftCell="A2" workbookViewId="0">
      <selection activeCell="D1" sqref="D1"/>
    </sheetView>
  </sheetViews>
  <sheetFormatPr baseColWidth="10" defaultRowHeight="15" x14ac:dyDescent="0.2"/>
  <cols>
    <col min="1" max="3" width="13.5" customWidth="1"/>
    <col min="4" max="5" width="13.33203125" customWidth="1"/>
    <col min="6" max="15" width="8.83203125" customWidth="1"/>
    <col min="16" max="16" width="15" customWidth="1"/>
    <col min="17" max="256" width="8.83203125" customWidth="1"/>
  </cols>
  <sheetData>
    <row r="1" spans="1:5" x14ac:dyDescent="0.2">
      <c r="A1" t="s">
        <v>15</v>
      </c>
      <c r="B1" t="s">
        <v>12</v>
      </c>
      <c r="C1" t="s">
        <v>9</v>
      </c>
      <c r="D1" t="s">
        <v>12</v>
      </c>
      <c r="E1" t="s">
        <v>9</v>
      </c>
    </row>
    <row r="2" spans="1:5" x14ac:dyDescent="0.2">
      <c r="A2" s="46">
        <v>42781</v>
      </c>
      <c r="B2" s="45">
        <f>D2/SUM($D2:$E2)</f>
        <v>0.28006109468068474</v>
      </c>
      <c r="C2" s="45">
        <f>E2/SUM($D2:$E2)</f>
        <v>0.71993890531931526</v>
      </c>
      <c r="D2" s="44">
        <v>1206.8934458562771</v>
      </c>
      <c r="E2" s="44">
        <v>3102.5</v>
      </c>
    </row>
    <row r="3" spans="1:5" x14ac:dyDescent="0.2">
      <c r="A3" s="43">
        <v>42809</v>
      </c>
      <c r="B3" s="45">
        <f t="shared" ref="B3:B66" si="0">D3/SUM($D3:$E3)</f>
        <v>0.28105297772434551</v>
      </c>
      <c r="C3" s="45">
        <f t="shared" ref="C3:C66" si="1">E3/SUM($D3:$E3)</f>
        <v>0.71894702227565455</v>
      </c>
      <c r="D3" s="44">
        <v>1211.1678601436847</v>
      </c>
      <c r="E3" s="44">
        <v>3098.2255857125924</v>
      </c>
    </row>
    <row r="4" spans="1:5" x14ac:dyDescent="0.2">
      <c r="A4" s="43">
        <v>42840</v>
      </c>
      <c r="B4" s="45">
        <f t="shared" si="0"/>
        <v>0.28204837368711916</v>
      </c>
      <c r="C4" s="45">
        <f t="shared" si="1"/>
        <v>0.7179516263128809</v>
      </c>
      <c r="D4" s="44">
        <v>1215.4574129816933</v>
      </c>
      <c r="E4" s="44">
        <v>3093.9360328745838</v>
      </c>
    </row>
    <row r="5" spans="1:5" x14ac:dyDescent="0.2">
      <c r="A5" s="43">
        <v>42870</v>
      </c>
      <c r="B5" s="45">
        <f t="shared" si="0"/>
        <v>0.28304729501059445</v>
      </c>
      <c r="C5" s="45">
        <f t="shared" si="1"/>
        <v>0.71695270498940555</v>
      </c>
      <c r="D5" s="44">
        <v>1219.7621579860038</v>
      </c>
      <c r="E5" s="44">
        <v>3089.6312878702734</v>
      </c>
    </row>
    <row r="6" spans="1:5" x14ac:dyDescent="0.2">
      <c r="A6" s="43">
        <v>42901</v>
      </c>
      <c r="B6" s="45">
        <f t="shared" si="0"/>
        <v>0.28404975418042366</v>
      </c>
      <c r="C6" s="45">
        <f t="shared" si="1"/>
        <v>0.71595024581957634</v>
      </c>
      <c r="D6" s="44">
        <v>1224.0821489622044</v>
      </c>
      <c r="E6" s="44">
        <v>3085.3112968940727</v>
      </c>
    </row>
    <row r="7" spans="1:5" x14ac:dyDescent="0.2">
      <c r="A7" s="43">
        <v>42931</v>
      </c>
      <c r="B7" s="45">
        <f t="shared" si="0"/>
        <v>0.28505576372647934</v>
      </c>
      <c r="C7" s="45">
        <f t="shared" si="1"/>
        <v>0.71494423627352066</v>
      </c>
      <c r="D7" s="44">
        <v>1228.4174399064455</v>
      </c>
      <c r="E7" s="44">
        <v>3080.9760059498317</v>
      </c>
    </row>
    <row r="8" spans="1:5" x14ac:dyDescent="0.2">
      <c r="A8" s="43">
        <v>42962</v>
      </c>
      <c r="B8" s="45">
        <f t="shared" si="0"/>
        <v>0.2860653362230105</v>
      </c>
      <c r="C8" s="45">
        <f t="shared" si="1"/>
        <v>0.71393466377698944</v>
      </c>
      <c r="D8" s="44">
        <v>1232.7680850061138</v>
      </c>
      <c r="E8" s="44">
        <v>3076.6253608501634</v>
      </c>
    </row>
    <row r="9" spans="1:5" x14ac:dyDescent="0.2">
      <c r="A9" s="43">
        <v>42993</v>
      </c>
      <c r="B9" s="45">
        <f t="shared" si="0"/>
        <v>0.2870784842888004</v>
      </c>
      <c r="C9" s="45">
        <f t="shared" si="1"/>
        <v>0.71292151571119966</v>
      </c>
      <c r="D9" s="44">
        <v>1237.1341386405106</v>
      </c>
      <c r="E9" s="44">
        <v>3072.2593072157665</v>
      </c>
    </row>
    <row r="10" spans="1:5" x14ac:dyDescent="0.2">
      <c r="A10" s="43">
        <v>43023</v>
      </c>
      <c r="B10" s="45">
        <f t="shared" si="0"/>
        <v>0.28809522058732323</v>
      </c>
      <c r="C10" s="45">
        <f t="shared" si="1"/>
        <v>0.71190477941267682</v>
      </c>
      <c r="D10" s="44">
        <v>1241.5156553815291</v>
      </c>
      <c r="E10" s="44">
        <v>3067.8777904747481</v>
      </c>
    </row>
    <row r="11" spans="1:5" x14ac:dyDescent="0.2">
      <c r="A11" s="43">
        <v>43054</v>
      </c>
      <c r="B11" s="45">
        <f t="shared" si="0"/>
        <v>0.28911555782690329</v>
      </c>
      <c r="C11" s="45">
        <f t="shared" si="1"/>
        <v>0.71088444217309676</v>
      </c>
      <c r="D11" s="44">
        <v>1245.9126899943385</v>
      </c>
      <c r="E11" s="44">
        <v>3063.4807558619386</v>
      </c>
    </row>
    <row r="12" spans="1:5" x14ac:dyDescent="0.2">
      <c r="A12" s="43">
        <v>43084</v>
      </c>
      <c r="B12" s="45">
        <f t="shared" si="0"/>
        <v>0.29013950876087358</v>
      </c>
      <c r="C12" s="45">
        <f t="shared" si="1"/>
        <v>0.70986049123912642</v>
      </c>
      <c r="D12" s="44">
        <v>1250.3252974380684</v>
      </c>
      <c r="E12" s="44">
        <v>3059.0681484182087</v>
      </c>
    </row>
    <row r="13" spans="1:5" x14ac:dyDescent="0.2">
      <c r="A13" s="43">
        <v>43115</v>
      </c>
      <c r="B13" s="45">
        <f t="shared" si="0"/>
        <v>0.29116708618773496</v>
      </c>
      <c r="C13" s="45">
        <f t="shared" si="1"/>
        <v>0.70883291381226499</v>
      </c>
      <c r="D13" s="44">
        <v>1254.7535328664949</v>
      </c>
      <c r="E13" s="44">
        <v>3054.6399129897823</v>
      </c>
    </row>
    <row r="14" spans="1:5" x14ac:dyDescent="0.2">
      <c r="A14" s="43">
        <v>43146</v>
      </c>
      <c r="B14" s="45">
        <f t="shared" si="0"/>
        <v>0.29219830295131649</v>
      </c>
      <c r="C14" s="45">
        <f t="shared" si="1"/>
        <v>0.70780169704868356</v>
      </c>
      <c r="D14" s="44">
        <v>1259.1974516287301</v>
      </c>
      <c r="E14" s="44">
        <v>3050.1959942275471</v>
      </c>
    </row>
    <row r="15" spans="1:5" x14ac:dyDescent="0.2">
      <c r="A15" s="43">
        <v>43174</v>
      </c>
      <c r="B15" s="45">
        <f t="shared" si="0"/>
        <v>0.29323317194093579</v>
      </c>
      <c r="C15" s="45">
        <f t="shared" si="1"/>
        <v>0.70676682805906421</v>
      </c>
      <c r="D15" s="44">
        <v>1263.6571092699155</v>
      </c>
      <c r="E15" s="44">
        <v>3045.7363365863616</v>
      </c>
    </row>
    <row r="16" spans="1:5" x14ac:dyDescent="0.2">
      <c r="A16" s="43">
        <v>43205</v>
      </c>
      <c r="B16" s="45">
        <f t="shared" si="0"/>
        <v>0.29427170609155989</v>
      </c>
      <c r="C16" s="45">
        <f t="shared" si="1"/>
        <v>0.70572829390844016</v>
      </c>
      <c r="D16" s="44">
        <v>1268.1325615319129</v>
      </c>
      <c r="E16" s="44">
        <v>3041.2608843243643</v>
      </c>
    </row>
    <row r="17" spans="1:5" x14ac:dyDescent="0.2">
      <c r="A17" s="43">
        <v>43235</v>
      </c>
      <c r="B17" s="45">
        <f t="shared" si="0"/>
        <v>0.29531391838396748</v>
      </c>
      <c r="C17" s="45">
        <f t="shared" si="1"/>
        <v>0.70468608161603252</v>
      </c>
      <c r="D17" s="44">
        <v>1272.623864354005</v>
      </c>
      <c r="E17" s="44">
        <v>3036.7695815022721</v>
      </c>
    </row>
    <row r="18" spans="1:5" x14ac:dyDescent="0.2">
      <c r="A18" s="43">
        <v>43266</v>
      </c>
      <c r="B18" s="45">
        <f t="shared" si="0"/>
        <v>0.29635982184491078</v>
      </c>
      <c r="C18" s="45">
        <f t="shared" si="1"/>
        <v>0.70364017815508928</v>
      </c>
      <c r="D18" s="44">
        <v>1277.1310738735924</v>
      </c>
      <c r="E18" s="44">
        <v>3032.2623719826847</v>
      </c>
    </row>
    <row r="19" spans="1:5" x14ac:dyDescent="0.2">
      <c r="A19" s="43">
        <v>43296</v>
      </c>
      <c r="B19" s="45">
        <f t="shared" si="0"/>
        <v>0.29740942954727811</v>
      </c>
      <c r="C19" s="45">
        <f t="shared" si="1"/>
        <v>0.70259057045272189</v>
      </c>
      <c r="D19" s="44">
        <v>1281.6542464268946</v>
      </c>
      <c r="E19" s="44">
        <v>3027.7391994293826</v>
      </c>
    </row>
    <row r="20" spans="1:5" x14ac:dyDescent="0.2">
      <c r="A20" s="43">
        <v>43327</v>
      </c>
      <c r="B20" s="45">
        <f t="shared" si="0"/>
        <v>0.29846275461025806</v>
      </c>
      <c r="C20" s="45">
        <f t="shared" si="1"/>
        <v>0.70153724538974194</v>
      </c>
      <c r="D20" s="44">
        <v>1286.1934385496565</v>
      </c>
      <c r="E20" s="44">
        <v>3023.2000073066206</v>
      </c>
    </row>
    <row r="21" spans="1:5" x14ac:dyDescent="0.2">
      <c r="A21" s="43">
        <v>43358</v>
      </c>
      <c r="B21" s="45">
        <f t="shared" si="0"/>
        <v>0.29951981019950269</v>
      </c>
      <c r="C21" s="45">
        <f t="shared" si="1"/>
        <v>0.70048018980049731</v>
      </c>
      <c r="D21" s="44">
        <v>1290.7487069778531</v>
      </c>
      <c r="E21" s="44">
        <v>3018.6447388784241</v>
      </c>
    </row>
    <row r="22" spans="1:5" x14ac:dyDescent="0.2">
      <c r="A22" s="43">
        <v>43388</v>
      </c>
      <c r="B22" s="45">
        <f t="shared" si="0"/>
        <v>0.3005806095272926</v>
      </c>
      <c r="C22" s="45">
        <f t="shared" si="1"/>
        <v>0.6994193904727074</v>
      </c>
      <c r="D22" s="44">
        <v>1295.3201086483996</v>
      </c>
      <c r="E22" s="44">
        <v>3014.0733372078776</v>
      </c>
    </row>
    <row r="23" spans="1:5" x14ac:dyDescent="0.2">
      <c r="A23" s="43">
        <v>43419</v>
      </c>
      <c r="B23" s="45">
        <f t="shared" si="0"/>
        <v>0.30164516585270179</v>
      </c>
      <c r="C23" s="45">
        <f t="shared" si="1"/>
        <v>0.69835483414729826</v>
      </c>
      <c r="D23" s="44">
        <v>1299.9077006998627</v>
      </c>
      <c r="E23" s="44">
        <v>3009.4857451564144</v>
      </c>
    </row>
    <row r="24" spans="1:5" x14ac:dyDescent="0.2">
      <c r="A24" s="43">
        <v>43449</v>
      </c>
      <c r="B24" s="45">
        <f t="shared" si="0"/>
        <v>0.30271349248176338</v>
      </c>
      <c r="C24" s="45">
        <f t="shared" si="1"/>
        <v>0.69728650751823662</v>
      </c>
      <c r="D24" s="44">
        <v>1304.5115404731746</v>
      </c>
      <c r="E24" s="44">
        <v>3004.8819053831025</v>
      </c>
    </row>
    <row r="25" spans="1:5" x14ac:dyDescent="0.2">
      <c r="A25" s="43">
        <v>43480</v>
      </c>
      <c r="B25" s="45">
        <f t="shared" si="0"/>
        <v>0.30378560276763633</v>
      </c>
      <c r="C25" s="45">
        <f t="shared" si="1"/>
        <v>0.69621439723236367</v>
      </c>
      <c r="D25" s="44">
        <v>1309.1316855123505</v>
      </c>
      <c r="E25" s="44">
        <v>3000.2617603439267</v>
      </c>
    </row>
    <row r="26" spans="1:5" x14ac:dyDescent="0.2">
      <c r="A26" s="43">
        <v>43511</v>
      </c>
      <c r="B26" s="45">
        <f t="shared" si="0"/>
        <v>0.30486151011077173</v>
      </c>
      <c r="C26" s="45">
        <f t="shared" si="1"/>
        <v>0.69513848988922833</v>
      </c>
      <c r="D26" s="44">
        <v>1313.7681935652067</v>
      </c>
      <c r="E26" s="44">
        <v>2995.6252522910704</v>
      </c>
    </row>
    <row r="27" spans="1:5" x14ac:dyDescent="0.2">
      <c r="A27" s="43">
        <v>43539</v>
      </c>
      <c r="B27" s="45">
        <f t="shared" si="0"/>
        <v>0.30594122795908069</v>
      </c>
      <c r="C27" s="45">
        <f t="shared" si="1"/>
        <v>0.69405877204091926</v>
      </c>
      <c r="D27" s="44">
        <v>1318.4211225840836</v>
      </c>
      <c r="E27" s="44">
        <v>2990.9723232721935</v>
      </c>
    </row>
    <row r="28" spans="1:5" x14ac:dyDescent="0.2">
      <c r="A28" s="43">
        <v>43570</v>
      </c>
      <c r="B28" s="45">
        <f t="shared" si="0"/>
        <v>0.30702476980810245</v>
      </c>
      <c r="C28" s="45">
        <f t="shared" si="1"/>
        <v>0.69297523019189755</v>
      </c>
      <c r="D28" s="44">
        <v>1323.0905307265689</v>
      </c>
      <c r="E28" s="44">
        <v>2986.3029151297083</v>
      </c>
    </row>
    <row r="29" spans="1:5" x14ac:dyDescent="0.2">
      <c r="A29" s="43">
        <v>43600</v>
      </c>
      <c r="B29" s="45">
        <f t="shared" si="0"/>
        <v>0.3081121492011728</v>
      </c>
      <c r="C29" s="45">
        <f t="shared" si="1"/>
        <v>0.6918878507988272</v>
      </c>
      <c r="D29" s="44">
        <v>1327.7764763562254</v>
      </c>
      <c r="E29" s="44">
        <v>2981.6169695000517</v>
      </c>
    </row>
    <row r="30" spans="1:5" x14ac:dyDescent="0.2">
      <c r="A30" s="43">
        <v>43631</v>
      </c>
      <c r="B30" s="45">
        <f t="shared" si="0"/>
        <v>0.30920337972959355</v>
      </c>
      <c r="C30" s="45">
        <f t="shared" si="1"/>
        <v>0.69079662027040645</v>
      </c>
      <c r="D30" s="44">
        <v>1332.4790180433201</v>
      </c>
      <c r="E30" s="44">
        <v>2976.914427812957</v>
      </c>
    </row>
    <row r="31" spans="1:5" x14ac:dyDescent="0.2">
      <c r="A31" s="43">
        <v>43661</v>
      </c>
      <c r="B31" s="45">
        <f t="shared" si="0"/>
        <v>0.31029847503280267</v>
      </c>
      <c r="C31" s="45">
        <f t="shared" si="1"/>
        <v>0.68970152496719739</v>
      </c>
      <c r="D31" s="44">
        <v>1337.1982145655575</v>
      </c>
      <c r="E31" s="44">
        <v>2972.1952312907197</v>
      </c>
    </row>
    <row r="32" spans="1:5" x14ac:dyDescent="0.2">
      <c r="A32" s="43">
        <v>43692</v>
      </c>
      <c r="B32" s="45">
        <f t="shared" si="0"/>
        <v>0.31139744879854375</v>
      </c>
      <c r="C32" s="45">
        <f t="shared" si="1"/>
        <v>0.68860255120145619</v>
      </c>
      <c r="D32" s="44">
        <v>1341.9341249088102</v>
      </c>
      <c r="E32" s="44">
        <v>2967.4593209474669</v>
      </c>
    </row>
    <row r="33" spans="1:16" x14ac:dyDescent="0.2">
      <c r="A33" s="43">
        <v>43723</v>
      </c>
      <c r="B33" s="45">
        <f t="shared" si="0"/>
        <v>0.31250031476303858</v>
      </c>
      <c r="C33" s="45">
        <f t="shared" si="1"/>
        <v>0.68749968523696148</v>
      </c>
      <c r="D33" s="44">
        <v>1346.686808267862</v>
      </c>
      <c r="E33" s="44">
        <v>2962.7066375884151</v>
      </c>
    </row>
    <row r="34" spans="1:16" x14ac:dyDescent="0.2">
      <c r="A34" s="43">
        <v>43753</v>
      </c>
      <c r="B34" s="45">
        <f t="shared" si="0"/>
        <v>0.31360708671115761</v>
      </c>
      <c r="C34" s="45">
        <f t="shared" si="1"/>
        <v>0.68639291328884233</v>
      </c>
      <c r="D34" s="44">
        <v>1351.4563240471439</v>
      </c>
      <c r="E34" s="44">
        <v>2957.9371218091333</v>
      </c>
    </row>
    <row r="35" spans="1:16" x14ac:dyDescent="0.2">
      <c r="A35" s="43">
        <v>43784</v>
      </c>
      <c r="B35" s="45">
        <f t="shared" si="0"/>
        <v>0.31471777847659305</v>
      </c>
      <c r="C35" s="45">
        <f t="shared" si="1"/>
        <v>0.68528222152340701</v>
      </c>
      <c r="D35" s="44">
        <v>1356.2427318614778</v>
      </c>
      <c r="E35" s="44">
        <v>2953.1507139947994</v>
      </c>
    </row>
    <row r="36" spans="1:16" ht="16" thickBot="1" x14ac:dyDescent="0.25">
      <c r="A36" s="43">
        <v>43814</v>
      </c>
      <c r="B36" s="45">
        <f t="shared" si="0"/>
        <v>0.31583240394203094</v>
      </c>
      <c r="C36" s="45">
        <f t="shared" si="1"/>
        <v>0.68416759605796906</v>
      </c>
      <c r="D36" s="44">
        <v>1361.0460915368203</v>
      </c>
      <c r="E36" s="44">
        <v>2948.3473543194568</v>
      </c>
    </row>
    <row r="37" spans="1:16" ht="22" thickBot="1" x14ac:dyDescent="0.3">
      <c r="A37" s="53">
        <v>43845</v>
      </c>
      <c r="B37" s="45">
        <f t="shared" si="0"/>
        <v>0.31695097703932562</v>
      </c>
      <c r="C37" s="45">
        <f t="shared" si="1"/>
        <v>0.68304902296067438</v>
      </c>
      <c r="D37" s="44">
        <v>1365.8664631110132</v>
      </c>
      <c r="E37" s="47">
        <v>2943.5269827452639</v>
      </c>
      <c r="F37" s="50"/>
      <c r="G37" s="51"/>
      <c r="H37" s="51"/>
      <c r="I37" s="51"/>
      <c r="J37" s="51"/>
      <c r="K37" s="51"/>
      <c r="L37" s="51"/>
      <c r="M37" s="51"/>
      <c r="N37" s="51"/>
      <c r="O37" s="51"/>
      <c r="P37" s="52">
        <f>SUM(E37:E48)</f>
        <v>34999.253125770025</v>
      </c>
    </row>
    <row r="38" spans="1:16" x14ac:dyDescent="0.2">
      <c r="A38" s="53">
        <v>43876</v>
      </c>
      <c r="B38" s="45">
        <f t="shared" si="0"/>
        <v>0.3180735117496733</v>
      </c>
      <c r="C38" s="45">
        <f t="shared" si="1"/>
        <v>0.68192648825032676</v>
      </c>
      <c r="D38" s="44">
        <v>1370.7039068345316</v>
      </c>
      <c r="E38" s="48">
        <v>2938.6895390217455</v>
      </c>
    </row>
    <row r="39" spans="1:16" x14ac:dyDescent="0.2">
      <c r="A39" s="53">
        <v>43905</v>
      </c>
      <c r="B39" s="45">
        <f t="shared" si="0"/>
        <v>0.31920002210378662</v>
      </c>
      <c r="C39" s="45">
        <f t="shared" si="1"/>
        <v>0.68079997789621338</v>
      </c>
      <c r="D39" s="44">
        <v>1375.5584831712367</v>
      </c>
      <c r="E39" s="48">
        <v>2933.8349626850404</v>
      </c>
    </row>
    <row r="40" spans="1:16" x14ac:dyDescent="0.2">
      <c r="A40" s="53">
        <v>43936</v>
      </c>
      <c r="B40" s="45">
        <f t="shared" si="0"/>
        <v>0.32033052218207098</v>
      </c>
      <c r="C40" s="45">
        <f t="shared" si="1"/>
        <v>0.67966947781792908</v>
      </c>
      <c r="D40" s="44">
        <v>1380.4302527991354</v>
      </c>
      <c r="E40" s="48">
        <v>2928.9631930571418</v>
      </c>
    </row>
    <row r="41" spans="1:16" x14ac:dyDescent="0.2">
      <c r="A41" s="53">
        <v>43966</v>
      </c>
      <c r="B41" s="45">
        <f t="shared" si="0"/>
        <v>0.32146502611479916</v>
      </c>
      <c r="C41" s="45">
        <f t="shared" si="1"/>
        <v>0.6785349738852009</v>
      </c>
      <c r="D41" s="44">
        <v>1385.3192766111324</v>
      </c>
      <c r="E41" s="48">
        <v>2924.0741692451447</v>
      </c>
    </row>
    <row r="42" spans="1:16" x14ac:dyDescent="0.2">
      <c r="A42" s="53">
        <v>43997</v>
      </c>
      <c r="B42" s="45">
        <f t="shared" si="0"/>
        <v>0.32260354808228903</v>
      </c>
      <c r="C42" s="45">
        <f t="shared" si="1"/>
        <v>0.67739645191771092</v>
      </c>
      <c r="D42" s="44">
        <v>1390.2256157157967</v>
      </c>
      <c r="E42" s="48">
        <v>2919.1678301404804</v>
      </c>
    </row>
    <row r="43" spans="1:16" x14ac:dyDescent="0.2">
      <c r="A43" s="53">
        <v>44027</v>
      </c>
      <c r="B43" s="45">
        <f t="shared" si="0"/>
        <v>0.3237461023150805</v>
      </c>
      <c r="C43" s="45">
        <f t="shared" si="1"/>
        <v>0.6762538976849195</v>
      </c>
      <c r="D43" s="44">
        <v>1395.1493314381237</v>
      </c>
      <c r="E43" s="48">
        <v>2914.2441144181535</v>
      </c>
    </row>
    <row r="44" spans="1:16" x14ac:dyDescent="0.2">
      <c r="A44" s="53">
        <v>44058</v>
      </c>
      <c r="B44" s="45">
        <f t="shared" si="0"/>
        <v>0.32489270309411306</v>
      </c>
      <c r="C44" s="45">
        <f t="shared" si="1"/>
        <v>0.675107296905887</v>
      </c>
      <c r="D44" s="44">
        <v>1400.0904853203001</v>
      </c>
      <c r="E44" s="48">
        <v>2909.302960535977</v>
      </c>
    </row>
    <row r="45" spans="1:16" x14ac:dyDescent="0.2">
      <c r="A45" s="53">
        <v>44089</v>
      </c>
      <c r="B45" s="45">
        <f t="shared" si="0"/>
        <v>0.32604336475090473</v>
      </c>
      <c r="C45" s="45">
        <f t="shared" si="1"/>
        <v>0.67395663524909522</v>
      </c>
      <c r="D45" s="44">
        <v>1405.0491391224764</v>
      </c>
      <c r="E45" s="48">
        <v>2904.3443067338007</v>
      </c>
    </row>
    <row r="46" spans="1:16" x14ac:dyDescent="0.2">
      <c r="A46" s="53">
        <v>44119</v>
      </c>
      <c r="B46" s="45">
        <f t="shared" si="0"/>
        <v>0.32719810166773083</v>
      </c>
      <c r="C46" s="45">
        <f t="shared" si="1"/>
        <v>0.67280189833226922</v>
      </c>
      <c r="D46" s="44">
        <v>1410.0253548235351</v>
      </c>
      <c r="E46" s="48">
        <v>2899.3680910327421</v>
      </c>
    </row>
    <row r="47" spans="1:16" x14ac:dyDescent="0.2">
      <c r="A47" s="53">
        <v>44150</v>
      </c>
      <c r="B47" s="45">
        <f t="shared" si="0"/>
        <v>0.32835692827780405</v>
      </c>
      <c r="C47" s="45">
        <f t="shared" si="1"/>
        <v>0.67164307172219595</v>
      </c>
      <c r="D47" s="44">
        <v>1415.0191946218683</v>
      </c>
      <c r="E47" s="48">
        <v>2894.3742512344088</v>
      </c>
    </row>
    <row r="48" spans="1:16" ht="16" thickBot="1" x14ac:dyDescent="0.25">
      <c r="A48" s="53">
        <v>44180</v>
      </c>
      <c r="B48" s="45">
        <f t="shared" si="0"/>
        <v>0.32951985906545456</v>
      </c>
      <c r="C48" s="45">
        <f t="shared" si="1"/>
        <v>0.67048014093454544</v>
      </c>
      <c r="D48" s="44">
        <v>1420.030720936154</v>
      </c>
      <c r="E48" s="49">
        <v>2889.3627249201231</v>
      </c>
    </row>
    <row r="49" spans="1:5" x14ac:dyDescent="0.2">
      <c r="A49" s="43">
        <v>44211</v>
      </c>
      <c r="B49" s="45">
        <f t="shared" si="0"/>
        <v>0.33068690856631139</v>
      </c>
      <c r="C49" s="45">
        <f t="shared" si="1"/>
        <v>0.66931309143368867</v>
      </c>
      <c r="D49" s="44">
        <v>1425.0599964061362</v>
      </c>
      <c r="E49" s="44">
        <v>2884.333449450141</v>
      </c>
    </row>
    <row r="50" spans="1:5" x14ac:dyDescent="0.2">
      <c r="A50" s="43">
        <v>44242</v>
      </c>
      <c r="B50" s="45">
        <f t="shared" si="0"/>
        <v>0.33185809136748373</v>
      </c>
      <c r="C50" s="45">
        <f t="shared" si="1"/>
        <v>0.66814190863251632</v>
      </c>
      <c r="D50" s="44">
        <v>1430.1070838934079</v>
      </c>
      <c r="E50" s="44">
        <v>2879.2863619628693</v>
      </c>
    </row>
    <row r="51" spans="1:5" x14ac:dyDescent="0.2">
      <c r="A51" s="43">
        <v>44270</v>
      </c>
      <c r="B51" s="45">
        <f t="shared" si="0"/>
        <v>0.3330334221077435</v>
      </c>
      <c r="C51" s="45">
        <f t="shared" si="1"/>
        <v>0.66696657789225644</v>
      </c>
      <c r="D51" s="44">
        <v>1435.1720464821969</v>
      </c>
      <c r="E51" s="44">
        <v>2874.2213993740802</v>
      </c>
    </row>
    <row r="52" spans="1:5" x14ac:dyDescent="0.2">
      <c r="A52" s="43">
        <v>44301</v>
      </c>
      <c r="B52" s="45">
        <f t="shared" si="0"/>
        <v>0.33421291547770848</v>
      </c>
      <c r="C52" s="45">
        <f t="shared" si="1"/>
        <v>0.66578708452229152</v>
      </c>
      <c r="D52" s="44">
        <v>1440.2549474801549</v>
      </c>
      <c r="E52" s="44">
        <v>2869.1384983761222</v>
      </c>
    </row>
    <row r="53" spans="1:5" x14ac:dyDescent="0.2">
      <c r="A53" s="43">
        <v>44331</v>
      </c>
      <c r="B53" s="45">
        <f t="shared" si="0"/>
        <v>0.33539658622002533</v>
      </c>
      <c r="C53" s="45">
        <f t="shared" si="1"/>
        <v>0.66460341377997467</v>
      </c>
      <c r="D53" s="44">
        <v>1445.3558504191469</v>
      </c>
      <c r="E53" s="44">
        <v>2864.0375954371302</v>
      </c>
    </row>
    <row r="54" spans="1:5" x14ac:dyDescent="0.2">
      <c r="A54" s="43">
        <v>44362</v>
      </c>
      <c r="B54" s="45">
        <f t="shared" si="0"/>
        <v>0.3365844491295546</v>
      </c>
      <c r="C54" s="45">
        <f t="shared" si="1"/>
        <v>0.66341555087044546</v>
      </c>
      <c r="D54" s="44">
        <v>1450.4748190560481</v>
      </c>
      <c r="E54" s="44">
        <v>2858.918626800229</v>
      </c>
    </row>
    <row r="55" spans="1:5" x14ac:dyDescent="0.2">
      <c r="A55" s="43">
        <v>44392</v>
      </c>
      <c r="B55" s="45">
        <f t="shared" si="0"/>
        <v>0.3377765190535551</v>
      </c>
      <c r="C55" s="45">
        <f t="shared" si="1"/>
        <v>0.6622234809464449</v>
      </c>
      <c r="D55" s="44">
        <v>1455.6119173735383</v>
      </c>
      <c r="E55" s="44">
        <v>2853.7815284827388</v>
      </c>
    </row>
    <row r="56" spans="1:5" x14ac:dyDescent="0.2">
      <c r="A56" s="43">
        <v>44423</v>
      </c>
      <c r="B56" s="45">
        <f t="shared" si="0"/>
        <v>0.3389728108918697</v>
      </c>
      <c r="C56" s="45">
        <f t="shared" si="1"/>
        <v>0.6610271891081303</v>
      </c>
      <c r="D56" s="44">
        <v>1460.7672095809025</v>
      </c>
      <c r="E56" s="44">
        <v>2848.6262362753746</v>
      </c>
    </row>
    <row r="57" spans="1:5" x14ac:dyDescent="0.2">
      <c r="A57" s="43">
        <v>44454</v>
      </c>
      <c r="B57" s="45">
        <f t="shared" si="0"/>
        <v>0.34017333959711166</v>
      </c>
      <c r="C57" s="45">
        <f t="shared" si="1"/>
        <v>0.65982666040288829</v>
      </c>
      <c r="D57" s="44">
        <v>1465.9407601148346</v>
      </c>
      <c r="E57" s="44">
        <v>2843.4526857414426</v>
      </c>
    </row>
    <row r="58" spans="1:5" x14ac:dyDescent="0.2">
      <c r="A58" s="43">
        <v>44484</v>
      </c>
      <c r="B58" s="45">
        <f t="shared" si="0"/>
        <v>0.34137812017485142</v>
      </c>
      <c r="C58" s="45">
        <f t="shared" si="1"/>
        <v>0.65862187982514853</v>
      </c>
      <c r="D58" s="44">
        <v>1471.1326336402412</v>
      </c>
      <c r="E58" s="44">
        <v>2838.2608122160359</v>
      </c>
    </row>
    <row r="59" spans="1:5" x14ac:dyDescent="0.2">
      <c r="A59" s="43">
        <v>44515</v>
      </c>
      <c r="B59" s="45">
        <f t="shared" si="0"/>
        <v>0.34258716768380404</v>
      </c>
      <c r="C59" s="45">
        <f t="shared" si="1"/>
        <v>0.65741283231619596</v>
      </c>
      <c r="D59" s="44">
        <v>1476.3428950510506</v>
      </c>
      <c r="E59" s="44">
        <v>2833.0505508052265</v>
      </c>
    </row>
    <row r="60" spans="1:5" x14ac:dyDescent="0.2">
      <c r="A60" s="43">
        <v>44545</v>
      </c>
      <c r="B60" s="45">
        <f t="shared" si="0"/>
        <v>0.34380049723601747</v>
      </c>
      <c r="C60" s="45">
        <f t="shared" si="1"/>
        <v>0.65619950276398253</v>
      </c>
      <c r="D60" s="44">
        <v>1481.5716094710228</v>
      </c>
      <c r="E60" s="44">
        <v>2827.8218363852543</v>
      </c>
    </row>
    <row r="61" spans="1:5" x14ac:dyDescent="0.2">
      <c r="A61" s="43">
        <v>44576</v>
      </c>
      <c r="B61" s="45">
        <f t="shared" si="0"/>
        <v>0.34501812399706167</v>
      </c>
      <c r="C61" s="45">
        <f t="shared" si="1"/>
        <v>0.65498187600293833</v>
      </c>
      <c r="D61" s="44">
        <v>1486.8188422545659</v>
      </c>
      <c r="E61" s="44">
        <v>2822.5746036017113</v>
      </c>
    </row>
    <row r="62" spans="1:5" x14ac:dyDescent="0.2">
      <c r="A62" s="43">
        <v>44607</v>
      </c>
      <c r="B62" s="45">
        <f t="shared" si="0"/>
        <v>0.34624006318621797</v>
      </c>
      <c r="C62" s="45">
        <f t="shared" si="1"/>
        <v>0.65375993681378208</v>
      </c>
      <c r="D62" s="44">
        <v>1492.0846589875509</v>
      </c>
      <c r="E62" s="44">
        <v>2817.3087868687262</v>
      </c>
    </row>
    <row r="63" spans="1:5" x14ac:dyDescent="0.2">
      <c r="A63" s="43">
        <v>44635</v>
      </c>
      <c r="B63" s="45">
        <f t="shared" si="0"/>
        <v>0.34746633007666916</v>
      </c>
      <c r="C63" s="45">
        <f t="shared" si="1"/>
        <v>0.65253366992333084</v>
      </c>
      <c r="D63" s="44">
        <v>1497.3691254881319</v>
      </c>
      <c r="E63" s="44">
        <v>2812.0243203681453</v>
      </c>
    </row>
    <row r="64" spans="1:5" x14ac:dyDescent="0.2">
      <c r="A64" s="43">
        <v>44666</v>
      </c>
      <c r="B64" s="45">
        <f t="shared" si="0"/>
        <v>0.34869693999569062</v>
      </c>
      <c r="C64" s="45">
        <f t="shared" si="1"/>
        <v>0.65130306000430938</v>
      </c>
      <c r="D64" s="44">
        <v>1502.6723078075688</v>
      </c>
      <c r="E64" s="44">
        <v>2806.7211380487083</v>
      </c>
    </row>
    <row r="65" spans="1:5" x14ac:dyDescent="0.2">
      <c r="A65" s="43">
        <v>44696</v>
      </c>
      <c r="B65" s="45">
        <f t="shared" si="0"/>
        <v>0.34993190832484211</v>
      </c>
      <c r="C65" s="45">
        <f t="shared" si="1"/>
        <v>0.65006809167515789</v>
      </c>
      <c r="D65" s="44">
        <v>1507.9942722310543</v>
      </c>
      <c r="E65" s="44">
        <v>2801.3991736252228</v>
      </c>
    </row>
    <row r="66" spans="1:5" x14ac:dyDescent="0.2">
      <c r="A66" s="43">
        <v>44727</v>
      </c>
      <c r="B66" s="45">
        <f t="shared" si="0"/>
        <v>0.35117125050015918</v>
      </c>
      <c r="C66" s="45">
        <f t="shared" si="1"/>
        <v>0.64882874949984082</v>
      </c>
      <c r="D66" s="44">
        <v>1513.3350852785388</v>
      </c>
      <c r="E66" s="44">
        <v>2796.0583605777383</v>
      </c>
    </row>
    <row r="67" spans="1:5" x14ac:dyDescent="0.2">
      <c r="A67" s="43">
        <v>44757</v>
      </c>
      <c r="B67" s="45">
        <f t="shared" ref="B67:B130" si="2">D67/SUM($D67:$E67)</f>
        <v>0.35241498201234722</v>
      </c>
      <c r="C67" s="45">
        <f t="shared" ref="C67:C130" si="3">E67/SUM($D67:$E67)</f>
        <v>0.64758501798765278</v>
      </c>
      <c r="D67" s="44">
        <v>1518.694813705567</v>
      </c>
      <c r="E67" s="44">
        <v>2790.6986321507102</v>
      </c>
    </row>
    <row r="68" spans="1:5" x14ac:dyDescent="0.2">
      <c r="A68" s="43">
        <v>44788</v>
      </c>
      <c r="B68" s="45">
        <f t="shared" si="2"/>
        <v>0.35366311840697423</v>
      </c>
      <c r="C68" s="45">
        <f t="shared" si="3"/>
        <v>0.64633688159302571</v>
      </c>
      <c r="D68" s="44">
        <v>1524.0735245041074</v>
      </c>
      <c r="E68" s="44">
        <v>2785.3199213521698</v>
      </c>
    </row>
    <row r="69" spans="1:5" x14ac:dyDescent="0.2">
      <c r="A69" s="43">
        <v>44819</v>
      </c>
      <c r="B69" s="45">
        <f t="shared" si="2"/>
        <v>0.35491567528466561</v>
      </c>
      <c r="C69" s="45">
        <f t="shared" si="3"/>
        <v>0.64508432471533439</v>
      </c>
      <c r="D69" s="44">
        <v>1529.4712849033926</v>
      </c>
      <c r="E69" s="44">
        <v>2779.9221609528845</v>
      </c>
    </row>
    <row r="70" spans="1:5" x14ac:dyDescent="0.2">
      <c r="A70" s="43">
        <v>44849</v>
      </c>
      <c r="B70" s="45">
        <f t="shared" si="2"/>
        <v>0.35617266830129868</v>
      </c>
      <c r="C70" s="45">
        <f t="shared" si="3"/>
        <v>0.64382733169870132</v>
      </c>
      <c r="D70" s="44">
        <v>1534.8881623707584</v>
      </c>
      <c r="E70" s="44">
        <v>2774.5052834855187</v>
      </c>
    </row>
    <row r="71" spans="1:5" x14ac:dyDescent="0.2">
      <c r="A71" s="43">
        <v>44880</v>
      </c>
      <c r="B71" s="45">
        <f t="shared" si="2"/>
        <v>0.35743411316819917</v>
      </c>
      <c r="C71" s="45">
        <f t="shared" si="3"/>
        <v>0.64256588683180083</v>
      </c>
      <c r="D71" s="44">
        <v>1540.3242246124883</v>
      </c>
      <c r="E71" s="44">
        <v>2769.0692212437889</v>
      </c>
    </row>
    <row r="72" spans="1:5" x14ac:dyDescent="0.2">
      <c r="A72" s="43">
        <v>44910</v>
      </c>
      <c r="B72" s="45">
        <f t="shared" si="2"/>
        <v>0.35870002565233655</v>
      </c>
      <c r="C72" s="45">
        <f t="shared" si="3"/>
        <v>0.6412999743476635</v>
      </c>
      <c r="D72" s="44">
        <v>1545.7795395746575</v>
      </c>
      <c r="E72" s="44">
        <v>2763.6139062816196</v>
      </c>
    </row>
    <row r="73" spans="1:5" x14ac:dyDescent="0.2">
      <c r="A73" s="43">
        <v>44941</v>
      </c>
      <c r="B73" s="45">
        <f t="shared" si="2"/>
        <v>0.35997042157652187</v>
      </c>
      <c r="C73" s="45">
        <f t="shared" si="3"/>
        <v>0.64002957842347807</v>
      </c>
      <c r="D73" s="44">
        <v>1551.2541754439844</v>
      </c>
      <c r="E73" s="44">
        <v>2758.1392704122927</v>
      </c>
    </row>
    <row r="74" spans="1:5" x14ac:dyDescent="0.2">
      <c r="A74" s="43">
        <v>44972</v>
      </c>
      <c r="B74" s="45">
        <f t="shared" si="2"/>
        <v>0.36124531681960548</v>
      </c>
      <c r="C74" s="45">
        <f t="shared" si="3"/>
        <v>0.63875468318039452</v>
      </c>
      <c r="D74" s="44">
        <v>1556.7482006486821</v>
      </c>
      <c r="E74" s="44">
        <v>2752.6452452075951</v>
      </c>
    </row>
    <row r="75" spans="1:5" x14ac:dyDescent="0.2">
      <c r="A75" s="43">
        <v>45000</v>
      </c>
      <c r="B75" s="45">
        <f t="shared" si="2"/>
        <v>0.36252472731667484</v>
      </c>
      <c r="C75" s="45">
        <f t="shared" si="3"/>
        <v>0.63747527268332516</v>
      </c>
      <c r="D75" s="44">
        <v>1562.2616838593126</v>
      </c>
      <c r="E75" s="44">
        <v>2747.1317619969645</v>
      </c>
    </row>
    <row r="76" spans="1:5" x14ac:dyDescent="0.2">
      <c r="A76" s="43">
        <v>45031</v>
      </c>
      <c r="B76" s="45">
        <f t="shared" si="2"/>
        <v>0.36380866905925474</v>
      </c>
      <c r="C76" s="45">
        <f t="shared" si="3"/>
        <v>0.6361913309407452</v>
      </c>
      <c r="D76" s="44">
        <v>1567.7946939896478</v>
      </c>
      <c r="E76" s="44">
        <v>2741.5987518666293</v>
      </c>
    </row>
    <row r="77" spans="1:5" x14ac:dyDescent="0.2">
      <c r="A77" s="43">
        <v>45061</v>
      </c>
      <c r="B77" s="45">
        <f t="shared" si="2"/>
        <v>0.36509715809550625</v>
      </c>
      <c r="C77" s="45">
        <f t="shared" si="3"/>
        <v>0.63490284190449375</v>
      </c>
      <c r="D77" s="44">
        <v>1573.3473001975276</v>
      </c>
      <c r="E77" s="44">
        <v>2736.0461456587495</v>
      </c>
    </row>
    <row r="78" spans="1:5" x14ac:dyDescent="0.2">
      <c r="A78" s="43">
        <v>45092</v>
      </c>
      <c r="B78" s="45">
        <f t="shared" si="2"/>
        <v>0.36639021053042792</v>
      </c>
      <c r="C78" s="45">
        <f t="shared" si="3"/>
        <v>0.63360978946957203</v>
      </c>
      <c r="D78" s="44">
        <v>1578.9195718857277</v>
      </c>
      <c r="E78" s="44">
        <v>2730.4738739705494</v>
      </c>
    </row>
    <row r="79" spans="1:5" x14ac:dyDescent="0.2">
      <c r="A79" s="43">
        <v>45122</v>
      </c>
      <c r="B79" s="45">
        <f t="shared" si="2"/>
        <v>0.36768784252605657</v>
      </c>
      <c r="C79" s="45">
        <f t="shared" si="3"/>
        <v>0.63231215747394343</v>
      </c>
      <c r="D79" s="44">
        <v>1584.511578702823</v>
      </c>
      <c r="E79" s="44">
        <v>2724.8818671534541</v>
      </c>
    </row>
    <row r="80" spans="1:5" x14ac:dyDescent="0.2">
      <c r="A80" s="43">
        <v>45153</v>
      </c>
      <c r="B80" s="45">
        <f t="shared" si="2"/>
        <v>0.36899007030166969</v>
      </c>
      <c r="C80" s="45">
        <f t="shared" si="3"/>
        <v>0.63100992969833036</v>
      </c>
      <c r="D80" s="44">
        <v>1590.1233905440622</v>
      </c>
      <c r="E80" s="44">
        <v>2719.2700553122149</v>
      </c>
    </row>
    <row r="81" spans="1:5" x14ac:dyDescent="0.2">
      <c r="A81" s="43">
        <v>45184</v>
      </c>
      <c r="B81" s="45">
        <f t="shared" si="2"/>
        <v>0.37029691013398808</v>
      </c>
      <c r="C81" s="45">
        <f t="shared" si="3"/>
        <v>0.62970308986601187</v>
      </c>
      <c r="D81" s="44">
        <v>1595.7550775522391</v>
      </c>
      <c r="E81" s="44">
        <v>2713.6383683040381</v>
      </c>
    </row>
    <row r="82" spans="1:5" x14ac:dyDescent="0.2">
      <c r="A82" s="43">
        <v>45214</v>
      </c>
      <c r="B82" s="45">
        <f t="shared" si="2"/>
        <v>0.37160837835737931</v>
      </c>
      <c r="C82" s="45">
        <f t="shared" si="3"/>
        <v>0.62839162164262063</v>
      </c>
      <c r="D82" s="44">
        <v>1601.4067101185701</v>
      </c>
      <c r="E82" s="44">
        <v>2707.986735737707</v>
      </c>
    </row>
    <row r="83" spans="1:5" x14ac:dyDescent="0.2">
      <c r="A83" s="43">
        <v>45245</v>
      </c>
      <c r="B83" s="45">
        <f t="shared" si="2"/>
        <v>0.37292449136406164</v>
      </c>
      <c r="C83" s="45">
        <f t="shared" si="3"/>
        <v>0.62707550863593842</v>
      </c>
      <c r="D83" s="44">
        <v>1607.0783588835729</v>
      </c>
      <c r="E83" s="44">
        <v>2702.3150869727042</v>
      </c>
    </row>
    <row r="84" spans="1:5" x14ac:dyDescent="0.2">
      <c r="A84" s="43">
        <v>45275</v>
      </c>
      <c r="B84" s="45">
        <f t="shared" si="2"/>
        <v>0.37424526560430943</v>
      </c>
      <c r="C84" s="45">
        <f t="shared" si="3"/>
        <v>0.62575473439569063</v>
      </c>
      <c r="D84" s="44">
        <v>1612.7700947379526</v>
      </c>
      <c r="E84" s="44">
        <v>2696.6233511183245</v>
      </c>
    </row>
    <row r="85" spans="1:5" x14ac:dyDescent="0.2">
      <c r="A85" s="43">
        <v>45306</v>
      </c>
      <c r="B85" s="45">
        <f t="shared" si="2"/>
        <v>0.375570717586658</v>
      </c>
      <c r="C85" s="45">
        <f t="shared" si="3"/>
        <v>0.62442928241334195</v>
      </c>
      <c r="D85" s="44">
        <v>1618.4819888234829</v>
      </c>
      <c r="E85" s="44">
        <v>2690.9114570327943</v>
      </c>
    </row>
    <row r="86" spans="1:5" x14ac:dyDescent="0.2">
      <c r="A86" s="43">
        <v>45337</v>
      </c>
      <c r="B86" s="45">
        <f t="shared" si="2"/>
        <v>0.37690086387811078</v>
      </c>
      <c r="C86" s="45">
        <f t="shared" si="3"/>
        <v>0.62309913612188927</v>
      </c>
      <c r="D86" s="44">
        <v>1624.2141125338994</v>
      </c>
      <c r="E86" s="44">
        <v>2685.1793333223777</v>
      </c>
    </row>
    <row r="87" spans="1:5" x14ac:dyDescent="0.2">
      <c r="A87" s="43">
        <v>45366</v>
      </c>
      <c r="B87" s="45">
        <f t="shared" si="2"/>
        <v>0.37823572110434583</v>
      </c>
      <c r="C87" s="45">
        <f t="shared" si="3"/>
        <v>0.62176427889565422</v>
      </c>
      <c r="D87" s="44">
        <v>1629.9665375157906</v>
      </c>
      <c r="E87" s="44">
        <v>2679.4269083404865</v>
      </c>
    </row>
    <row r="88" spans="1:5" x14ac:dyDescent="0.2">
      <c r="A88" s="43">
        <v>45397</v>
      </c>
      <c r="B88" s="45">
        <f t="shared" si="2"/>
        <v>0.37957530594992372</v>
      </c>
      <c r="C88" s="45">
        <f t="shared" si="3"/>
        <v>0.62042469405007628</v>
      </c>
      <c r="D88" s="44">
        <v>1635.7393356694924</v>
      </c>
      <c r="E88" s="44">
        <v>2673.6541101867847</v>
      </c>
    </row>
    <row r="89" spans="1:5" x14ac:dyDescent="0.2">
      <c r="A89" s="43">
        <v>45427</v>
      </c>
      <c r="B89" s="45">
        <f t="shared" si="2"/>
        <v>0.38091963515849625</v>
      </c>
      <c r="C89" s="45">
        <f t="shared" si="3"/>
        <v>0.61908036484150375</v>
      </c>
      <c r="D89" s="44">
        <v>1641.5325791499881</v>
      </c>
      <c r="E89" s="44">
        <v>2667.860866706289</v>
      </c>
    </row>
    <row r="90" spans="1:5" x14ac:dyDescent="0.2">
      <c r="A90" s="43">
        <v>45458</v>
      </c>
      <c r="B90" s="45">
        <f t="shared" si="2"/>
        <v>0.38226872553301594</v>
      </c>
      <c r="C90" s="45">
        <f t="shared" si="3"/>
        <v>0.61773127446698406</v>
      </c>
      <c r="D90" s="44">
        <v>1647.3463403678111</v>
      </c>
      <c r="E90" s="44">
        <v>2662.0471054884661</v>
      </c>
    </row>
    <row r="91" spans="1:5" x14ac:dyDescent="0.2">
      <c r="A91" s="43">
        <v>45488</v>
      </c>
      <c r="B91" s="45">
        <f t="shared" si="2"/>
        <v>0.38362259393594533</v>
      </c>
      <c r="C91" s="45">
        <f t="shared" si="3"/>
        <v>0.61637740606405467</v>
      </c>
      <c r="D91" s="44">
        <v>1653.1806919899468</v>
      </c>
      <c r="E91" s="44">
        <v>2656.2127538663303</v>
      </c>
    </row>
    <row r="92" spans="1:5" x14ac:dyDescent="0.2">
      <c r="A92" s="43">
        <v>45519</v>
      </c>
      <c r="B92" s="45">
        <f t="shared" si="2"/>
        <v>0.38498125728946847</v>
      </c>
      <c r="C92" s="45">
        <f t="shared" si="3"/>
        <v>0.61501874271053147</v>
      </c>
      <c r="D92" s="44">
        <v>1659.0357069407446</v>
      </c>
      <c r="E92" s="44">
        <v>2650.3577389155325</v>
      </c>
    </row>
    <row r="93" spans="1:5" x14ac:dyDescent="0.2">
      <c r="A93" s="43">
        <v>45550</v>
      </c>
      <c r="B93" s="45">
        <f t="shared" si="2"/>
        <v>0.38634473257570195</v>
      </c>
      <c r="C93" s="45">
        <f t="shared" si="3"/>
        <v>0.61365526742429799</v>
      </c>
      <c r="D93" s="44">
        <v>1664.9114584028262</v>
      </c>
      <c r="E93" s="44">
        <v>2644.481987453451</v>
      </c>
    </row>
    <row r="94" spans="1:5" x14ac:dyDescent="0.2">
      <c r="A94" s="43">
        <v>45580</v>
      </c>
      <c r="B94" s="45">
        <f t="shared" si="2"/>
        <v>0.38771303683690767</v>
      </c>
      <c r="C94" s="45">
        <f t="shared" si="3"/>
        <v>0.61228696316309239</v>
      </c>
      <c r="D94" s="44">
        <v>1670.8080198180032</v>
      </c>
      <c r="E94" s="44">
        <v>2638.5854260382739</v>
      </c>
    </row>
    <row r="95" spans="1:5" x14ac:dyDescent="0.2">
      <c r="A95" s="43">
        <v>45611</v>
      </c>
      <c r="B95" s="45">
        <f t="shared" si="2"/>
        <v>0.38908618717570509</v>
      </c>
      <c r="C95" s="45">
        <f t="shared" si="3"/>
        <v>0.61091381282429491</v>
      </c>
      <c r="D95" s="44">
        <v>1676.7254648881922</v>
      </c>
      <c r="E95" s="44">
        <v>2632.667980968085</v>
      </c>
    </row>
    <row r="96" spans="1:5" x14ac:dyDescent="0.2">
      <c r="A96" s="43">
        <v>45641</v>
      </c>
      <c r="B96" s="45">
        <f t="shared" si="2"/>
        <v>0.3904642007552856</v>
      </c>
      <c r="C96" s="45">
        <f t="shared" si="3"/>
        <v>0.60953579924471435</v>
      </c>
      <c r="D96" s="44">
        <v>1682.6638675763375</v>
      </c>
      <c r="E96" s="44">
        <v>2626.7295782799397</v>
      </c>
    </row>
    <row r="97" spans="1:5" x14ac:dyDescent="0.2">
      <c r="A97" s="43">
        <v>45672</v>
      </c>
      <c r="B97" s="45">
        <f t="shared" si="2"/>
        <v>0.3918470947996272</v>
      </c>
      <c r="C97" s="45">
        <f t="shared" si="3"/>
        <v>0.6081529052003728</v>
      </c>
      <c r="D97" s="44">
        <v>1688.6233021073367</v>
      </c>
      <c r="E97" s="44">
        <v>2620.7701437489404</v>
      </c>
    </row>
    <row r="98" spans="1:5" x14ac:dyDescent="0.2">
      <c r="A98" s="43">
        <v>45703</v>
      </c>
      <c r="B98" s="45">
        <f t="shared" si="2"/>
        <v>0.39323488659370925</v>
      </c>
      <c r="C98" s="45">
        <f t="shared" si="3"/>
        <v>0.6067651134062908</v>
      </c>
      <c r="D98" s="44">
        <v>1694.603842968967</v>
      </c>
      <c r="E98" s="44">
        <v>2614.7896028873101</v>
      </c>
    </row>
    <row r="99" spans="1:5" x14ac:dyDescent="0.2">
      <c r="A99" s="43">
        <v>45731</v>
      </c>
      <c r="B99" s="45">
        <f t="shared" si="2"/>
        <v>0.39462759348372856</v>
      </c>
      <c r="C99" s="45">
        <f t="shared" si="3"/>
        <v>0.60537240651627144</v>
      </c>
      <c r="D99" s="44">
        <v>1700.6055649128152</v>
      </c>
      <c r="E99" s="44">
        <v>2608.7878809434619</v>
      </c>
    </row>
    <row r="100" spans="1:5" x14ac:dyDescent="0.2">
      <c r="A100" s="43">
        <v>45762</v>
      </c>
      <c r="B100" s="45">
        <f t="shared" si="2"/>
        <v>0.39602523287731672</v>
      </c>
      <c r="C100" s="45">
        <f t="shared" si="3"/>
        <v>0.60397476712268328</v>
      </c>
      <c r="D100" s="44">
        <v>1706.6285429552145</v>
      </c>
      <c r="E100" s="44">
        <v>2602.7649029010627</v>
      </c>
    </row>
    <row r="101" spans="1:5" x14ac:dyDescent="0.2">
      <c r="A101" s="43">
        <v>45792</v>
      </c>
      <c r="B101" s="45">
        <f t="shared" si="2"/>
        <v>0.39742782224375728</v>
      </c>
      <c r="C101" s="45">
        <f t="shared" si="3"/>
        <v>0.60257217775624272</v>
      </c>
      <c r="D101" s="44">
        <v>1712.6728523781812</v>
      </c>
      <c r="E101" s="44">
        <v>2596.7205934780959</v>
      </c>
    </row>
    <row r="102" spans="1:5" x14ac:dyDescent="0.2">
      <c r="A102" s="43">
        <v>45823</v>
      </c>
      <c r="B102" s="45">
        <f t="shared" si="2"/>
        <v>0.39883537911420397</v>
      </c>
      <c r="C102" s="45">
        <f t="shared" si="3"/>
        <v>0.60116462088579603</v>
      </c>
      <c r="D102" s="44">
        <v>1718.738568730354</v>
      </c>
      <c r="E102" s="44">
        <v>2590.6548771259231</v>
      </c>
    </row>
    <row r="103" spans="1:5" x14ac:dyDescent="0.2">
      <c r="A103" s="43">
        <v>45853</v>
      </c>
      <c r="B103" s="45">
        <f t="shared" si="2"/>
        <v>0.40024792108190005</v>
      </c>
      <c r="C103" s="45">
        <f t="shared" si="3"/>
        <v>0.5997520789180999</v>
      </c>
      <c r="D103" s="44">
        <v>1724.8257678279406</v>
      </c>
      <c r="E103" s="44">
        <v>2584.5676780283366</v>
      </c>
    </row>
    <row r="104" spans="1:5" x14ac:dyDescent="0.2">
      <c r="A104" s="43">
        <v>45884</v>
      </c>
      <c r="B104" s="45">
        <f t="shared" si="2"/>
        <v>0.40166546580239848</v>
      </c>
      <c r="C104" s="45">
        <f t="shared" si="3"/>
        <v>0.59833453419760152</v>
      </c>
      <c r="D104" s="44">
        <v>1730.9345257556647</v>
      </c>
      <c r="E104" s="44">
        <v>2578.4589201006124</v>
      </c>
    </row>
    <row r="105" spans="1:5" x14ac:dyDescent="0.2">
      <c r="A105" s="43">
        <v>45915</v>
      </c>
      <c r="B105" s="45">
        <f t="shared" si="2"/>
        <v>0.40308803099378193</v>
      </c>
      <c r="C105" s="45">
        <f t="shared" si="3"/>
        <v>0.59691196900621812</v>
      </c>
      <c r="D105" s="44">
        <v>1737.0649188677157</v>
      </c>
      <c r="E105" s="44">
        <v>2572.3285269885614</v>
      </c>
    </row>
    <row r="106" spans="1:5" x14ac:dyDescent="0.2">
      <c r="A106" s="43">
        <v>45945</v>
      </c>
      <c r="B106" s="45">
        <f t="shared" si="2"/>
        <v>0.40451563443688493</v>
      </c>
      <c r="C106" s="45">
        <f t="shared" si="3"/>
        <v>0.59548436556311501</v>
      </c>
      <c r="D106" s="44">
        <v>1743.2170237887058</v>
      </c>
      <c r="E106" s="44">
        <v>2566.1764220675714</v>
      </c>
    </row>
    <row r="107" spans="1:5" x14ac:dyDescent="0.2">
      <c r="A107" s="43">
        <v>45976</v>
      </c>
      <c r="B107" s="45">
        <f t="shared" si="2"/>
        <v>0.40594829397551552</v>
      </c>
      <c r="C107" s="45">
        <f t="shared" si="3"/>
        <v>0.59405170602448454</v>
      </c>
      <c r="D107" s="44">
        <v>1749.3909174146238</v>
      </c>
      <c r="E107" s="44">
        <v>2560.0025284416533</v>
      </c>
    </row>
    <row r="108" spans="1:5" x14ac:dyDescent="0.2">
      <c r="A108" s="43">
        <v>46006</v>
      </c>
      <c r="B108" s="45">
        <f t="shared" si="2"/>
        <v>0.40738602751667879</v>
      </c>
      <c r="C108" s="45">
        <f t="shared" si="3"/>
        <v>0.59261397248332115</v>
      </c>
      <c r="D108" s="44">
        <v>1755.5866769138006</v>
      </c>
      <c r="E108" s="44">
        <v>2553.8067689424765</v>
      </c>
    </row>
    <row r="109" spans="1:5" x14ac:dyDescent="0.2">
      <c r="A109" s="43">
        <v>46037</v>
      </c>
      <c r="B109" s="45">
        <f t="shared" si="2"/>
        <v>0.40882885303080035</v>
      </c>
      <c r="C109" s="45">
        <f t="shared" si="3"/>
        <v>0.5911711469691997</v>
      </c>
      <c r="D109" s="44">
        <v>1761.8043797278701</v>
      </c>
      <c r="E109" s="44">
        <v>2547.589066128407</v>
      </c>
    </row>
    <row r="110" spans="1:5" x14ac:dyDescent="0.2">
      <c r="A110" s="43">
        <v>46068</v>
      </c>
      <c r="B110" s="45">
        <f t="shared" si="2"/>
        <v>0.41027678855195115</v>
      </c>
      <c r="C110" s="45">
        <f t="shared" si="3"/>
        <v>0.58972321144804885</v>
      </c>
      <c r="D110" s="44">
        <v>1768.0441035727399</v>
      </c>
      <c r="E110" s="44">
        <v>2541.3493422835372</v>
      </c>
    </row>
    <row r="111" spans="1:5" x14ac:dyDescent="0.2">
      <c r="A111" s="43">
        <v>46096</v>
      </c>
      <c r="B111" s="45">
        <f t="shared" si="2"/>
        <v>0.41172985217807267</v>
      </c>
      <c r="C111" s="45">
        <f t="shared" si="3"/>
        <v>0.58827014782192733</v>
      </c>
      <c r="D111" s="44">
        <v>1774.3059264395602</v>
      </c>
      <c r="E111" s="44">
        <v>2535.087519416717</v>
      </c>
    </row>
    <row r="112" spans="1:5" x14ac:dyDescent="0.2">
      <c r="A112" s="43">
        <v>46127</v>
      </c>
      <c r="B112" s="45">
        <f t="shared" si="2"/>
        <v>0.41318806207120329</v>
      </c>
      <c r="C112" s="45">
        <f t="shared" si="3"/>
        <v>0.58681193792879671</v>
      </c>
      <c r="D112" s="44">
        <v>1780.5899265957</v>
      </c>
      <c r="E112" s="44">
        <v>2528.8035192605771</v>
      </c>
    </row>
    <row r="113" spans="1:5" x14ac:dyDescent="0.2">
      <c r="A113" s="43">
        <v>46157</v>
      </c>
      <c r="B113" s="45">
        <f t="shared" si="2"/>
        <v>0.41465143645770541</v>
      </c>
      <c r="C113" s="45">
        <f t="shared" si="3"/>
        <v>0.58534856354229459</v>
      </c>
      <c r="D113" s="44">
        <v>1786.8961825857264</v>
      </c>
      <c r="E113" s="44">
        <v>2522.4972632705508</v>
      </c>
    </row>
    <row r="114" spans="1:5" x14ac:dyDescent="0.2">
      <c r="A114" s="43">
        <v>46188</v>
      </c>
      <c r="B114" s="45">
        <f t="shared" si="2"/>
        <v>0.41611999362849322</v>
      </c>
      <c r="C114" s="45">
        <f t="shared" si="3"/>
        <v>0.58388000637150683</v>
      </c>
      <c r="D114" s="44">
        <v>1793.2247732323845</v>
      </c>
      <c r="E114" s="44">
        <v>2516.1686726238927</v>
      </c>
    </row>
    <row r="115" spans="1:5" x14ac:dyDescent="0.2">
      <c r="A115" s="43">
        <v>46218</v>
      </c>
      <c r="B115" s="45">
        <f t="shared" si="2"/>
        <v>0.41759375193926074</v>
      </c>
      <c r="C115" s="45">
        <f t="shared" si="3"/>
        <v>0.58240624806073926</v>
      </c>
      <c r="D115" s="44">
        <v>1799.5757776375822</v>
      </c>
      <c r="E115" s="44">
        <v>2509.817668218695</v>
      </c>
    </row>
    <row r="116" spans="1:5" x14ac:dyDescent="0.2">
      <c r="A116" s="43">
        <v>46249</v>
      </c>
      <c r="B116" s="45">
        <f t="shared" si="2"/>
        <v>0.41907272981071225</v>
      </c>
      <c r="C116" s="45">
        <f t="shared" si="3"/>
        <v>0.5809272701892878</v>
      </c>
      <c r="D116" s="44">
        <v>1805.9492751833818</v>
      </c>
      <c r="E116" s="44">
        <v>2503.4441706728953</v>
      </c>
    </row>
    <row r="117" spans="1:5" x14ac:dyDescent="0.2">
      <c r="A117" s="43">
        <v>46280</v>
      </c>
      <c r="B117" s="45">
        <f t="shared" si="2"/>
        <v>0.42055694572879182</v>
      </c>
      <c r="C117" s="45">
        <f t="shared" si="3"/>
        <v>0.57944305427120812</v>
      </c>
      <c r="D117" s="44">
        <v>1812.3453455329895</v>
      </c>
      <c r="E117" s="44">
        <v>2497.0481003232876</v>
      </c>
    </row>
    <row r="118" spans="1:5" x14ac:dyDescent="0.2">
      <c r="A118" s="43">
        <v>46310</v>
      </c>
      <c r="B118" s="45">
        <f t="shared" si="2"/>
        <v>0.42204641824491462</v>
      </c>
      <c r="C118" s="45">
        <f t="shared" si="3"/>
        <v>0.57795358175508538</v>
      </c>
      <c r="D118" s="44">
        <v>1818.7640686317523</v>
      </c>
      <c r="E118" s="44">
        <v>2490.6293772245249</v>
      </c>
    </row>
    <row r="119" spans="1:5" x14ac:dyDescent="0.2">
      <c r="A119" s="43">
        <v>46341</v>
      </c>
      <c r="B119" s="45">
        <f t="shared" si="2"/>
        <v>0.42354116597619879</v>
      </c>
      <c r="C119" s="45">
        <f t="shared" si="3"/>
        <v>0.57645883402380127</v>
      </c>
      <c r="D119" s="44">
        <v>1825.2055247081566</v>
      </c>
      <c r="E119" s="44">
        <v>2484.1879211481205</v>
      </c>
    </row>
    <row r="120" spans="1:5" x14ac:dyDescent="0.2">
      <c r="A120" s="43">
        <v>46371</v>
      </c>
      <c r="B120" s="45">
        <f t="shared" si="2"/>
        <v>0.42504120760569786</v>
      </c>
      <c r="C120" s="45">
        <f t="shared" si="3"/>
        <v>0.57495879239430214</v>
      </c>
      <c r="D120" s="44">
        <v>1831.6697942748315</v>
      </c>
      <c r="E120" s="44">
        <v>2477.7236515814457</v>
      </c>
    </row>
    <row r="121" spans="1:5" x14ac:dyDescent="0.2">
      <c r="A121" s="43">
        <v>46402</v>
      </c>
      <c r="B121" s="45">
        <f t="shared" si="2"/>
        <v>0.42654656188263468</v>
      </c>
      <c r="C121" s="45">
        <f t="shared" si="3"/>
        <v>0.57345343811736527</v>
      </c>
      <c r="D121" s="44">
        <v>1838.1569581295548</v>
      </c>
      <c r="E121" s="44">
        <v>2471.2364877267223</v>
      </c>
    </row>
    <row r="122" spans="1:5" x14ac:dyDescent="0.2">
      <c r="A122" s="43">
        <v>46433</v>
      </c>
      <c r="B122" s="45">
        <f t="shared" si="2"/>
        <v>0.42805724762263569</v>
      </c>
      <c r="C122" s="45">
        <f t="shared" si="3"/>
        <v>0.57194275237736436</v>
      </c>
      <c r="D122" s="44">
        <v>1844.6670973562636</v>
      </c>
      <c r="E122" s="44">
        <v>2464.7263485000135</v>
      </c>
    </row>
    <row r="123" spans="1:5" x14ac:dyDescent="0.2">
      <c r="A123" s="43">
        <v>46461</v>
      </c>
      <c r="B123" s="45">
        <f t="shared" si="2"/>
        <v>0.42957328370796594</v>
      </c>
      <c r="C123" s="45">
        <f t="shared" si="3"/>
        <v>0.57042671629203412</v>
      </c>
      <c r="D123" s="44">
        <v>1851.2002933260674</v>
      </c>
      <c r="E123" s="44">
        <v>2458.1931525302098</v>
      </c>
    </row>
    <row r="124" spans="1:5" x14ac:dyDescent="0.2">
      <c r="A124" s="43">
        <v>46492</v>
      </c>
      <c r="B124" s="45">
        <f t="shared" si="2"/>
        <v>0.43109468908776494</v>
      </c>
      <c r="C124" s="45">
        <f t="shared" si="3"/>
        <v>0.56890531091223506</v>
      </c>
      <c r="D124" s="44">
        <v>1857.7566276982639</v>
      </c>
      <c r="E124" s="44">
        <v>2451.6368181580133</v>
      </c>
    </row>
    <row r="125" spans="1:5" x14ac:dyDescent="0.2">
      <c r="A125" s="43">
        <v>46522</v>
      </c>
      <c r="B125" s="45">
        <f t="shared" si="2"/>
        <v>0.43262148277828416</v>
      </c>
      <c r="C125" s="45">
        <f t="shared" si="3"/>
        <v>0.56737851722171584</v>
      </c>
      <c r="D125" s="44">
        <v>1864.3361824213621</v>
      </c>
      <c r="E125" s="44">
        <v>2445.0572634349151</v>
      </c>
    </row>
    <row r="126" spans="1:5" x14ac:dyDescent="0.2">
      <c r="A126" s="43">
        <v>46553</v>
      </c>
      <c r="B126" s="45">
        <f t="shared" si="2"/>
        <v>0.43415368386312381</v>
      </c>
      <c r="C126" s="45">
        <f t="shared" si="3"/>
        <v>0.56584631613687619</v>
      </c>
      <c r="D126" s="44">
        <v>1870.939039734104</v>
      </c>
      <c r="E126" s="44">
        <v>2438.4544061221732</v>
      </c>
    </row>
    <row r="127" spans="1:5" x14ac:dyDescent="0.2">
      <c r="A127" s="43">
        <v>46583</v>
      </c>
      <c r="B127" s="45">
        <f t="shared" si="2"/>
        <v>0.43569131149347246</v>
      </c>
      <c r="C127" s="45">
        <f t="shared" si="3"/>
        <v>0.5643086885065276</v>
      </c>
      <c r="D127" s="44">
        <v>1877.5652821664958</v>
      </c>
      <c r="E127" s="44">
        <v>2431.8281636897814</v>
      </c>
    </row>
    <row r="128" spans="1:5" x14ac:dyDescent="0.2">
      <c r="A128" s="43">
        <v>46614</v>
      </c>
      <c r="B128" s="45">
        <f t="shared" si="2"/>
        <v>0.4372343848883451</v>
      </c>
      <c r="C128" s="45">
        <f t="shared" si="3"/>
        <v>0.5627656151116549</v>
      </c>
      <c r="D128" s="44">
        <v>1884.2149925408353</v>
      </c>
      <c r="E128" s="44">
        <v>2425.1784533154419</v>
      </c>
    </row>
    <row r="129" spans="1:5" x14ac:dyDescent="0.2">
      <c r="A129" s="43">
        <v>46645</v>
      </c>
      <c r="B129" s="45">
        <f t="shared" si="2"/>
        <v>0.43878292333482471</v>
      </c>
      <c r="C129" s="45">
        <f t="shared" si="3"/>
        <v>0.56121707666517529</v>
      </c>
      <c r="D129" s="44">
        <v>1890.888253972751</v>
      </c>
      <c r="E129" s="44">
        <v>2418.5051918835261</v>
      </c>
    </row>
    <row r="130" spans="1:5" x14ac:dyDescent="0.2">
      <c r="A130" s="43">
        <v>46675</v>
      </c>
      <c r="B130" s="45">
        <f t="shared" si="2"/>
        <v>0.44033694618830221</v>
      </c>
      <c r="C130" s="45">
        <f t="shared" si="3"/>
        <v>0.55966305381169779</v>
      </c>
      <c r="D130" s="44">
        <v>1897.5851498722377</v>
      </c>
      <c r="E130" s="44">
        <v>2411.8082959840394</v>
      </c>
    </row>
    <row r="131" spans="1:5" x14ac:dyDescent="0.2">
      <c r="A131" s="43">
        <v>46706</v>
      </c>
      <c r="B131" s="45">
        <f t="shared" ref="B131:B194" si="4">D131/SUM($D131:$E131)</f>
        <v>0.44189647287271916</v>
      </c>
      <c r="C131" s="45">
        <f t="shared" ref="C131:C194" si="5">E131/SUM($D131:$E131)</f>
        <v>0.55810352712728084</v>
      </c>
      <c r="D131" s="44">
        <v>1904.305763944702</v>
      </c>
      <c r="E131" s="44">
        <v>2405.0876819115751</v>
      </c>
    </row>
    <row r="132" spans="1:5" x14ac:dyDescent="0.2">
      <c r="A132" s="43">
        <v>46736</v>
      </c>
      <c r="B132" s="45">
        <f t="shared" si="4"/>
        <v>0.44346152288081003</v>
      </c>
      <c r="C132" s="45">
        <f t="shared" si="5"/>
        <v>0.55653847711918991</v>
      </c>
      <c r="D132" s="44">
        <v>1911.0501801920063</v>
      </c>
      <c r="E132" s="44">
        <v>2398.3432656642708</v>
      </c>
    </row>
    <row r="133" spans="1:5" x14ac:dyDescent="0.2">
      <c r="A133" s="43">
        <v>46767</v>
      </c>
      <c r="B133" s="45">
        <f t="shared" si="4"/>
        <v>0.4450321157743462</v>
      </c>
      <c r="C133" s="45">
        <f t="shared" si="5"/>
        <v>0.5549678842256538</v>
      </c>
      <c r="D133" s="44">
        <v>1917.8184829135193</v>
      </c>
      <c r="E133" s="44">
        <v>2391.5749629427578</v>
      </c>
    </row>
    <row r="134" spans="1:5" x14ac:dyDescent="0.2">
      <c r="A134" s="43">
        <v>46798</v>
      </c>
      <c r="B134" s="45">
        <f t="shared" si="4"/>
        <v>0.4466082711843804</v>
      </c>
      <c r="C134" s="45">
        <f t="shared" si="5"/>
        <v>0.5533917288156196</v>
      </c>
      <c r="D134" s="44">
        <v>1924.6107567071717</v>
      </c>
      <c r="E134" s="44">
        <v>2384.7826891491054</v>
      </c>
    </row>
    <row r="135" spans="1:5" x14ac:dyDescent="0.2">
      <c r="A135" s="43">
        <v>46827</v>
      </c>
      <c r="B135" s="45">
        <f t="shared" si="4"/>
        <v>0.44819000881149174</v>
      </c>
      <c r="C135" s="45">
        <f t="shared" si="5"/>
        <v>0.55180999118850826</v>
      </c>
      <c r="D135" s="44">
        <v>1931.4270864705095</v>
      </c>
      <c r="E135" s="44">
        <v>2377.9663593857676</v>
      </c>
    </row>
    <row r="136" spans="1:5" x14ac:dyDescent="0.2">
      <c r="A136" s="43">
        <v>46858</v>
      </c>
      <c r="B136" s="45">
        <f t="shared" si="4"/>
        <v>0.44977734842603234</v>
      </c>
      <c r="C136" s="45">
        <f t="shared" si="5"/>
        <v>0.55022265157396766</v>
      </c>
      <c r="D136" s="44">
        <v>1938.2675574017589</v>
      </c>
      <c r="E136" s="44">
        <v>2371.1258884545182</v>
      </c>
    </row>
    <row r="137" spans="1:5" x14ac:dyDescent="0.2">
      <c r="A137" s="43">
        <v>46888</v>
      </c>
      <c r="B137" s="45">
        <f t="shared" si="4"/>
        <v>0.45137030986837462</v>
      </c>
      <c r="C137" s="45">
        <f t="shared" si="5"/>
        <v>0.54862969013162544</v>
      </c>
      <c r="D137" s="44">
        <v>1945.1322550008904</v>
      </c>
      <c r="E137" s="44">
        <v>2364.2611908553868</v>
      </c>
    </row>
    <row r="138" spans="1:5" x14ac:dyDescent="0.2">
      <c r="A138" s="43">
        <v>46919</v>
      </c>
      <c r="B138" s="45">
        <f t="shared" si="4"/>
        <v>0.45296891304915843</v>
      </c>
      <c r="C138" s="45">
        <f t="shared" si="5"/>
        <v>0.54703108695084157</v>
      </c>
      <c r="D138" s="44">
        <v>1952.0212650706853</v>
      </c>
      <c r="E138" s="44">
        <v>2357.3721807855918</v>
      </c>
    </row>
    <row r="139" spans="1:5" x14ac:dyDescent="0.2">
      <c r="A139" s="43">
        <v>46949</v>
      </c>
      <c r="B139" s="45">
        <f t="shared" si="4"/>
        <v>0.45457317794954089</v>
      </c>
      <c r="C139" s="45">
        <f t="shared" si="5"/>
        <v>0.54542682205045911</v>
      </c>
      <c r="D139" s="44">
        <v>1958.9346737178107</v>
      </c>
      <c r="E139" s="44">
        <v>2350.4587721384664</v>
      </c>
    </row>
    <row r="140" spans="1:5" x14ac:dyDescent="0.2">
      <c r="A140" s="43">
        <v>46980</v>
      </c>
      <c r="B140" s="45">
        <f t="shared" si="4"/>
        <v>0.45618312462144545</v>
      </c>
      <c r="C140" s="45">
        <f t="shared" si="5"/>
        <v>0.54381687537855461</v>
      </c>
      <c r="D140" s="44">
        <v>1965.8725673538943</v>
      </c>
      <c r="E140" s="44">
        <v>2343.5208785023829</v>
      </c>
    </row>
    <row r="141" spans="1:5" x14ac:dyDescent="0.2">
      <c r="A141" s="43">
        <v>47011</v>
      </c>
      <c r="B141" s="45">
        <f t="shared" si="4"/>
        <v>0.45779877318781309</v>
      </c>
      <c r="C141" s="45">
        <f t="shared" si="5"/>
        <v>0.54220122681218696</v>
      </c>
      <c r="D141" s="44">
        <v>1972.835032696606</v>
      </c>
      <c r="E141" s="44">
        <v>2336.5584131596711</v>
      </c>
    </row>
    <row r="142" spans="1:5" x14ac:dyDescent="0.2">
      <c r="A142" s="43">
        <v>47041</v>
      </c>
      <c r="B142" s="45">
        <f t="shared" si="4"/>
        <v>0.45942014384285329</v>
      </c>
      <c r="C142" s="45">
        <f t="shared" si="5"/>
        <v>0.54057985615714665</v>
      </c>
      <c r="D142" s="44">
        <v>1979.8221567707401</v>
      </c>
      <c r="E142" s="44">
        <v>2329.571289085537</v>
      </c>
    </row>
    <row r="143" spans="1:5" x14ac:dyDescent="0.2">
      <c r="A143" s="43">
        <v>47072</v>
      </c>
      <c r="B143" s="45">
        <f t="shared" si="4"/>
        <v>0.46104725685229664</v>
      </c>
      <c r="C143" s="45">
        <f t="shared" si="5"/>
        <v>0.53895274314770336</v>
      </c>
      <c r="D143" s="44">
        <v>1986.8340269093028</v>
      </c>
      <c r="E143" s="44">
        <v>2322.5594189469743</v>
      </c>
    </row>
    <row r="144" spans="1:5" x14ac:dyDescent="0.2">
      <c r="A144" s="43">
        <v>47102</v>
      </c>
      <c r="B144" s="45">
        <f t="shared" si="4"/>
        <v>0.46268013255364865</v>
      </c>
      <c r="C144" s="45">
        <f t="shared" si="5"/>
        <v>0.53731986744635141</v>
      </c>
      <c r="D144" s="44">
        <v>1993.8707307546069</v>
      </c>
      <c r="E144" s="44">
        <v>2315.5227151016702</v>
      </c>
    </row>
    <row r="145" spans="1:5" x14ac:dyDescent="0.2">
      <c r="A145" s="43">
        <v>47133</v>
      </c>
      <c r="B145" s="45">
        <f t="shared" si="4"/>
        <v>0.46431879135644277</v>
      </c>
      <c r="C145" s="45">
        <f t="shared" si="5"/>
        <v>0.53568120864355728</v>
      </c>
      <c r="D145" s="44">
        <v>2000.9323562593627</v>
      </c>
      <c r="E145" s="44">
        <v>2308.4610895969145</v>
      </c>
    </row>
    <row r="146" spans="1:5" x14ac:dyDescent="0.2">
      <c r="A146" s="43">
        <v>47164</v>
      </c>
      <c r="B146" s="45">
        <f t="shared" si="4"/>
        <v>0.46596325374249681</v>
      </c>
      <c r="C146" s="45">
        <f t="shared" si="5"/>
        <v>0.53403674625750319</v>
      </c>
      <c r="D146" s="44">
        <v>2008.0189916877812</v>
      </c>
      <c r="E146" s="44">
        <v>2301.374454168496</v>
      </c>
    </row>
    <row r="147" spans="1:5" x14ac:dyDescent="0.2">
      <c r="A147" s="43">
        <v>47192</v>
      </c>
      <c r="B147" s="45">
        <f t="shared" si="4"/>
        <v>0.46761354026616808</v>
      </c>
      <c r="C147" s="45">
        <f t="shared" si="5"/>
        <v>0.53238645973383192</v>
      </c>
      <c r="D147" s="44">
        <v>2015.1307256166751</v>
      </c>
      <c r="E147" s="44">
        <v>2294.262720239602</v>
      </c>
    </row>
    <row r="148" spans="1:5" x14ac:dyDescent="0.2">
      <c r="A148" s="43">
        <v>47223</v>
      </c>
      <c r="B148" s="45">
        <f t="shared" si="4"/>
        <v>0.46926967155461086</v>
      </c>
      <c r="C148" s="45">
        <f t="shared" si="5"/>
        <v>0.53073032844538914</v>
      </c>
      <c r="D148" s="44">
        <v>2022.2676469365679</v>
      </c>
      <c r="E148" s="44">
        <v>2287.1257989197093</v>
      </c>
    </row>
    <row r="149" spans="1:5" x14ac:dyDescent="0.2">
      <c r="A149" s="43">
        <v>47253</v>
      </c>
      <c r="B149" s="45">
        <f t="shared" si="4"/>
        <v>0.47093166830803346</v>
      </c>
      <c r="C149" s="45">
        <f t="shared" si="5"/>
        <v>0.52906833169196654</v>
      </c>
      <c r="D149" s="44">
        <v>2029.4298448528016</v>
      </c>
      <c r="E149" s="44">
        <v>2279.9636010034756</v>
      </c>
    </row>
    <row r="150" spans="1:5" x14ac:dyDescent="0.2">
      <c r="A150" s="43">
        <v>47284</v>
      </c>
      <c r="B150" s="45">
        <f t="shared" si="4"/>
        <v>0.47259955129995768</v>
      </c>
      <c r="C150" s="45">
        <f t="shared" si="5"/>
        <v>0.52740044870004232</v>
      </c>
      <c r="D150" s="44">
        <v>2036.6174088866551</v>
      </c>
      <c r="E150" s="44">
        <v>2272.7760369696221</v>
      </c>
    </row>
    <row r="151" spans="1:5" x14ac:dyDescent="0.2">
      <c r="A151" s="43">
        <v>47314</v>
      </c>
      <c r="B151" s="45">
        <f t="shared" si="4"/>
        <v>0.4742733413774784</v>
      </c>
      <c r="C151" s="45">
        <f t="shared" si="5"/>
        <v>0.52572665862252166</v>
      </c>
      <c r="D151" s="44">
        <v>2043.8304288764621</v>
      </c>
      <c r="E151" s="44">
        <v>2265.5630169798151</v>
      </c>
    </row>
    <row r="152" spans="1:5" x14ac:dyDescent="0.2">
      <c r="A152" s="43">
        <v>47345</v>
      </c>
      <c r="B152" s="45">
        <f t="shared" si="4"/>
        <v>0.47595305946152366</v>
      </c>
      <c r="C152" s="45">
        <f t="shared" si="5"/>
        <v>0.52404694053847634</v>
      </c>
      <c r="D152" s="44">
        <v>2051.0689949787329</v>
      </c>
      <c r="E152" s="44">
        <v>2258.3244508775442</v>
      </c>
    </row>
    <row r="153" spans="1:5" x14ac:dyDescent="0.2">
      <c r="A153" s="43">
        <v>47376</v>
      </c>
      <c r="B153" s="45">
        <f t="shared" si="4"/>
        <v>0.47763872654711653</v>
      </c>
      <c r="C153" s="45">
        <f t="shared" si="5"/>
        <v>0.52236127345288352</v>
      </c>
      <c r="D153" s="44">
        <v>2058.3331976692825</v>
      </c>
      <c r="E153" s="44">
        <v>2251.0602481869946</v>
      </c>
    </row>
    <row r="154" spans="1:5" x14ac:dyDescent="0.2">
      <c r="A154" s="43">
        <v>47406</v>
      </c>
      <c r="B154" s="45">
        <f t="shared" si="4"/>
        <v>0.47933036370363746</v>
      </c>
      <c r="C154" s="45">
        <f t="shared" si="5"/>
        <v>0.52066963629636254</v>
      </c>
      <c r="D154" s="44">
        <v>2065.6231277443608</v>
      </c>
      <c r="E154" s="44">
        <v>2243.7703181119164</v>
      </c>
    </row>
    <row r="155" spans="1:5" x14ac:dyDescent="0.2">
      <c r="A155" s="43">
        <v>47437</v>
      </c>
      <c r="B155" s="45">
        <f t="shared" si="4"/>
        <v>0.4810279920750879</v>
      </c>
      <c r="C155" s="45">
        <f t="shared" si="5"/>
        <v>0.51897200792491216</v>
      </c>
      <c r="D155" s="44">
        <v>2072.9388763217889</v>
      </c>
      <c r="E155" s="44">
        <v>2236.4545695344882</v>
      </c>
    </row>
    <row r="156" spans="1:5" x14ac:dyDescent="0.2">
      <c r="A156" s="43">
        <v>47467</v>
      </c>
      <c r="B156" s="45">
        <f t="shared" si="4"/>
        <v>0.48273163288035381</v>
      </c>
      <c r="C156" s="45">
        <f t="shared" si="5"/>
        <v>0.51726836711964619</v>
      </c>
      <c r="D156" s="44">
        <v>2080.2805348420952</v>
      </c>
      <c r="E156" s="44">
        <v>2229.1129110141819</v>
      </c>
    </row>
    <row r="157" spans="1:5" x14ac:dyDescent="0.2">
      <c r="A157" s="43">
        <v>47498</v>
      </c>
      <c r="B157" s="45">
        <f t="shared" si="4"/>
        <v>0.48444130741347163</v>
      </c>
      <c r="C157" s="45">
        <f t="shared" si="5"/>
        <v>0.51555869258652831</v>
      </c>
      <c r="D157" s="44">
        <v>2087.6481950696607</v>
      </c>
      <c r="E157" s="44">
        <v>2221.7452507866165</v>
      </c>
    </row>
    <row r="158" spans="1:5" x14ac:dyDescent="0.2">
      <c r="A158" s="43">
        <v>47529</v>
      </c>
      <c r="B158" s="45">
        <f t="shared" si="4"/>
        <v>0.48615703704389435</v>
      </c>
      <c r="C158" s="45">
        <f t="shared" si="5"/>
        <v>0.51384296295610565</v>
      </c>
      <c r="D158" s="44">
        <v>2095.0419490938657</v>
      </c>
      <c r="E158" s="44">
        <v>2214.3514967624114</v>
      </c>
    </row>
    <row r="159" spans="1:5" x14ac:dyDescent="0.2">
      <c r="A159" s="43">
        <v>47557</v>
      </c>
      <c r="B159" s="45">
        <f t="shared" si="4"/>
        <v>0.48787884321675817</v>
      </c>
      <c r="C159" s="45">
        <f t="shared" si="5"/>
        <v>0.51212115678324177</v>
      </c>
      <c r="D159" s="44">
        <v>2102.46188933024</v>
      </c>
      <c r="E159" s="44">
        <v>2206.9315565260372</v>
      </c>
    </row>
    <row r="160" spans="1:5" x14ac:dyDescent="0.2">
      <c r="A160" s="43">
        <v>47588</v>
      </c>
      <c r="B160" s="45">
        <f t="shared" si="4"/>
        <v>0.48960674745315103</v>
      </c>
      <c r="C160" s="45">
        <f t="shared" si="5"/>
        <v>0.51039325254684897</v>
      </c>
      <c r="D160" s="44">
        <v>2109.9081085216185</v>
      </c>
      <c r="E160" s="44">
        <v>2199.4853373346587</v>
      </c>
    </row>
    <row r="161" spans="1:5" x14ac:dyDescent="0.2">
      <c r="A161" s="43">
        <v>47618</v>
      </c>
      <c r="B161" s="45">
        <f t="shared" si="4"/>
        <v>0.49134077135038084</v>
      </c>
      <c r="C161" s="45">
        <f t="shared" si="5"/>
        <v>0.5086592286496191</v>
      </c>
      <c r="D161" s="44">
        <v>2117.380699739299</v>
      </c>
      <c r="E161" s="44">
        <v>2192.0127461169782</v>
      </c>
    </row>
    <row r="162" spans="1:5" x14ac:dyDescent="0.2">
      <c r="A162" s="43">
        <v>47649</v>
      </c>
      <c r="B162" s="45">
        <f t="shared" si="4"/>
        <v>0.49308093658224683</v>
      </c>
      <c r="C162" s="45">
        <f t="shared" si="5"/>
        <v>0.50691906341775317</v>
      </c>
      <c r="D162" s="44">
        <v>2124.879756384209</v>
      </c>
      <c r="E162" s="44">
        <v>2184.5136894720681</v>
      </c>
    </row>
    <row r="163" spans="1:5" x14ac:dyDescent="0.2">
      <c r="A163" s="43">
        <v>47679</v>
      </c>
      <c r="B163" s="45">
        <f t="shared" si="4"/>
        <v>0.49482726489930889</v>
      </c>
      <c r="C163" s="45">
        <f t="shared" si="5"/>
        <v>0.50517273510069116</v>
      </c>
      <c r="D163" s="44">
        <v>2132.4053721880696</v>
      </c>
      <c r="E163" s="44">
        <v>2176.9880736682076</v>
      </c>
    </row>
    <row r="164" spans="1:5" x14ac:dyDescent="0.2">
      <c r="A164" s="43">
        <v>47710</v>
      </c>
      <c r="B164" s="45">
        <f t="shared" si="4"/>
        <v>0.49657977812916071</v>
      </c>
      <c r="C164" s="45">
        <f t="shared" si="5"/>
        <v>0.50342022187083935</v>
      </c>
      <c r="D164" s="44">
        <v>2139.9576412145693</v>
      </c>
      <c r="E164" s="44">
        <v>2169.4358046417078</v>
      </c>
    </row>
    <row r="165" spans="1:5" x14ac:dyDescent="0.2">
      <c r="A165" s="43">
        <v>47741</v>
      </c>
      <c r="B165" s="45">
        <f t="shared" si="4"/>
        <v>0.49833849817670145</v>
      </c>
      <c r="C165" s="45">
        <f t="shared" si="5"/>
        <v>0.50166150182329849</v>
      </c>
      <c r="D165" s="44">
        <v>2147.5366578605376</v>
      </c>
      <c r="E165" s="44">
        <v>2161.8567879957395</v>
      </c>
    </row>
    <row r="166" spans="1:5" x14ac:dyDescent="0.2">
      <c r="A166" s="43">
        <v>47771</v>
      </c>
      <c r="B166" s="45">
        <f t="shared" si="4"/>
        <v>0.50010344702441056</v>
      </c>
      <c r="C166" s="45">
        <f t="shared" si="5"/>
        <v>0.49989655297558944</v>
      </c>
      <c r="D166" s="44">
        <v>2155.1425168571268</v>
      </c>
      <c r="E166" s="44">
        <v>2154.2509289991503</v>
      </c>
    </row>
    <row r="167" spans="1:5" x14ac:dyDescent="0.2">
      <c r="A167" s="43">
        <v>47802</v>
      </c>
      <c r="B167" s="45">
        <f t="shared" si="4"/>
        <v>0.50187464673262205</v>
      </c>
      <c r="C167" s="45">
        <f t="shared" si="5"/>
        <v>0.49812535326737795</v>
      </c>
      <c r="D167" s="44">
        <v>2162.7753132709959</v>
      </c>
      <c r="E167" s="44">
        <v>2146.6181325852813</v>
      </c>
    </row>
    <row r="168" spans="1:5" x14ac:dyDescent="0.2">
      <c r="A168" s="43">
        <v>47832</v>
      </c>
      <c r="B168" s="45">
        <f t="shared" si="4"/>
        <v>0.50365211943980004</v>
      </c>
      <c r="C168" s="45">
        <f t="shared" si="5"/>
        <v>0.49634788056020002</v>
      </c>
      <c r="D168" s="44">
        <v>2170.435142505497</v>
      </c>
      <c r="E168" s="44">
        <v>2138.9583033507802</v>
      </c>
    </row>
    <row r="169" spans="1:5" x14ac:dyDescent="0.2">
      <c r="A169" s="43">
        <v>47863</v>
      </c>
      <c r="B169" s="45">
        <f t="shared" si="4"/>
        <v>0.50543588736281586</v>
      </c>
      <c r="C169" s="45">
        <f t="shared" si="5"/>
        <v>0.49456411263718408</v>
      </c>
      <c r="D169" s="44">
        <v>2178.1221003018704</v>
      </c>
      <c r="E169" s="44">
        <v>2131.2713455544067</v>
      </c>
    </row>
    <row r="170" spans="1:5" x14ac:dyDescent="0.2">
      <c r="A170" s="43">
        <v>47894</v>
      </c>
      <c r="B170" s="45">
        <f t="shared" si="4"/>
        <v>0.50722597279722592</v>
      </c>
      <c r="C170" s="45">
        <f t="shared" si="5"/>
        <v>0.49277402720277402</v>
      </c>
      <c r="D170" s="44">
        <v>2185.8362827404399</v>
      </c>
      <c r="E170" s="44">
        <v>2123.5571631158373</v>
      </c>
    </row>
    <row r="171" spans="1:5" x14ac:dyDescent="0.2">
      <c r="A171" s="43">
        <v>47922</v>
      </c>
      <c r="B171" s="45">
        <f t="shared" si="4"/>
        <v>0.50902239811754946</v>
      </c>
      <c r="C171" s="45">
        <f t="shared" si="5"/>
        <v>0.49097760188245054</v>
      </c>
      <c r="D171" s="44">
        <v>2193.5777862418122</v>
      </c>
      <c r="E171" s="44">
        <v>2115.8156596144649</v>
      </c>
    </row>
    <row r="172" spans="1:5" x14ac:dyDescent="0.2">
      <c r="A172" s="43">
        <v>47953</v>
      </c>
      <c r="B172" s="45">
        <f t="shared" si="4"/>
        <v>0.5108251857775491</v>
      </c>
      <c r="C172" s="45">
        <f t="shared" si="5"/>
        <v>0.48917481422245096</v>
      </c>
      <c r="D172" s="44">
        <v>2201.3467075680851</v>
      </c>
      <c r="E172" s="44">
        <v>2108.046738288192</v>
      </c>
    </row>
    <row r="173" spans="1:5" x14ac:dyDescent="0.2">
      <c r="A173" s="43">
        <v>47983</v>
      </c>
      <c r="B173" s="45">
        <f t="shared" si="4"/>
        <v>0.5126343583105113</v>
      </c>
      <c r="C173" s="45">
        <f t="shared" si="5"/>
        <v>0.4873656416894887</v>
      </c>
      <c r="D173" s="44">
        <v>2209.1431438240556</v>
      </c>
      <c r="E173" s="44">
        <v>2100.2503020322215</v>
      </c>
    </row>
    <row r="174" spans="1:5" x14ac:dyDescent="0.2">
      <c r="A174" s="43">
        <v>48014</v>
      </c>
      <c r="B174" s="45">
        <f t="shared" si="4"/>
        <v>0.51444993832952757</v>
      </c>
      <c r="C174" s="45">
        <f t="shared" si="5"/>
        <v>0.48555006167047238</v>
      </c>
      <c r="D174" s="44">
        <v>2216.9671924584322</v>
      </c>
      <c r="E174" s="44">
        <v>2092.4262533978449</v>
      </c>
    </row>
    <row r="175" spans="1:5" x14ac:dyDescent="0.2">
      <c r="A175" s="43">
        <v>48044</v>
      </c>
      <c r="B175" s="45">
        <f t="shared" si="4"/>
        <v>0.51627194852777802</v>
      </c>
      <c r="C175" s="45">
        <f t="shared" si="5"/>
        <v>0.48372805147222192</v>
      </c>
      <c r="D175" s="44">
        <v>2224.8189512650561</v>
      </c>
      <c r="E175" s="44">
        <v>2084.5744945912211</v>
      </c>
    </row>
    <row r="176" spans="1:5" x14ac:dyDescent="0.2">
      <c r="A176" s="43">
        <v>48075</v>
      </c>
      <c r="B176" s="45">
        <f t="shared" si="4"/>
        <v>0.51810041167881393</v>
      </c>
      <c r="C176" s="45">
        <f t="shared" si="5"/>
        <v>0.48189958832118607</v>
      </c>
      <c r="D176" s="44">
        <v>2232.6985183841198</v>
      </c>
      <c r="E176" s="44">
        <v>2076.6949274721574</v>
      </c>
    </row>
    <row r="177" spans="1:5" x14ac:dyDescent="0.2">
      <c r="A177" s="43">
        <v>48106</v>
      </c>
      <c r="B177" s="45">
        <f t="shared" si="4"/>
        <v>0.51993535063684304</v>
      </c>
      <c r="C177" s="45">
        <f t="shared" si="5"/>
        <v>0.48006464936315696</v>
      </c>
      <c r="D177" s="44">
        <v>2240.6059923033968</v>
      </c>
      <c r="E177" s="44">
        <v>2068.7874535528804</v>
      </c>
    </row>
    <row r="178" spans="1:5" x14ac:dyDescent="0.2">
      <c r="A178" s="43">
        <v>48136</v>
      </c>
      <c r="B178" s="45">
        <f t="shared" si="4"/>
        <v>0.52177678833701513</v>
      </c>
      <c r="C178" s="45">
        <f t="shared" si="5"/>
        <v>0.47822321166298482</v>
      </c>
      <c r="D178" s="44">
        <v>2248.5414718594711</v>
      </c>
      <c r="E178" s="44">
        <v>2060.851973996806</v>
      </c>
    </row>
    <row r="179" spans="1:5" x14ac:dyDescent="0.2">
      <c r="A179" s="43">
        <v>48167</v>
      </c>
      <c r="B179" s="45">
        <f t="shared" si="4"/>
        <v>0.52362474779570878</v>
      </c>
      <c r="C179" s="45">
        <f t="shared" si="5"/>
        <v>0.47637525220429128</v>
      </c>
      <c r="D179" s="44">
        <v>2256.5050562389733</v>
      </c>
      <c r="E179" s="44">
        <v>2052.8883896173038</v>
      </c>
    </row>
    <row r="180" spans="1:5" x14ac:dyDescent="0.2">
      <c r="A180" s="43">
        <v>48197</v>
      </c>
      <c r="B180" s="45">
        <f t="shared" si="4"/>
        <v>0.52547925211081858</v>
      </c>
      <c r="C180" s="45">
        <f t="shared" si="5"/>
        <v>0.47452074788918142</v>
      </c>
      <c r="D180" s="44">
        <v>2264.4968449798198</v>
      </c>
      <c r="E180" s="44">
        <v>2044.8966008764573</v>
      </c>
    </row>
    <row r="181" spans="1:5" x14ac:dyDescent="0.2">
      <c r="A181" s="43">
        <v>48228</v>
      </c>
      <c r="B181" s="45">
        <f t="shared" si="4"/>
        <v>0.52734032446204437</v>
      </c>
      <c r="C181" s="45">
        <f t="shared" si="5"/>
        <v>0.47265967553795563</v>
      </c>
      <c r="D181" s="44">
        <v>2272.5169379724566</v>
      </c>
      <c r="E181" s="44">
        <v>2036.8765078838205</v>
      </c>
    </row>
    <row r="182" spans="1:5" x14ac:dyDescent="0.2">
      <c r="A182" s="43">
        <v>48259</v>
      </c>
      <c r="B182" s="45">
        <f t="shared" si="4"/>
        <v>0.52920798811118097</v>
      </c>
      <c r="C182" s="45">
        <f t="shared" si="5"/>
        <v>0.47079201188881914</v>
      </c>
      <c r="D182" s="44">
        <v>2280.5654354611097</v>
      </c>
      <c r="E182" s="44">
        <v>2028.8280103951677</v>
      </c>
    </row>
    <row r="183" spans="1:5" x14ac:dyDescent="0.2">
      <c r="A183" s="43">
        <v>48288</v>
      </c>
      <c r="B183" s="45">
        <f t="shared" si="4"/>
        <v>0.53108226640240797</v>
      </c>
      <c r="C183" s="45">
        <f t="shared" si="5"/>
        <v>0.46891773359759203</v>
      </c>
      <c r="D183" s="44">
        <v>2288.6424380450344</v>
      </c>
      <c r="E183" s="44">
        <v>2020.751007811243</v>
      </c>
    </row>
    <row r="184" spans="1:5" x14ac:dyDescent="0.2">
      <c r="A184" s="43">
        <v>48319</v>
      </c>
      <c r="B184" s="45">
        <f t="shared" si="4"/>
        <v>0.53296318276258314</v>
      </c>
      <c r="C184" s="45">
        <f t="shared" si="5"/>
        <v>0.46703681723741686</v>
      </c>
      <c r="D184" s="44">
        <v>2296.748046679777</v>
      </c>
      <c r="E184" s="44">
        <v>2012.6453991765002</v>
      </c>
    </row>
    <row r="185" spans="1:5" x14ac:dyDescent="0.2">
      <c r="A185" s="43">
        <v>48349</v>
      </c>
      <c r="B185" s="45">
        <f t="shared" si="4"/>
        <v>0.53485076070153392</v>
      </c>
      <c r="C185" s="45">
        <f t="shared" si="5"/>
        <v>0.46514923929846608</v>
      </c>
      <c r="D185" s="44">
        <v>2304.8823626784342</v>
      </c>
      <c r="E185" s="44">
        <v>2004.5110831778427</v>
      </c>
    </row>
    <row r="186" spans="1:5" x14ac:dyDescent="0.2">
      <c r="A186" s="43">
        <v>48380</v>
      </c>
      <c r="B186" s="45">
        <f t="shared" si="4"/>
        <v>0.5367450238123519</v>
      </c>
      <c r="C186" s="45">
        <f t="shared" si="5"/>
        <v>0.46325497618764816</v>
      </c>
      <c r="D186" s="44">
        <v>2313.0454877129205</v>
      </c>
      <c r="E186" s="44">
        <v>1996.3479581433567</v>
      </c>
    </row>
    <row r="187" spans="1:5" x14ac:dyDescent="0.2">
      <c r="A187" s="43">
        <v>48410</v>
      </c>
      <c r="B187" s="45">
        <f t="shared" si="4"/>
        <v>0.53864599577168726</v>
      </c>
      <c r="C187" s="45">
        <f t="shared" si="5"/>
        <v>0.46135400422831269</v>
      </c>
      <c r="D187" s="44">
        <v>2321.2375238152372</v>
      </c>
      <c r="E187" s="44">
        <v>1988.15592204104</v>
      </c>
    </row>
    <row r="188" spans="1:5" x14ac:dyDescent="0.2">
      <c r="A188" s="43">
        <v>48441</v>
      </c>
      <c r="B188" s="45">
        <f t="shared" si="4"/>
        <v>0.54055370034004535</v>
      </c>
      <c r="C188" s="45">
        <f t="shared" si="5"/>
        <v>0.45944629965995465</v>
      </c>
      <c r="D188" s="44">
        <v>2329.4585733787494</v>
      </c>
      <c r="E188" s="44">
        <v>1979.9348724775277</v>
      </c>
    </row>
    <row r="189" spans="1:5" x14ac:dyDescent="0.2">
      <c r="A189" s="43">
        <v>48472</v>
      </c>
      <c r="B189" s="45">
        <f t="shared" si="4"/>
        <v>0.54246816136208298</v>
      </c>
      <c r="C189" s="45">
        <f t="shared" si="5"/>
        <v>0.45753183863791697</v>
      </c>
      <c r="D189" s="44">
        <v>2337.7087391594659</v>
      </c>
      <c r="E189" s="44">
        <v>1971.6847066968112</v>
      </c>
    </row>
    <row r="190" spans="1:5" x14ac:dyDescent="0.2">
      <c r="A190" s="43">
        <v>48502</v>
      </c>
      <c r="B190" s="45">
        <f t="shared" si="4"/>
        <v>0.54438940276690717</v>
      </c>
      <c r="C190" s="45">
        <f t="shared" si="5"/>
        <v>0.45561059723309294</v>
      </c>
      <c r="D190" s="44">
        <v>2345.9881242773226</v>
      </c>
      <c r="E190" s="44">
        <v>1963.4053215789547</v>
      </c>
    </row>
    <row r="191" spans="1:5" x14ac:dyDescent="0.2">
      <c r="A191" s="43">
        <v>48533</v>
      </c>
      <c r="B191" s="45">
        <f t="shared" si="4"/>
        <v>0.54631744856837317</v>
      </c>
      <c r="C191" s="45">
        <f t="shared" si="5"/>
        <v>0.45368255143162678</v>
      </c>
      <c r="D191" s="44">
        <v>2354.2968322174711</v>
      </c>
      <c r="E191" s="44">
        <v>1955.0966136388058</v>
      </c>
    </row>
    <row r="192" spans="1:5" x14ac:dyDescent="0.2">
      <c r="A192" s="43">
        <v>48563</v>
      </c>
      <c r="B192" s="45">
        <f t="shared" si="4"/>
        <v>0.54825232286538628</v>
      </c>
      <c r="C192" s="45">
        <f t="shared" si="5"/>
        <v>0.45174767713461378</v>
      </c>
      <c r="D192" s="44">
        <v>2362.6349668315752</v>
      </c>
      <c r="E192" s="44">
        <v>1946.7584790247022</v>
      </c>
    </row>
    <row r="193" spans="1:5" x14ac:dyDescent="0.2">
      <c r="A193" s="43">
        <v>48594</v>
      </c>
      <c r="B193" s="45">
        <f t="shared" si="4"/>
        <v>0.55019404984220099</v>
      </c>
      <c r="C193" s="45">
        <f t="shared" si="5"/>
        <v>0.4498059501577989</v>
      </c>
      <c r="D193" s="44">
        <v>2371.002632339103</v>
      </c>
      <c r="E193" s="44">
        <v>1938.3908135171739</v>
      </c>
    </row>
    <row r="194" spans="1:5" x14ac:dyDescent="0.2">
      <c r="A194" s="43">
        <v>48625</v>
      </c>
      <c r="B194" s="45">
        <f t="shared" si="4"/>
        <v>0.55214265376872551</v>
      </c>
      <c r="C194" s="45">
        <f t="shared" si="5"/>
        <v>0.44785734623127443</v>
      </c>
      <c r="D194" s="44">
        <v>2379.3999333286374</v>
      </c>
      <c r="E194" s="44">
        <v>1929.9935125276395</v>
      </c>
    </row>
    <row r="195" spans="1:5" x14ac:dyDescent="0.2">
      <c r="A195" s="43">
        <v>48653</v>
      </c>
      <c r="B195" s="45">
        <f t="shared" ref="B195:B258" si="6">D195/SUM($D195:$E195)</f>
        <v>0.55409815900082315</v>
      </c>
      <c r="C195" s="45">
        <f t="shared" ref="C195:C258" si="7">E195/SUM($D195:$E195)</f>
        <v>0.44590184099917685</v>
      </c>
      <c r="D195" s="44">
        <v>2387.8269747591767</v>
      </c>
      <c r="E195" s="44">
        <v>1921.5664710971005</v>
      </c>
    </row>
    <row r="196" spans="1:5" x14ac:dyDescent="0.2">
      <c r="A196" s="43">
        <v>48684</v>
      </c>
      <c r="B196" s="45">
        <f t="shared" si="6"/>
        <v>0.55606058998061769</v>
      </c>
      <c r="C196" s="45">
        <f t="shared" si="7"/>
        <v>0.44393941001938225</v>
      </c>
      <c r="D196" s="44">
        <v>2396.2838619614486</v>
      </c>
      <c r="E196" s="44">
        <v>1913.1095838948283</v>
      </c>
    </row>
    <row r="197" spans="1:5" x14ac:dyDescent="0.2">
      <c r="A197" s="43">
        <v>48714</v>
      </c>
      <c r="B197" s="45">
        <f t="shared" si="6"/>
        <v>0.5580299712367992</v>
      </c>
      <c r="C197" s="45">
        <f t="shared" si="7"/>
        <v>0.44197002876320085</v>
      </c>
      <c r="D197" s="44">
        <v>2404.7707006392293</v>
      </c>
      <c r="E197" s="44">
        <v>1904.6227452170481</v>
      </c>
    </row>
    <row r="198" spans="1:5" x14ac:dyDescent="0.2">
      <c r="A198" s="43">
        <v>48745</v>
      </c>
      <c r="B198" s="45">
        <f t="shared" si="6"/>
        <v>0.56000632738492939</v>
      </c>
      <c r="C198" s="45">
        <f t="shared" si="7"/>
        <v>0.43999367261507055</v>
      </c>
      <c r="D198" s="44">
        <v>2413.2875968706594</v>
      </c>
      <c r="E198" s="44">
        <v>1896.1058489856175</v>
      </c>
    </row>
    <row r="199" spans="1:5" x14ac:dyDescent="0.2">
      <c r="A199" s="43">
        <v>48775</v>
      </c>
      <c r="B199" s="45">
        <f t="shared" si="6"/>
        <v>0.56198968312775099</v>
      </c>
      <c r="C199" s="45">
        <f t="shared" si="7"/>
        <v>0.43801031687224895</v>
      </c>
      <c r="D199" s="44">
        <v>2421.8346571095763</v>
      </c>
      <c r="E199" s="44">
        <v>1887.5587887467007</v>
      </c>
    </row>
    <row r="200" spans="1:5" x14ac:dyDescent="0.2">
      <c r="A200" s="43">
        <v>48806</v>
      </c>
      <c r="B200" s="45">
        <f t="shared" si="6"/>
        <v>0.56398006325549521</v>
      </c>
      <c r="C200" s="45">
        <f t="shared" si="7"/>
        <v>0.43601993674450479</v>
      </c>
      <c r="D200" s="44">
        <v>2430.4119881868396</v>
      </c>
      <c r="E200" s="44">
        <v>1878.9814576694375</v>
      </c>
    </row>
    <row r="201" spans="1:5" x14ac:dyDescent="0.2">
      <c r="A201" s="43">
        <v>48837</v>
      </c>
      <c r="B201" s="45">
        <f t="shared" si="6"/>
        <v>0.56597749264619179</v>
      </c>
      <c r="C201" s="45">
        <f t="shared" si="7"/>
        <v>0.43402250735380821</v>
      </c>
      <c r="D201" s="44">
        <v>2439.0196973116681</v>
      </c>
      <c r="E201" s="44">
        <v>1870.373748544609</v>
      </c>
    </row>
    <row r="202" spans="1:5" x14ac:dyDescent="0.2">
      <c r="A202" s="43">
        <v>48867</v>
      </c>
      <c r="B202" s="45">
        <f t="shared" si="6"/>
        <v>0.56798199626598045</v>
      </c>
      <c r="C202" s="45">
        <f t="shared" si="7"/>
        <v>0.43201800373401955</v>
      </c>
      <c r="D202" s="44">
        <v>2447.6578920729808</v>
      </c>
      <c r="E202" s="44">
        <v>1861.7355537832966</v>
      </c>
    </row>
    <row r="203" spans="1:5" x14ac:dyDescent="0.2">
      <c r="A203" s="43">
        <v>48898</v>
      </c>
      <c r="B203" s="45">
        <f t="shared" si="6"/>
        <v>0.56999359916942238</v>
      </c>
      <c r="C203" s="45">
        <f t="shared" si="7"/>
        <v>0.43000640083057756</v>
      </c>
      <c r="D203" s="44">
        <v>2456.326680440739</v>
      </c>
      <c r="E203" s="44">
        <v>1853.0667654155382</v>
      </c>
    </row>
    <row r="204" spans="1:5" x14ac:dyDescent="0.2">
      <c r="A204" s="43">
        <v>48928</v>
      </c>
      <c r="B204" s="45">
        <f t="shared" si="6"/>
        <v>0.57201232649981415</v>
      </c>
      <c r="C204" s="45">
        <f t="shared" si="7"/>
        <v>0.42798767350018591</v>
      </c>
      <c r="D204" s="44">
        <v>2465.0261707672998</v>
      </c>
      <c r="E204" s="44">
        <v>1844.3672750889773</v>
      </c>
    </row>
    <row r="205" spans="1:5" x14ac:dyDescent="0.2">
      <c r="A205" s="43">
        <v>48959</v>
      </c>
      <c r="B205" s="45">
        <f t="shared" si="6"/>
        <v>0.57403820348950096</v>
      </c>
      <c r="C205" s="45">
        <f t="shared" si="7"/>
        <v>0.42596179651049904</v>
      </c>
      <c r="D205" s="44">
        <v>2473.7564717887672</v>
      </c>
      <c r="E205" s="44">
        <v>1835.6369740675098</v>
      </c>
    </row>
    <row r="206" spans="1:5" x14ac:dyDescent="0.2">
      <c r="A206" s="43">
        <v>48990</v>
      </c>
      <c r="B206" s="45">
        <f t="shared" si="6"/>
        <v>0.57607125546019289</v>
      </c>
      <c r="C206" s="45">
        <f t="shared" si="7"/>
        <v>0.42392874453980706</v>
      </c>
      <c r="D206" s="44">
        <v>2482.5176926263525</v>
      </c>
      <c r="E206" s="44">
        <v>1826.8757532299246</v>
      </c>
    </row>
    <row r="207" spans="1:5" x14ac:dyDescent="0.2">
      <c r="A207" s="43">
        <v>49018</v>
      </c>
      <c r="B207" s="45">
        <f t="shared" si="6"/>
        <v>0.57811150782328113</v>
      </c>
      <c r="C207" s="45">
        <f t="shared" si="7"/>
        <v>0.42188849217671887</v>
      </c>
      <c r="D207" s="44">
        <v>2491.3099427877378</v>
      </c>
      <c r="E207" s="44">
        <v>1818.0835030685396</v>
      </c>
    </row>
    <row r="208" spans="1:5" x14ac:dyDescent="0.2">
      <c r="A208" s="43">
        <v>49049</v>
      </c>
      <c r="B208" s="45">
        <f t="shared" si="6"/>
        <v>0.58015898608015526</v>
      </c>
      <c r="C208" s="45">
        <f t="shared" si="7"/>
        <v>0.41984101391984474</v>
      </c>
      <c r="D208" s="44">
        <v>2500.1333321684442</v>
      </c>
      <c r="E208" s="44">
        <v>1809.2601136878329</v>
      </c>
    </row>
    <row r="209" spans="1:5" x14ac:dyDescent="0.2">
      <c r="A209" s="43">
        <v>49079</v>
      </c>
      <c r="B209" s="45">
        <f t="shared" si="6"/>
        <v>0.58221371582252257</v>
      </c>
      <c r="C209" s="45">
        <f t="shared" si="7"/>
        <v>0.41778628417747748</v>
      </c>
      <c r="D209" s="44">
        <v>2508.9879710532077</v>
      </c>
      <c r="E209" s="44">
        <v>1800.4054748030696</v>
      </c>
    </row>
    <row r="210" spans="1:5" x14ac:dyDescent="0.2">
      <c r="A210" s="43">
        <v>49110</v>
      </c>
      <c r="B210" s="45">
        <f t="shared" si="6"/>
        <v>0.58427572273272732</v>
      </c>
      <c r="C210" s="45">
        <f t="shared" si="7"/>
        <v>0.41572427726727273</v>
      </c>
      <c r="D210" s="44">
        <v>2517.8739701173545</v>
      </c>
      <c r="E210" s="44">
        <v>1791.5194757389229</v>
      </c>
    </row>
    <row r="211" spans="1:5" x14ac:dyDescent="0.2">
      <c r="A211" s="43">
        <v>49140</v>
      </c>
      <c r="B211" s="45">
        <f t="shared" si="6"/>
        <v>0.58634503258407233</v>
      </c>
      <c r="C211" s="45">
        <f t="shared" si="7"/>
        <v>0.41365496741592767</v>
      </c>
      <c r="D211" s="44">
        <v>2526.7914404281864</v>
      </c>
      <c r="E211" s="44">
        <v>1782.6020054280905</v>
      </c>
    </row>
    <row r="212" spans="1:5" x14ac:dyDescent="0.2">
      <c r="A212" s="43">
        <v>49171</v>
      </c>
      <c r="B212" s="45">
        <f t="shared" si="6"/>
        <v>0.58842167124114098</v>
      </c>
      <c r="C212" s="45">
        <f t="shared" si="7"/>
        <v>0.41157832875885908</v>
      </c>
      <c r="D212" s="44">
        <v>2535.7404934463698</v>
      </c>
      <c r="E212" s="44">
        <v>1773.6529524099074</v>
      </c>
    </row>
    <row r="213" spans="1:5" x14ac:dyDescent="0.2">
      <c r="A213" s="43">
        <v>49202</v>
      </c>
      <c r="B213" s="45">
        <f t="shared" si="6"/>
        <v>0.59050566466011989</v>
      </c>
      <c r="C213" s="45">
        <f t="shared" si="7"/>
        <v>0.40949433533988006</v>
      </c>
      <c r="D213" s="44">
        <v>2544.7212410273255</v>
      </c>
      <c r="E213" s="44">
        <v>1764.6722048289516</v>
      </c>
    </row>
    <row r="214" spans="1:5" x14ac:dyDescent="0.2">
      <c r="A214" s="43">
        <v>49232</v>
      </c>
      <c r="B214" s="45">
        <f t="shared" si="6"/>
        <v>0.59259703888912452</v>
      </c>
      <c r="C214" s="45">
        <f t="shared" si="7"/>
        <v>0.40740296111087543</v>
      </c>
      <c r="D214" s="44">
        <v>2553.7337954226305</v>
      </c>
      <c r="E214" s="44">
        <v>1755.6596504336464</v>
      </c>
    </row>
    <row r="215" spans="1:5" x14ac:dyDescent="0.2">
      <c r="A215" s="43">
        <v>49263</v>
      </c>
      <c r="B215" s="45">
        <f t="shared" si="6"/>
        <v>0.59469582006852362</v>
      </c>
      <c r="C215" s="45">
        <f t="shared" si="7"/>
        <v>0.40530417993147644</v>
      </c>
      <c r="D215" s="44">
        <v>2562.7782692814194</v>
      </c>
      <c r="E215" s="44">
        <v>1746.6151765748577</v>
      </c>
    </row>
    <row r="216" spans="1:5" x14ac:dyDescent="0.2">
      <c r="A216" s="43">
        <v>49293</v>
      </c>
      <c r="B216" s="45">
        <f t="shared" si="6"/>
        <v>0.59680203443126623</v>
      </c>
      <c r="C216" s="45">
        <f t="shared" si="7"/>
        <v>0.40319796556873377</v>
      </c>
      <c r="D216" s="44">
        <v>2571.854775651791</v>
      </c>
      <c r="E216" s="44">
        <v>1737.5386702044862</v>
      </c>
    </row>
    <row r="217" spans="1:5" x14ac:dyDescent="0.2">
      <c r="A217" s="43">
        <v>49324</v>
      </c>
      <c r="B217" s="45">
        <f t="shared" si="6"/>
        <v>0.59891570830321028</v>
      </c>
      <c r="C217" s="45">
        <f t="shared" si="7"/>
        <v>0.40108429169678972</v>
      </c>
      <c r="D217" s="44">
        <v>2580.9634279822244</v>
      </c>
      <c r="E217" s="44">
        <v>1728.4300178740527</v>
      </c>
    </row>
    <row r="218" spans="1:5" x14ac:dyDescent="0.2">
      <c r="A218" s="43">
        <v>49355</v>
      </c>
      <c r="B218" s="45">
        <f t="shared" si="6"/>
        <v>0.60103686810345081</v>
      </c>
      <c r="C218" s="45">
        <f t="shared" si="7"/>
        <v>0.39896313189654919</v>
      </c>
      <c r="D218" s="44">
        <v>2590.1043401229945</v>
      </c>
      <c r="E218" s="44">
        <v>1719.2891057332824</v>
      </c>
    </row>
    <row r="219" spans="1:5" x14ac:dyDescent="0.2">
      <c r="A219" s="43">
        <v>49383</v>
      </c>
      <c r="B219" s="45">
        <f t="shared" si="6"/>
        <v>0.60316554034465064</v>
      </c>
      <c r="C219" s="45">
        <f t="shared" si="7"/>
        <v>0.39683445965534941</v>
      </c>
      <c r="D219" s="44">
        <v>2599.2776263275973</v>
      </c>
      <c r="E219" s="44">
        <v>1710.11581952868</v>
      </c>
    </row>
    <row r="220" spans="1:5" x14ac:dyDescent="0.2">
      <c r="A220" s="43">
        <v>49414</v>
      </c>
      <c r="B220" s="45">
        <f t="shared" si="6"/>
        <v>0.6053017516333713</v>
      </c>
      <c r="C220" s="45">
        <f t="shared" si="7"/>
        <v>0.39469824836662881</v>
      </c>
      <c r="D220" s="44">
        <v>2608.4834012541742</v>
      </c>
      <c r="E220" s="44">
        <v>1700.9100446021032</v>
      </c>
    </row>
    <row r="221" spans="1:5" x14ac:dyDescent="0.2">
      <c r="A221" s="43">
        <v>49444</v>
      </c>
      <c r="B221" s="45">
        <f t="shared" si="6"/>
        <v>0.60744552867040613</v>
      </c>
      <c r="C221" s="45">
        <f t="shared" si="7"/>
        <v>0.39255447132959392</v>
      </c>
      <c r="D221" s="44">
        <v>2617.7217799669493</v>
      </c>
      <c r="E221" s="44">
        <v>1691.6716658893279</v>
      </c>
    </row>
    <row r="222" spans="1:5" x14ac:dyDescent="0.2">
      <c r="A222" s="43">
        <v>49475</v>
      </c>
      <c r="B222" s="45">
        <f t="shared" si="6"/>
        <v>0.60959689825111374</v>
      </c>
      <c r="C222" s="45">
        <f t="shared" si="7"/>
        <v>0.39040310174888621</v>
      </c>
      <c r="D222" s="44">
        <v>2626.9928779376655</v>
      </c>
      <c r="E222" s="44">
        <v>1682.4005679186116</v>
      </c>
    </row>
    <row r="223" spans="1:5" x14ac:dyDescent="0.2">
      <c r="A223" s="43">
        <v>49505</v>
      </c>
      <c r="B223" s="45">
        <f t="shared" si="6"/>
        <v>0.61175588726575314</v>
      </c>
      <c r="C223" s="45">
        <f t="shared" si="7"/>
        <v>0.38824411273424686</v>
      </c>
      <c r="D223" s="44">
        <v>2636.2968110470283</v>
      </c>
      <c r="E223" s="44">
        <v>1673.0966348092491</v>
      </c>
    </row>
    <row r="224" spans="1:5" x14ac:dyDescent="0.2">
      <c r="A224" s="43">
        <v>49536</v>
      </c>
      <c r="B224" s="45">
        <f t="shared" si="6"/>
        <v>0.61392252269981928</v>
      </c>
      <c r="C224" s="45">
        <f t="shared" si="7"/>
        <v>0.38607747730018066</v>
      </c>
      <c r="D224" s="44">
        <v>2645.633695586153</v>
      </c>
      <c r="E224" s="44">
        <v>1663.7597502701242</v>
      </c>
    </row>
    <row r="225" spans="1:5" x14ac:dyDescent="0.2">
      <c r="A225" s="43">
        <v>49567</v>
      </c>
      <c r="B225" s="45">
        <f t="shared" si="6"/>
        <v>0.61609683163438123</v>
      </c>
      <c r="C225" s="45">
        <f t="shared" si="7"/>
        <v>0.38390316836561883</v>
      </c>
      <c r="D225" s="44">
        <v>2655.0036482580208</v>
      </c>
      <c r="E225" s="44">
        <v>1654.3897975982566</v>
      </c>
    </row>
    <row r="226" spans="1:5" x14ac:dyDescent="0.2">
      <c r="A226" s="43">
        <v>49597</v>
      </c>
      <c r="B226" s="45">
        <f t="shared" si="6"/>
        <v>0.61827884124641963</v>
      </c>
      <c r="C226" s="45">
        <f t="shared" si="7"/>
        <v>0.38172115875358031</v>
      </c>
      <c r="D226" s="44">
        <v>2664.4067861789345</v>
      </c>
      <c r="E226" s="44">
        <v>1644.9866596773425</v>
      </c>
    </row>
    <row r="227" spans="1:5" x14ac:dyDescent="0.2">
      <c r="A227" s="43">
        <v>49628</v>
      </c>
      <c r="B227" s="45">
        <f t="shared" si="6"/>
        <v>0.6204685788091675</v>
      </c>
      <c r="C227" s="45">
        <f t="shared" si="7"/>
        <v>0.37953142119083261</v>
      </c>
      <c r="D227" s="44">
        <v>2673.8432268799852</v>
      </c>
      <c r="E227" s="44">
        <v>1635.5502189762922</v>
      </c>
    </row>
    <row r="228" spans="1:5" x14ac:dyDescent="0.2">
      <c r="A228" s="43">
        <v>49658</v>
      </c>
      <c r="B228" s="45">
        <f t="shared" si="6"/>
        <v>0.62266607169244992</v>
      </c>
      <c r="C228" s="45">
        <f t="shared" si="7"/>
        <v>0.37733392830755008</v>
      </c>
      <c r="D228" s="44">
        <v>2683.3130883085187</v>
      </c>
      <c r="E228" s="44">
        <v>1626.0803575477587</v>
      </c>
    </row>
    <row r="229" spans="1:5" x14ac:dyDescent="0.2">
      <c r="A229" s="43">
        <v>49689</v>
      </c>
      <c r="B229" s="45">
        <f t="shared" si="6"/>
        <v>0.6248713473630273</v>
      </c>
      <c r="C229" s="45">
        <f t="shared" si="7"/>
        <v>0.3751286526369727</v>
      </c>
      <c r="D229" s="44">
        <v>2692.816488829611</v>
      </c>
      <c r="E229" s="44">
        <v>1616.5769570266662</v>
      </c>
    </row>
    <row r="230" spans="1:5" x14ac:dyDescent="0.2">
      <c r="A230" s="43">
        <v>49720</v>
      </c>
      <c r="B230" s="45">
        <f t="shared" si="6"/>
        <v>0.62708443338493802</v>
      </c>
      <c r="C230" s="45">
        <f t="shared" si="7"/>
        <v>0.37291556661506198</v>
      </c>
      <c r="D230" s="44">
        <v>2702.3535472275489</v>
      </c>
      <c r="E230" s="44">
        <v>1607.039898628728</v>
      </c>
    </row>
    <row r="231" spans="1:5" x14ac:dyDescent="0.2">
      <c r="A231" s="43">
        <v>49749</v>
      </c>
      <c r="B231" s="45">
        <f t="shared" si="6"/>
        <v>0.62930535741984295</v>
      </c>
      <c r="C231" s="45">
        <f t="shared" si="7"/>
        <v>0.37069464258015694</v>
      </c>
      <c r="D231" s="44">
        <v>2711.9243827073133</v>
      </c>
      <c r="E231" s="44">
        <v>1597.4690631489636</v>
      </c>
    </row>
    <row r="232" spans="1:5" x14ac:dyDescent="0.2">
      <c r="A232" s="43">
        <v>49780</v>
      </c>
      <c r="B232" s="45">
        <f t="shared" si="6"/>
        <v>0.63153414722737167</v>
      </c>
      <c r="C232" s="45">
        <f t="shared" si="7"/>
        <v>0.36846585277262833</v>
      </c>
      <c r="D232" s="44">
        <v>2721.5291148960687</v>
      </c>
      <c r="E232" s="44">
        <v>1587.8643309602085</v>
      </c>
    </row>
    <row r="233" spans="1:5" x14ac:dyDescent="0.2">
      <c r="A233" s="43">
        <v>49810</v>
      </c>
      <c r="B233" s="45">
        <f t="shared" si="6"/>
        <v>0.63377083066546869</v>
      </c>
      <c r="C233" s="45">
        <f t="shared" si="7"/>
        <v>0.36622916933453137</v>
      </c>
      <c r="D233" s="44">
        <v>2731.1678638446592</v>
      </c>
      <c r="E233" s="44">
        <v>1578.2255820116181</v>
      </c>
    </row>
    <row r="234" spans="1:5" x14ac:dyDescent="0.2">
      <c r="A234" s="43">
        <v>49841</v>
      </c>
      <c r="B234" s="45">
        <f t="shared" si="6"/>
        <v>0.63601543569074215</v>
      </c>
      <c r="C234" s="45">
        <f t="shared" si="7"/>
        <v>0.36398456430925785</v>
      </c>
      <c r="D234" s="44">
        <v>2740.8407500291087</v>
      </c>
      <c r="E234" s="44">
        <v>1568.5526958271685</v>
      </c>
    </row>
    <row r="235" spans="1:5" x14ac:dyDescent="0.2">
      <c r="A235" s="43">
        <v>49871</v>
      </c>
      <c r="B235" s="45">
        <f t="shared" si="6"/>
        <v>0.63826799035881354</v>
      </c>
      <c r="C235" s="45">
        <f t="shared" si="7"/>
        <v>0.36173200964118646</v>
      </c>
      <c r="D235" s="44">
        <v>2750.5478943521284</v>
      </c>
      <c r="E235" s="44">
        <v>1558.8455515041485</v>
      </c>
    </row>
    <row r="236" spans="1:5" x14ac:dyDescent="0.2">
      <c r="A236" s="43">
        <v>49902</v>
      </c>
      <c r="B236" s="45">
        <f t="shared" si="6"/>
        <v>0.64052852282466766</v>
      </c>
      <c r="C236" s="45">
        <f t="shared" si="7"/>
        <v>0.35947147717533234</v>
      </c>
      <c r="D236" s="44">
        <v>2760.2894181446254</v>
      </c>
      <c r="E236" s="44">
        <v>1549.1040277116515</v>
      </c>
    </row>
    <row r="237" spans="1:5" x14ac:dyDescent="0.2">
      <c r="A237" s="43">
        <v>49933</v>
      </c>
      <c r="B237" s="45">
        <f t="shared" si="6"/>
        <v>0.64279706134300496</v>
      </c>
      <c r="C237" s="45">
        <f t="shared" si="7"/>
        <v>0.35720293865699498</v>
      </c>
      <c r="D237" s="44">
        <v>2770.065443167221</v>
      </c>
      <c r="E237" s="44">
        <v>1539.3280026890559</v>
      </c>
    </row>
    <row r="238" spans="1:5" x14ac:dyDescent="0.2">
      <c r="A238" s="43">
        <v>49963</v>
      </c>
      <c r="B238" s="45">
        <f t="shared" si="6"/>
        <v>0.64507363426859488</v>
      </c>
      <c r="C238" s="45">
        <f t="shared" si="7"/>
        <v>0.35492636573140512</v>
      </c>
      <c r="D238" s="44">
        <v>2779.8760916117717</v>
      </c>
      <c r="E238" s="44">
        <v>1529.5173542445052</v>
      </c>
    </row>
    <row r="239" spans="1:5" x14ac:dyDescent="0.2">
      <c r="A239" s="43">
        <v>49994</v>
      </c>
      <c r="B239" s="45">
        <f t="shared" si="6"/>
        <v>0.64735827005662949</v>
      </c>
      <c r="C239" s="45">
        <f t="shared" si="7"/>
        <v>0.35264172994337056</v>
      </c>
      <c r="D239" s="44">
        <v>2789.721486102897</v>
      </c>
      <c r="E239" s="44">
        <v>1519.6719597533804</v>
      </c>
    </row>
    <row r="240" spans="1:5" x14ac:dyDescent="0.2">
      <c r="A240" s="43">
        <v>50024</v>
      </c>
      <c r="B240" s="45">
        <f t="shared" si="6"/>
        <v>0.64965099726307995</v>
      </c>
      <c r="C240" s="45">
        <f t="shared" si="7"/>
        <v>0.35034900273691999</v>
      </c>
      <c r="D240" s="44">
        <v>2799.6017496995109</v>
      </c>
      <c r="E240" s="44">
        <v>1509.791696156766</v>
      </c>
    </row>
    <row r="241" spans="1:5" x14ac:dyDescent="0.2">
      <c r="A241" s="43">
        <v>50055</v>
      </c>
      <c r="B241" s="45">
        <f t="shared" si="6"/>
        <v>0.65195184454505339</v>
      </c>
      <c r="C241" s="45">
        <f t="shared" si="7"/>
        <v>0.34804815545494661</v>
      </c>
      <c r="D241" s="44">
        <v>2809.5170058963636</v>
      </c>
      <c r="E241" s="44">
        <v>1499.8764399599136</v>
      </c>
    </row>
    <row r="242" spans="1:5" x14ac:dyDescent="0.2">
      <c r="A242" s="43">
        <v>50086</v>
      </c>
      <c r="B242" s="45">
        <f t="shared" si="6"/>
        <v>0.65426084066115042</v>
      </c>
      <c r="C242" s="45">
        <f t="shared" si="7"/>
        <v>0.34573915933884952</v>
      </c>
      <c r="D242" s="44">
        <v>2819.4673786255798</v>
      </c>
      <c r="E242" s="44">
        <v>1489.9260672306973</v>
      </c>
    </row>
    <row r="243" spans="1:5" x14ac:dyDescent="0.2">
      <c r="A243" s="43">
        <v>50114</v>
      </c>
      <c r="B243" s="45">
        <f t="shared" si="6"/>
        <v>0.6565780144718254</v>
      </c>
      <c r="C243" s="45">
        <f t="shared" si="7"/>
        <v>0.34342198552817466</v>
      </c>
      <c r="D243" s="44">
        <v>2829.4529922582124</v>
      </c>
      <c r="E243" s="44">
        <v>1479.940453598065</v>
      </c>
    </row>
    <row r="244" spans="1:5" x14ac:dyDescent="0.2">
      <c r="A244" s="43">
        <v>50145</v>
      </c>
      <c r="B244" s="45">
        <f t="shared" si="6"/>
        <v>0.65890339493974648</v>
      </c>
      <c r="C244" s="45">
        <f t="shared" si="7"/>
        <v>0.34109660506025358</v>
      </c>
      <c r="D244" s="44">
        <v>2839.4739716057934</v>
      </c>
      <c r="E244" s="44">
        <v>1469.9194742504837</v>
      </c>
    </row>
    <row r="245" spans="1:5" x14ac:dyDescent="0.2">
      <c r="A245" s="43">
        <v>50175</v>
      </c>
      <c r="B245" s="45">
        <f t="shared" si="6"/>
        <v>0.66123701113015809</v>
      </c>
      <c r="C245" s="45">
        <f t="shared" si="7"/>
        <v>0.33876298886984196</v>
      </c>
      <c r="D245" s="44">
        <v>2849.5304419218974</v>
      </c>
      <c r="E245" s="44">
        <v>1459.86300393438</v>
      </c>
    </row>
    <row r="246" spans="1:5" x14ac:dyDescent="0.2">
      <c r="A246" s="43">
        <v>50206</v>
      </c>
      <c r="B246" s="45">
        <f t="shared" si="6"/>
        <v>0.663578892211244</v>
      </c>
      <c r="C246" s="45">
        <f t="shared" si="7"/>
        <v>0.336421107788756</v>
      </c>
      <c r="D246" s="44">
        <v>2859.6225289037038</v>
      </c>
      <c r="E246" s="44">
        <v>1449.7709169525733</v>
      </c>
    </row>
    <row r="247" spans="1:5" x14ac:dyDescent="0.2">
      <c r="A247" s="43">
        <v>50236</v>
      </c>
      <c r="B247" s="45">
        <f t="shared" si="6"/>
        <v>0.6659290674544921</v>
      </c>
      <c r="C247" s="45">
        <f t="shared" si="7"/>
        <v>0.33407093254550785</v>
      </c>
      <c r="D247" s="44">
        <v>2869.7503586935709</v>
      </c>
      <c r="E247" s="44">
        <v>1439.643087162706</v>
      </c>
    </row>
    <row r="248" spans="1:5" x14ac:dyDescent="0.2">
      <c r="A248" s="43">
        <v>50267</v>
      </c>
      <c r="B248" s="45">
        <f t="shared" si="6"/>
        <v>0.66828756623506014</v>
      </c>
      <c r="C248" s="45">
        <f t="shared" si="7"/>
        <v>0.33171243376493986</v>
      </c>
      <c r="D248" s="44">
        <v>2879.9140578806109</v>
      </c>
      <c r="E248" s="44">
        <v>1429.4793879756662</v>
      </c>
    </row>
    <row r="249" spans="1:5" x14ac:dyDescent="0.2">
      <c r="A249" s="43">
        <v>50298</v>
      </c>
      <c r="B249" s="45">
        <f t="shared" si="6"/>
        <v>0.67065441803214276</v>
      </c>
      <c r="C249" s="45">
        <f t="shared" si="7"/>
        <v>0.32934558196785735</v>
      </c>
      <c r="D249" s="44">
        <v>2890.1137535022717</v>
      </c>
      <c r="E249" s="44">
        <v>1419.2796923540056</v>
      </c>
    </row>
    <row r="250" spans="1:5" x14ac:dyDescent="0.2">
      <c r="A250" s="43">
        <v>50328</v>
      </c>
      <c r="B250" s="45">
        <f t="shared" si="6"/>
        <v>0.67302965242933988</v>
      </c>
      <c r="C250" s="45">
        <f t="shared" si="7"/>
        <v>0.32697034757066018</v>
      </c>
      <c r="D250" s="44">
        <v>2900.3495730459254</v>
      </c>
      <c r="E250" s="44">
        <v>1409.0438728103518</v>
      </c>
    </row>
    <row r="251" spans="1:5" x14ac:dyDescent="0.2">
      <c r="A251" s="43">
        <v>50359</v>
      </c>
      <c r="B251" s="45">
        <f t="shared" si="6"/>
        <v>0.67541329911502712</v>
      </c>
      <c r="C251" s="45">
        <f t="shared" si="7"/>
        <v>0.32458670088497293</v>
      </c>
      <c r="D251" s="44">
        <v>2910.621644450463</v>
      </c>
      <c r="E251" s="44">
        <v>1398.7718014058141</v>
      </c>
    </row>
    <row r="252" spans="1:5" x14ac:dyDescent="0.2">
      <c r="A252" s="43">
        <v>50389</v>
      </c>
      <c r="B252" s="45">
        <f t="shared" si="6"/>
        <v>0.67780538788272615</v>
      </c>
      <c r="C252" s="45">
        <f t="shared" si="7"/>
        <v>0.32219461211727385</v>
      </c>
      <c r="D252" s="44">
        <v>2920.9300961078916</v>
      </c>
      <c r="E252" s="44">
        <v>1388.4633497483853</v>
      </c>
    </row>
    <row r="253" spans="1:5" x14ac:dyDescent="0.2">
      <c r="A253" s="43">
        <v>50420</v>
      </c>
      <c r="B253" s="45">
        <f t="shared" si="6"/>
        <v>0.68020594863147754</v>
      </c>
      <c r="C253" s="45">
        <f t="shared" si="7"/>
        <v>0.31979405136852251</v>
      </c>
      <c r="D253" s="44">
        <v>2931.2750568649408</v>
      </c>
      <c r="E253" s="44">
        <v>1378.1183889913366</v>
      </c>
    </row>
    <row r="254" spans="1:5" x14ac:dyDescent="0.2">
      <c r="A254" s="43">
        <v>50451</v>
      </c>
      <c r="B254" s="45">
        <f t="shared" si="6"/>
        <v>0.68261501136621383</v>
      </c>
      <c r="C254" s="45">
        <f t="shared" si="7"/>
        <v>0.31738498863378606</v>
      </c>
      <c r="D254" s="44">
        <v>2941.6566560246702</v>
      </c>
      <c r="E254" s="44">
        <v>1367.7367898316068</v>
      </c>
    </row>
    <row r="255" spans="1:5" x14ac:dyDescent="0.2">
      <c r="A255" s="43">
        <v>50479</v>
      </c>
      <c r="B255" s="45">
        <f t="shared" si="6"/>
        <v>0.685032606198136</v>
      </c>
      <c r="C255" s="45">
        <f t="shared" si="7"/>
        <v>0.31496739380186406</v>
      </c>
      <c r="D255" s="44">
        <v>2952.0750233480912</v>
      </c>
      <c r="E255" s="44">
        <v>1357.3184225081859</v>
      </c>
    </row>
    <row r="256" spans="1:5" x14ac:dyDescent="0.2">
      <c r="A256" s="43">
        <v>50510</v>
      </c>
      <c r="B256" s="45">
        <f t="shared" si="6"/>
        <v>0.68745876334508771</v>
      </c>
      <c r="C256" s="45">
        <f t="shared" si="7"/>
        <v>0.31254123665491229</v>
      </c>
      <c r="D256" s="44">
        <v>2962.5302890557823</v>
      </c>
      <c r="E256" s="44">
        <v>1346.8631568004946</v>
      </c>
    </row>
    <row r="257" spans="1:5" x14ac:dyDescent="0.2">
      <c r="A257" s="43">
        <v>50540</v>
      </c>
      <c r="B257" s="45">
        <f t="shared" si="6"/>
        <v>0.68989351313193492</v>
      </c>
      <c r="C257" s="45">
        <f t="shared" si="7"/>
        <v>0.31010648686806513</v>
      </c>
      <c r="D257" s="44">
        <v>2973.0225838295219</v>
      </c>
      <c r="E257" s="44">
        <v>1336.3708620267555</v>
      </c>
    </row>
    <row r="258" spans="1:5" x14ac:dyDescent="0.2">
      <c r="A258" s="43">
        <v>50571</v>
      </c>
      <c r="B258" s="45">
        <f t="shared" si="6"/>
        <v>0.6923368859909439</v>
      </c>
      <c r="C258" s="45">
        <f t="shared" si="7"/>
        <v>0.30766311400905616</v>
      </c>
      <c r="D258" s="44">
        <v>2983.552038813918</v>
      </c>
      <c r="E258" s="44">
        <v>1325.8414070423592</v>
      </c>
    </row>
    <row r="259" spans="1:5" x14ac:dyDescent="0.2">
      <c r="A259" s="43">
        <v>50601</v>
      </c>
      <c r="B259" s="45">
        <f t="shared" ref="B259:B322" si="8">D259/SUM($D259:$E259)</f>
        <v>0.69478891246216168</v>
      </c>
      <c r="C259" s="45">
        <f t="shared" ref="C259:C322" si="9">E259/SUM($D259:$E259)</f>
        <v>0.30521108753783821</v>
      </c>
      <c r="D259" s="44">
        <v>2994.1187856180504</v>
      </c>
      <c r="E259" s="44">
        <v>1315.2746602382265</v>
      </c>
    </row>
    <row r="260" spans="1:5" x14ac:dyDescent="0.2">
      <c r="A260" s="43">
        <v>50632</v>
      </c>
      <c r="B260" s="45">
        <f t="shared" si="8"/>
        <v>0.69724962319379857</v>
      </c>
      <c r="C260" s="45">
        <f t="shared" si="9"/>
        <v>0.30275037680620143</v>
      </c>
      <c r="D260" s="44">
        <v>3004.7229563171145</v>
      </c>
      <c r="E260" s="44">
        <v>1304.6704895391626</v>
      </c>
    </row>
    <row r="261" spans="1:5" x14ac:dyDescent="0.2">
      <c r="A261" s="43">
        <v>50663</v>
      </c>
      <c r="B261" s="45">
        <f t="shared" si="8"/>
        <v>0.69971904894260994</v>
      </c>
      <c r="C261" s="45">
        <f t="shared" si="9"/>
        <v>0.30028095105739006</v>
      </c>
      <c r="D261" s="44">
        <v>3015.3646834540709</v>
      </c>
      <c r="E261" s="44">
        <v>1294.0287624022062</v>
      </c>
    </row>
    <row r="262" spans="1:5" x14ac:dyDescent="0.2">
      <c r="A262" s="43">
        <v>50693</v>
      </c>
      <c r="B262" s="45">
        <f t="shared" si="8"/>
        <v>0.7021972205742818</v>
      </c>
      <c r="C262" s="45">
        <f t="shared" si="9"/>
        <v>0.29780277942571826</v>
      </c>
      <c r="D262" s="44">
        <v>3026.0441000413043</v>
      </c>
      <c r="E262" s="44">
        <v>1283.3493458149728</v>
      </c>
    </row>
    <row r="263" spans="1:5" x14ac:dyDescent="0.2">
      <c r="A263" s="43">
        <v>50724</v>
      </c>
      <c r="B263" s="45">
        <f t="shared" si="8"/>
        <v>0.70468416906381559</v>
      </c>
      <c r="C263" s="45">
        <f t="shared" si="9"/>
        <v>0.2953158309361843</v>
      </c>
      <c r="D263" s="44">
        <v>3036.7613395622839</v>
      </c>
      <c r="E263" s="44">
        <v>1272.632106293993</v>
      </c>
    </row>
    <row r="264" spans="1:5" x14ac:dyDescent="0.2">
      <c r="A264" s="43">
        <v>50754</v>
      </c>
      <c r="B264" s="45">
        <f t="shared" si="8"/>
        <v>0.70717992549591668</v>
      </c>
      <c r="C264" s="45">
        <f t="shared" si="9"/>
        <v>0.29282007450408326</v>
      </c>
      <c r="D264" s="44">
        <v>3047.5165359732337</v>
      </c>
      <c r="E264" s="44">
        <v>1261.8769098830433</v>
      </c>
    </row>
    <row r="265" spans="1:5" x14ac:dyDescent="0.2">
      <c r="A265" s="43">
        <v>50785</v>
      </c>
      <c r="B265" s="45">
        <f t="shared" si="8"/>
        <v>0.70968452106538138</v>
      </c>
      <c r="C265" s="45">
        <f t="shared" si="9"/>
        <v>0.29031547893461856</v>
      </c>
      <c r="D265" s="44">
        <v>3058.3098237048057</v>
      </c>
      <c r="E265" s="44">
        <v>1251.0836221514714</v>
      </c>
    </row>
    <row r="266" spans="1:5" x14ac:dyDescent="0.2">
      <c r="A266" s="43">
        <v>50816</v>
      </c>
      <c r="B266" s="45">
        <f t="shared" si="8"/>
        <v>0.71219798707748794</v>
      </c>
      <c r="C266" s="45">
        <f t="shared" si="9"/>
        <v>0.28780201292251201</v>
      </c>
      <c r="D266" s="44">
        <v>3069.1413376637602</v>
      </c>
      <c r="E266" s="44">
        <v>1240.2521081925167</v>
      </c>
    </row>
    <row r="267" spans="1:5" x14ac:dyDescent="0.2">
      <c r="A267" s="43">
        <v>50844</v>
      </c>
      <c r="B267" s="45">
        <f t="shared" si="8"/>
        <v>0.71472035494838748</v>
      </c>
      <c r="C267" s="45">
        <f t="shared" si="9"/>
        <v>0.28527964505161257</v>
      </c>
      <c r="D267" s="44">
        <v>3080.011213234653</v>
      </c>
      <c r="E267" s="44">
        <v>1229.3822326216243</v>
      </c>
    </row>
    <row r="268" spans="1:5" x14ac:dyDescent="0.2">
      <c r="A268" s="43">
        <v>50875</v>
      </c>
      <c r="B268" s="45">
        <f t="shared" si="8"/>
        <v>0.71725165620549625</v>
      </c>
      <c r="C268" s="45">
        <f t="shared" si="9"/>
        <v>0.2827483437945037</v>
      </c>
      <c r="D268" s="44">
        <v>3090.9195862815254</v>
      </c>
      <c r="E268" s="44">
        <v>1218.4738595747517</v>
      </c>
    </row>
    <row r="269" spans="1:5" x14ac:dyDescent="0.2">
      <c r="A269" s="43">
        <v>50905</v>
      </c>
      <c r="B269" s="45">
        <f t="shared" si="8"/>
        <v>0.7197919224878907</v>
      </c>
      <c r="C269" s="45">
        <f t="shared" si="9"/>
        <v>0.2802080775121093</v>
      </c>
      <c r="D269" s="44">
        <v>3101.8665931496057</v>
      </c>
      <c r="E269" s="44">
        <v>1207.5268527066714</v>
      </c>
    </row>
    <row r="270" spans="1:5" x14ac:dyDescent="0.2">
      <c r="A270" s="43">
        <v>50936</v>
      </c>
      <c r="B270" s="45">
        <f t="shared" si="8"/>
        <v>0.7223411855467019</v>
      </c>
      <c r="C270" s="45">
        <f t="shared" si="9"/>
        <v>0.27765881445329804</v>
      </c>
      <c r="D270" s="44">
        <v>3112.8523706670103</v>
      </c>
      <c r="E270" s="44">
        <v>1196.5410751892666</v>
      </c>
    </row>
    <row r="271" spans="1:5" x14ac:dyDescent="0.2">
      <c r="A271" s="43">
        <v>50966</v>
      </c>
      <c r="B271" s="45">
        <f t="shared" si="8"/>
        <v>0.72489947724551318</v>
      </c>
      <c r="C271" s="45">
        <f t="shared" si="9"/>
        <v>0.27510052275448671</v>
      </c>
      <c r="D271" s="44">
        <v>3123.8770561464562</v>
      </c>
      <c r="E271" s="44">
        <v>1185.5163897098207</v>
      </c>
    </row>
    <row r="272" spans="1:5" x14ac:dyDescent="0.2">
      <c r="A272" s="43">
        <v>50997</v>
      </c>
      <c r="B272" s="45">
        <f t="shared" si="8"/>
        <v>0.72746682956075781</v>
      </c>
      <c r="C272" s="45">
        <f t="shared" si="9"/>
        <v>0.27253317043924224</v>
      </c>
      <c r="D272" s="44">
        <v>3134.940787386975</v>
      </c>
      <c r="E272" s="44">
        <v>1174.4526584693022</v>
      </c>
    </row>
    <row r="273" spans="1:5" x14ac:dyDescent="0.2">
      <c r="A273" s="43">
        <v>51028</v>
      </c>
      <c r="B273" s="45">
        <f t="shared" si="8"/>
        <v>0.73004327458211882</v>
      </c>
      <c r="C273" s="45">
        <f t="shared" si="9"/>
        <v>0.26995672541788124</v>
      </c>
      <c r="D273" s="44">
        <v>3146.0437026756372</v>
      </c>
      <c r="E273" s="44">
        <v>1163.34974318064</v>
      </c>
    </row>
    <row r="274" spans="1:5" x14ac:dyDescent="0.2">
      <c r="A274" s="43">
        <v>51058</v>
      </c>
      <c r="B274" s="45">
        <f t="shared" si="8"/>
        <v>0.73262884451293042</v>
      </c>
      <c r="C274" s="45">
        <f t="shared" si="9"/>
        <v>0.26737115548706952</v>
      </c>
      <c r="D274" s="44">
        <v>3157.1859407892798</v>
      </c>
      <c r="E274" s="44">
        <v>1152.2075050669971</v>
      </c>
    </row>
    <row r="275" spans="1:5" x14ac:dyDescent="0.2">
      <c r="A275" s="43">
        <v>51089</v>
      </c>
      <c r="B275" s="45">
        <f t="shared" si="8"/>
        <v>0.73522357167058039</v>
      </c>
      <c r="C275" s="45">
        <f t="shared" si="9"/>
        <v>0.26477642832941961</v>
      </c>
      <c r="D275" s="44">
        <v>3168.3676409962418</v>
      </c>
      <c r="E275" s="44">
        <v>1141.0258048600351</v>
      </c>
    </row>
    <row r="276" spans="1:5" x14ac:dyDescent="0.2">
      <c r="A276" s="43">
        <v>51119</v>
      </c>
      <c r="B276" s="45">
        <f t="shared" si="8"/>
        <v>0.73782748848691371</v>
      </c>
      <c r="C276" s="45">
        <f t="shared" si="9"/>
        <v>0.26217251151308629</v>
      </c>
      <c r="D276" s="44">
        <v>3179.5889430581037</v>
      </c>
      <c r="E276" s="44">
        <v>1129.8045027981734</v>
      </c>
    </row>
    <row r="277" spans="1:5" x14ac:dyDescent="0.2">
      <c r="A277" s="43">
        <v>51150</v>
      </c>
      <c r="B277" s="45">
        <f t="shared" si="8"/>
        <v>0.74044062750863826</v>
      </c>
      <c r="C277" s="45">
        <f t="shared" si="9"/>
        <v>0.2595593724913618</v>
      </c>
      <c r="D277" s="44">
        <v>3190.8499872314346</v>
      </c>
      <c r="E277" s="44">
        <v>1118.5434586248425</v>
      </c>
    </row>
    <row r="278" spans="1:5" x14ac:dyDescent="0.2">
      <c r="A278" s="43">
        <v>51181</v>
      </c>
      <c r="B278" s="45">
        <f t="shared" si="8"/>
        <v>0.74306302139773128</v>
      </c>
      <c r="C278" s="45">
        <f t="shared" si="9"/>
        <v>0.25693697860226872</v>
      </c>
      <c r="D278" s="44">
        <v>3202.1509142695459</v>
      </c>
      <c r="E278" s="44">
        <v>1107.2425315867313</v>
      </c>
    </row>
    <row r="279" spans="1:5" x14ac:dyDescent="0.2">
      <c r="A279" s="43">
        <v>51210</v>
      </c>
      <c r="B279" s="45">
        <f t="shared" si="8"/>
        <v>0.74569470293184825</v>
      </c>
      <c r="C279" s="45">
        <f t="shared" si="9"/>
        <v>0.25430529706815169</v>
      </c>
      <c r="D279" s="44">
        <v>3213.4918654242506</v>
      </c>
      <c r="E279" s="44">
        <v>1095.9015804320265</v>
      </c>
    </row>
    <row r="280" spans="1:5" x14ac:dyDescent="0.2">
      <c r="A280" s="43">
        <v>51241</v>
      </c>
      <c r="B280" s="45">
        <f t="shared" si="8"/>
        <v>0.7483357050047319</v>
      </c>
      <c r="C280" s="45">
        <f t="shared" si="9"/>
        <v>0.2516642949952681</v>
      </c>
      <c r="D280" s="44">
        <v>3224.8729824476281</v>
      </c>
      <c r="E280" s="44">
        <v>1084.520463408649</v>
      </c>
    </row>
    <row r="281" spans="1:5" x14ac:dyDescent="0.2">
      <c r="A281" s="43">
        <v>51271</v>
      </c>
      <c r="B281" s="45">
        <f t="shared" si="8"/>
        <v>0.75098606062662365</v>
      </c>
      <c r="C281" s="45">
        <f t="shared" si="9"/>
        <v>0.24901393937337638</v>
      </c>
      <c r="D281" s="44">
        <v>3236.2944075937967</v>
      </c>
      <c r="E281" s="44">
        <v>1073.0990382624805</v>
      </c>
    </row>
    <row r="282" spans="1:5" x14ac:dyDescent="0.2">
      <c r="A282" s="43">
        <v>51302</v>
      </c>
      <c r="B282" s="45">
        <f t="shared" si="8"/>
        <v>0.75364580292467631</v>
      </c>
      <c r="C282" s="45">
        <f t="shared" si="9"/>
        <v>0.24635419707532372</v>
      </c>
      <c r="D282" s="44">
        <v>3247.7562836206916</v>
      </c>
      <c r="E282" s="44">
        <v>1061.6371622355857</v>
      </c>
    </row>
    <row r="283" spans="1:5" x14ac:dyDescent="0.2">
      <c r="A283" s="43">
        <v>51332</v>
      </c>
      <c r="B283" s="45">
        <f t="shared" si="8"/>
        <v>0.75631496514336782</v>
      </c>
      <c r="C283" s="45">
        <f t="shared" si="9"/>
        <v>0.24368503485663218</v>
      </c>
      <c r="D283" s="44">
        <v>3259.258753791848</v>
      </c>
      <c r="E283" s="44">
        <v>1050.1346920644291</v>
      </c>
    </row>
    <row r="284" spans="1:5" x14ac:dyDescent="0.2">
      <c r="A284" s="43">
        <v>51363</v>
      </c>
      <c r="B284" s="45">
        <f t="shared" si="8"/>
        <v>0.75899358064491729</v>
      </c>
      <c r="C284" s="45">
        <f t="shared" si="9"/>
        <v>0.24100641935508274</v>
      </c>
      <c r="D284" s="44">
        <v>3270.8019618781941</v>
      </c>
      <c r="E284" s="44">
        <v>1038.591483978083</v>
      </c>
    </row>
    <row r="285" spans="1:5" x14ac:dyDescent="0.2">
      <c r="A285" s="43">
        <v>51394</v>
      </c>
      <c r="B285" s="45">
        <f t="shared" si="8"/>
        <v>0.7616816829097014</v>
      </c>
      <c r="C285" s="45">
        <f t="shared" si="9"/>
        <v>0.23831831709029869</v>
      </c>
      <c r="D285" s="44">
        <v>3282.3860521598463</v>
      </c>
      <c r="E285" s="44">
        <v>1027.0073936964311</v>
      </c>
    </row>
    <row r="286" spans="1:5" x14ac:dyDescent="0.2">
      <c r="A286" s="43">
        <v>51424</v>
      </c>
      <c r="B286" s="45">
        <f t="shared" si="8"/>
        <v>0.76437930553667321</v>
      </c>
      <c r="C286" s="45">
        <f t="shared" si="9"/>
        <v>0.23562069446332681</v>
      </c>
      <c r="D286" s="44">
        <v>3294.0111694279121</v>
      </c>
      <c r="E286" s="44">
        <v>1015.382276428365</v>
      </c>
    </row>
    <row r="287" spans="1:5" x14ac:dyDescent="0.2">
      <c r="A287" s="43">
        <v>51455</v>
      </c>
      <c r="B287" s="45">
        <f t="shared" si="8"/>
        <v>0.76708648224378218</v>
      </c>
      <c r="C287" s="45">
        <f t="shared" si="9"/>
        <v>0.2329135177562178</v>
      </c>
      <c r="D287" s="44">
        <v>3305.6774589863026</v>
      </c>
      <c r="E287" s="44">
        <v>1003.7159868699746</v>
      </c>
    </row>
    <row r="288" spans="1:5" x14ac:dyDescent="0.2">
      <c r="A288" s="43">
        <v>51485</v>
      </c>
      <c r="B288" s="45">
        <f t="shared" si="8"/>
        <v>0.76980324686839552</v>
      </c>
      <c r="C288" s="45">
        <f t="shared" si="9"/>
        <v>0.2301967531316044</v>
      </c>
      <c r="D288" s="44">
        <v>3317.3850666535454</v>
      </c>
      <c r="E288" s="44">
        <v>992.00837920273148</v>
      </c>
    </row>
    <row r="289" spans="1:5" x14ac:dyDescent="0.2">
      <c r="A289" s="43">
        <v>51516</v>
      </c>
      <c r="B289" s="45">
        <f t="shared" si="8"/>
        <v>0.77252963336772118</v>
      </c>
      <c r="C289" s="45">
        <f t="shared" si="9"/>
        <v>0.22747036663227885</v>
      </c>
      <c r="D289" s="44">
        <v>3329.1341387646103</v>
      </c>
      <c r="E289" s="44">
        <v>980.25930709166687</v>
      </c>
    </row>
    <row r="290" spans="1:5" x14ac:dyDescent="0.2">
      <c r="A290" s="43">
        <v>51547</v>
      </c>
      <c r="B290" s="45">
        <f t="shared" si="8"/>
        <v>0.77526567581923178</v>
      </c>
      <c r="C290" s="45">
        <f t="shared" si="9"/>
        <v>0.22473432418076814</v>
      </c>
      <c r="D290" s="44">
        <v>3340.9248221727348</v>
      </c>
      <c r="E290" s="44">
        <v>968.46862368354209</v>
      </c>
    </row>
    <row r="291" spans="1:5" x14ac:dyDescent="0.2">
      <c r="A291" s="43">
        <v>51575</v>
      </c>
      <c r="B291" s="45">
        <f t="shared" si="8"/>
        <v>0.77801140842109162</v>
      </c>
      <c r="C291" s="45">
        <f t="shared" si="9"/>
        <v>0.22198859157890838</v>
      </c>
      <c r="D291" s="44">
        <v>3352.7572642512632</v>
      </c>
      <c r="E291" s="44">
        <v>956.63618160501369</v>
      </c>
    </row>
    <row r="292" spans="1:5" x14ac:dyDescent="0.2">
      <c r="A292" s="43">
        <v>51606</v>
      </c>
      <c r="B292" s="45">
        <f t="shared" si="8"/>
        <v>0.78076686549258301</v>
      </c>
      <c r="C292" s="45">
        <f t="shared" si="9"/>
        <v>0.21923313450741699</v>
      </c>
      <c r="D292" s="44">
        <v>3364.6316128954868</v>
      </c>
      <c r="E292" s="44">
        <v>944.76183296079046</v>
      </c>
    </row>
    <row r="293" spans="1:5" x14ac:dyDescent="0.2">
      <c r="A293" s="43">
        <v>51636</v>
      </c>
      <c r="B293" s="45">
        <f t="shared" si="8"/>
        <v>0.7835320814745359</v>
      </c>
      <c r="C293" s="45">
        <f t="shared" si="9"/>
        <v>0.21646791852546413</v>
      </c>
      <c r="D293" s="44">
        <v>3376.5480165244917</v>
      </c>
      <c r="E293" s="44">
        <v>932.84542933178568</v>
      </c>
    </row>
    <row r="294" spans="1:5" x14ac:dyDescent="0.2">
      <c r="A294" s="43">
        <v>51667</v>
      </c>
      <c r="B294" s="45">
        <f t="shared" si="8"/>
        <v>0.78630709092975815</v>
      </c>
      <c r="C294" s="45">
        <f t="shared" si="9"/>
        <v>0.2136929090702418</v>
      </c>
      <c r="D294" s="44">
        <v>3388.5066240830156</v>
      </c>
      <c r="E294" s="44">
        <v>920.88682177326143</v>
      </c>
    </row>
    <row r="295" spans="1:5" x14ac:dyDescent="0.2">
      <c r="A295" s="43">
        <v>51697</v>
      </c>
      <c r="B295" s="45">
        <f t="shared" si="8"/>
        <v>0.78909192854346766</v>
      </c>
      <c r="C295" s="45">
        <f t="shared" si="9"/>
        <v>0.21090807145653226</v>
      </c>
      <c r="D295" s="44">
        <v>3400.5075850433095</v>
      </c>
      <c r="E295" s="44">
        <v>908.88586081296751</v>
      </c>
    </row>
    <row r="296" spans="1:5" x14ac:dyDescent="0.2">
      <c r="A296" s="43">
        <v>51728</v>
      </c>
      <c r="B296" s="45">
        <f t="shared" si="8"/>
        <v>0.79188662912372587</v>
      </c>
      <c r="C296" s="45">
        <f t="shared" si="9"/>
        <v>0.20811337087627416</v>
      </c>
      <c r="D296" s="44">
        <v>3412.5510494070049</v>
      </c>
      <c r="E296" s="44">
        <v>896.84239644927243</v>
      </c>
    </row>
    <row r="297" spans="1:5" x14ac:dyDescent="0.2">
      <c r="A297" s="43">
        <v>51759</v>
      </c>
      <c r="B297" s="45">
        <f t="shared" si="8"/>
        <v>0.79469122760187239</v>
      </c>
      <c r="C297" s="45">
        <f t="shared" si="9"/>
        <v>0.20530877239812759</v>
      </c>
      <c r="D297" s="44">
        <v>3424.6371677069878</v>
      </c>
      <c r="E297" s="44">
        <v>884.75627814928919</v>
      </c>
    </row>
    <row r="298" spans="1:5" x14ac:dyDescent="0.2">
      <c r="A298" s="43">
        <v>51789</v>
      </c>
      <c r="B298" s="45">
        <f t="shared" si="8"/>
        <v>0.79750575903296239</v>
      </c>
      <c r="C298" s="45">
        <f t="shared" si="9"/>
        <v>0.20249424096703764</v>
      </c>
      <c r="D298" s="44">
        <v>3436.7660910092836</v>
      </c>
      <c r="E298" s="44">
        <v>872.62735484699363</v>
      </c>
    </row>
    <row r="299" spans="1:5" x14ac:dyDescent="0.2">
      <c r="A299" s="43">
        <v>51820</v>
      </c>
      <c r="B299" s="45">
        <f t="shared" si="8"/>
        <v>0.80033025859620421</v>
      </c>
      <c r="C299" s="45">
        <f t="shared" si="9"/>
        <v>0.1996697414037959</v>
      </c>
      <c r="D299" s="44">
        <v>3448.9379709149416</v>
      </c>
      <c r="E299" s="44">
        <v>860.45547494133575</v>
      </c>
    </row>
    <row r="300" spans="1:5" x14ac:dyDescent="0.2">
      <c r="A300" s="43">
        <v>51850</v>
      </c>
      <c r="B300" s="45">
        <f t="shared" si="8"/>
        <v>0.80316476159539896</v>
      </c>
      <c r="C300" s="45">
        <f t="shared" si="9"/>
        <v>0.19683523840460099</v>
      </c>
      <c r="D300" s="44">
        <v>3461.1529595619318</v>
      </c>
      <c r="E300" s="44">
        <v>848.24048629434526</v>
      </c>
    </row>
    <row r="301" spans="1:5" x14ac:dyDescent="0.2">
      <c r="A301" s="43">
        <v>51881</v>
      </c>
      <c r="B301" s="45">
        <f t="shared" si="8"/>
        <v>0.80600930345938271</v>
      </c>
      <c r="C301" s="45">
        <f t="shared" si="9"/>
        <v>0.19399069654061729</v>
      </c>
      <c r="D301" s="44">
        <v>3473.4112096270469</v>
      </c>
      <c r="E301" s="44">
        <v>835.98223622923012</v>
      </c>
    </row>
    <row r="302" spans="1:5" x14ac:dyDescent="0.2">
      <c r="A302" s="43">
        <v>51912</v>
      </c>
      <c r="B302" s="45">
        <f t="shared" si="8"/>
        <v>0.80886391974246807</v>
      </c>
      <c r="C302" s="45">
        <f t="shared" si="9"/>
        <v>0.19113608025753198</v>
      </c>
      <c r="D302" s="44">
        <v>3485.7128743278095</v>
      </c>
      <c r="E302" s="44">
        <v>823.68057152846768</v>
      </c>
    </row>
    <row r="303" spans="1:5" x14ac:dyDescent="0.2">
      <c r="A303" s="43">
        <v>51940</v>
      </c>
      <c r="B303" s="45">
        <f t="shared" si="8"/>
        <v>0.81172864612488926</v>
      </c>
      <c r="C303" s="45">
        <f t="shared" si="9"/>
        <v>0.18827135387511071</v>
      </c>
      <c r="D303" s="44">
        <v>3498.0581074243873</v>
      </c>
      <c r="E303" s="44">
        <v>811.33533843188991</v>
      </c>
    </row>
    <row r="304" spans="1:5" x14ac:dyDescent="0.2">
      <c r="A304" s="43">
        <v>51971</v>
      </c>
      <c r="B304" s="45">
        <f t="shared" si="8"/>
        <v>0.8146035184132483</v>
      </c>
      <c r="C304" s="45">
        <f t="shared" si="9"/>
        <v>0.18539648158675173</v>
      </c>
      <c r="D304" s="44">
        <v>3510.4470632215152</v>
      </c>
      <c r="E304" s="44">
        <v>798.9463826347619</v>
      </c>
    </row>
    <row r="305" spans="1:5" x14ac:dyDescent="0.2">
      <c r="A305" s="43">
        <v>52001</v>
      </c>
      <c r="B305" s="45">
        <f t="shared" si="8"/>
        <v>0.81748857254096174</v>
      </c>
      <c r="C305" s="45">
        <f t="shared" si="9"/>
        <v>0.18251142745903814</v>
      </c>
      <c r="D305" s="44">
        <v>3522.8798965704245</v>
      </c>
      <c r="E305" s="44">
        <v>786.51354928585238</v>
      </c>
    </row>
    <row r="306" spans="1:5" x14ac:dyDescent="0.2">
      <c r="A306" s="43">
        <v>52032</v>
      </c>
      <c r="B306" s="45">
        <f t="shared" si="8"/>
        <v>0.82038384456871105</v>
      </c>
      <c r="C306" s="45">
        <f t="shared" si="9"/>
        <v>0.17961615543128892</v>
      </c>
      <c r="D306" s="44">
        <v>3535.3567628707783</v>
      </c>
      <c r="E306" s="44">
        <v>774.03668298549883</v>
      </c>
    </row>
    <row r="307" spans="1:5" x14ac:dyDescent="0.2">
      <c r="A307" s="43">
        <v>52062</v>
      </c>
      <c r="B307" s="45">
        <f t="shared" si="8"/>
        <v>0.82328937068489194</v>
      </c>
      <c r="C307" s="45">
        <f t="shared" si="9"/>
        <v>0.17671062931510809</v>
      </c>
      <c r="D307" s="44">
        <v>3547.8778180726122</v>
      </c>
      <c r="E307" s="44">
        <v>761.51562778366485</v>
      </c>
    </row>
    <row r="308" spans="1:5" x14ac:dyDescent="0.2">
      <c r="A308" s="43">
        <v>52093</v>
      </c>
      <c r="B308" s="45">
        <f t="shared" si="8"/>
        <v>0.82620518720606761</v>
      </c>
      <c r="C308" s="45">
        <f t="shared" si="9"/>
        <v>0.17379481279393241</v>
      </c>
      <c r="D308" s="44">
        <v>3560.443218678286</v>
      </c>
      <c r="E308" s="44">
        <v>748.950227177991</v>
      </c>
    </row>
    <row r="309" spans="1:5" x14ac:dyDescent="0.2">
      <c r="A309" s="43">
        <v>52124</v>
      </c>
      <c r="B309" s="45">
        <f t="shared" si="8"/>
        <v>0.8291313305774225</v>
      </c>
      <c r="C309" s="45">
        <f t="shared" si="9"/>
        <v>0.17086866942257756</v>
      </c>
      <c r="D309" s="44">
        <v>3573.0531217444386</v>
      </c>
      <c r="E309" s="44">
        <v>736.34032411183864</v>
      </c>
    </row>
    <row r="310" spans="1:5" x14ac:dyDescent="0.2">
      <c r="A310" s="43">
        <v>52154</v>
      </c>
      <c r="B310" s="45">
        <f t="shared" si="8"/>
        <v>0.83206783737321754</v>
      </c>
      <c r="C310" s="45">
        <f t="shared" si="9"/>
        <v>0.16793216262678254</v>
      </c>
      <c r="D310" s="44">
        <v>3585.7076848839502</v>
      </c>
      <c r="E310" s="44">
        <v>723.6857609723271</v>
      </c>
    </row>
    <row r="311" spans="1:5" x14ac:dyDescent="0.2">
      <c r="A311" s="43">
        <v>52185</v>
      </c>
      <c r="B311" s="45">
        <f t="shared" si="8"/>
        <v>0.83501474429724765</v>
      </c>
      <c r="C311" s="45">
        <f t="shared" si="9"/>
        <v>0.16498525570275235</v>
      </c>
      <c r="D311" s="44">
        <v>3598.4070662679142</v>
      </c>
      <c r="E311" s="44">
        <v>710.98637958836298</v>
      </c>
    </row>
    <row r="312" spans="1:5" x14ac:dyDescent="0.2">
      <c r="A312" s="43">
        <v>52215</v>
      </c>
      <c r="B312" s="45">
        <f t="shared" si="8"/>
        <v>0.83797208818330038</v>
      </c>
      <c r="C312" s="45">
        <f t="shared" si="9"/>
        <v>0.16202791181669962</v>
      </c>
      <c r="D312" s="44">
        <v>3611.1514246276129</v>
      </c>
      <c r="E312" s="44">
        <v>698.24202122866416</v>
      </c>
    </row>
    <row r="313" spans="1:5" x14ac:dyDescent="0.2">
      <c r="A313" s="43">
        <v>52246</v>
      </c>
      <c r="B313" s="45">
        <f t="shared" si="8"/>
        <v>0.8409399059956163</v>
      </c>
      <c r="C313" s="45">
        <f t="shared" si="9"/>
        <v>0.15906009400438376</v>
      </c>
      <c r="D313" s="44">
        <v>3623.9409192565026</v>
      </c>
      <c r="E313" s="44">
        <v>685.45252659977473</v>
      </c>
    </row>
    <row r="314" spans="1:5" x14ac:dyDescent="0.2">
      <c r="A314" s="43">
        <v>52277</v>
      </c>
      <c r="B314" s="45">
        <f t="shared" si="8"/>
        <v>0.84391823482935069</v>
      </c>
      <c r="C314" s="45">
        <f t="shared" si="9"/>
        <v>0.15608176517064928</v>
      </c>
      <c r="D314" s="44">
        <v>3636.7757100122026</v>
      </c>
      <c r="E314" s="44">
        <v>672.61773584407456</v>
      </c>
    </row>
    <row r="315" spans="1:5" x14ac:dyDescent="0.2">
      <c r="A315" s="43">
        <v>52305</v>
      </c>
      <c r="B315" s="45">
        <f t="shared" si="8"/>
        <v>0.84690711191103807</v>
      </c>
      <c r="C315" s="45">
        <f t="shared" si="9"/>
        <v>0.15309288808896199</v>
      </c>
      <c r="D315" s="44">
        <v>3649.6559573184959</v>
      </c>
      <c r="E315" s="44">
        <v>659.73748853778136</v>
      </c>
    </row>
    <row r="316" spans="1:5" x14ac:dyDescent="0.2">
      <c r="A316" s="43">
        <v>52336</v>
      </c>
      <c r="B316" s="45">
        <f t="shared" si="8"/>
        <v>0.84990657459905627</v>
      </c>
      <c r="C316" s="45">
        <f t="shared" si="9"/>
        <v>0.15009342540094375</v>
      </c>
      <c r="D316" s="44">
        <v>3662.5818221673321</v>
      </c>
      <c r="E316" s="44">
        <v>646.81162368894502</v>
      </c>
    </row>
    <row r="317" spans="1:5" x14ac:dyDescent="0.2">
      <c r="A317" s="43">
        <v>52366</v>
      </c>
      <c r="B317" s="45">
        <f t="shared" si="8"/>
        <v>0.85291666038409453</v>
      </c>
      <c r="C317" s="45">
        <f t="shared" si="9"/>
        <v>0.14708333961590542</v>
      </c>
      <c r="D317" s="44">
        <v>3675.5534661208412</v>
      </c>
      <c r="E317" s="44">
        <v>633.83997973543569</v>
      </c>
    </row>
    <row r="318" spans="1:5" x14ac:dyDescent="0.2">
      <c r="A318" s="43">
        <v>52397</v>
      </c>
      <c r="B318" s="45">
        <f t="shared" si="8"/>
        <v>0.85593740688962161</v>
      </c>
      <c r="C318" s="45">
        <f t="shared" si="9"/>
        <v>0.14406259311037842</v>
      </c>
      <c r="D318" s="44">
        <v>3688.5710513133527</v>
      </c>
      <c r="E318" s="44">
        <v>620.82239454292437</v>
      </c>
    </row>
    <row r="319" spans="1:5" x14ac:dyDescent="0.2">
      <c r="A319" s="43">
        <v>52427</v>
      </c>
      <c r="B319" s="45">
        <f t="shared" si="8"/>
        <v>0.85896885187235561</v>
      </c>
      <c r="C319" s="45">
        <f t="shared" si="9"/>
        <v>0.14103114812764433</v>
      </c>
      <c r="D319" s="44">
        <v>3701.6347404534208</v>
      </c>
      <c r="E319" s="44">
        <v>607.75870540285632</v>
      </c>
    </row>
    <row r="320" spans="1:5" x14ac:dyDescent="0.2">
      <c r="A320" s="43">
        <v>52458</v>
      </c>
      <c r="B320" s="45">
        <f t="shared" si="8"/>
        <v>0.86201103322273687</v>
      </c>
      <c r="C320" s="45">
        <f t="shared" si="9"/>
        <v>0.13798896677726308</v>
      </c>
      <c r="D320" s="44">
        <v>3714.74469682586</v>
      </c>
      <c r="E320" s="44">
        <v>594.64874903041709</v>
      </c>
    </row>
    <row r="321" spans="1:5" x14ac:dyDescent="0.2">
      <c r="A321" s="43">
        <v>52489</v>
      </c>
      <c r="B321" s="45">
        <f t="shared" si="8"/>
        <v>0.86506398896540082</v>
      </c>
      <c r="C321" s="45">
        <f t="shared" si="9"/>
        <v>0.13493601103459923</v>
      </c>
      <c r="D321" s="44">
        <v>3727.9010842937851</v>
      </c>
      <c r="E321" s="44">
        <v>581.49236156249219</v>
      </c>
    </row>
    <row r="322" spans="1:5" x14ac:dyDescent="0.2">
      <c r="A322" s="43">
        <v>52519</v>
      </c>
      <c r="B322" s="45">
        <f t="shared" si="8"/>
        <v>0.86812775725965319</v>
      </c>
      <c r="C322" s="45">
        <f t="shared" si="9"/>
        <v>0.13187224274034678</v>
      </c>
      <c r="D322" s="44">
        <v>3741.1040673006587</v>
      </c>
      <c r="E322" s="44">
        <v>568.28937855561844</v>
      </c>
    </row>
    <row r="323" spans="1:5" x14ac:dyDescent="0.2">
      <c r="A323" s="43">
        <v>52550</v>
      </c>
      <c r="B323" s="45">
        <f t="shared" ref="B323:B361" si="10">D323/SUM($D323:$E323)</f>
        <v>0.87120237639994791</v>
      </c>
      <c r="C323" s="45">
        <f t="shared" ref="C323:C361" si="11">E323/SUM($D323:$E323)</f>
        <v>0.12879762360005217</v>
      </c>
      <c r="D323" s="44">
        <v>3754.3538108723487</v>
      </c>
      <c r="E323" s="44">
        <v>555.03963498392864</v>
      </c>
    </row>
    <row r="324" spans="1:5" x14ac:dyDescent="0.2">
      <c r="A324" s="43">
        <v>52580</v>
      </c>
      <c r="B324" s="45">
        <f t="shared" si="10"/>
        <v>0.87428788481636432</v>
      </c>
      <c r="C324" s="45">
        <f t="shared" si="11"/>
        <v>0.12571211518363568</v>
      </c>
      <c r="D324" s="44">
        <v>3767.6504806191883</v>
      </c>
      <c r="E324" s="44">
        <v>541.74296523708892</v>
      </c>
    </row>
    <row r="325" spans="1:5" x14ac:dyDescent="0.2">
      <c r="A325" s="43">
        <v>52611</v>
      </c>
      <c r="B325" s="45">
        <f t="shared" si="10"/>
        <v>0.87738432107508901</v>
      </c>
      <c r="C325" s="45">
        <f t="shared" si="11"/>
        <v>0.12261567892491106</v>
      </c>
      <c r="D325" s="44">
        <v>3780.9942427380479</v>
      </c>
      <c r="E325" s="44">
        <v>528.39920311822937</v>
      </c>
    </row>
    <row r="326" spans="1:5" x14ac:dyDescent="0.2">
      <c r="A326" s="43">
        <v>52642</v>
      </c>
      <c r="B326" s="45">
        <f t="shared" si="10"/>
        <v>0.88049172387889663</v>
      </c>
      <c r="C326" s="45">
        <f t="shared" si="11"/>
        <v>0.11950827612110344</v>
      </c>
      <c r="D326" s="44">
        <v>3794.3852640144119</v>
      </c>
      <c r="E326" s="44">
        <v>515.00818184186539</v>
      </c>
    </row>
    <row r="327" spans="1:5" x14ac:dyDescent="0.2">
      <c r="A327" s="43">
        <v>52671</v>
      </c>
      <c r="B327" s="45">
        <f t="shared" si="10"/>
        <v>0.88361013206763439</v>
      </c>
      <c r="C327" s="45">
        <f t="shared" si="11"/>
        <v>0.11638986793236566</v>
      </c>
      <c r="D327" s="44">
        <v>3807.8237118244629</v>
      </c>
      <c r="E327" s="44">
        <v>501.56973403181428</v>
      </c>
    </row>
    <row r="328" spans="1:5" x14ac:dyDescent="0.2">
      <c r="A328" s="43">
        <v>52702</v>
      </c>
      <c r="B328" s="45">
        <f t="shared" si="10"/>
        <v>0.88673958461870717</v>
      </c>
      <c r="C328" s="45">
        <f t="shared" si="11"/>
        <v>0.11326041538129279</v>
      </c>
      <c r="D328" s="44">
        <v>3821.3097541371744</v>
      </c>
      <c r="E328" s="44">
        <v>488.08369171910266</v>
      </c>
    </row>
    <row r="329" spans="1:5" x14ac:dyDescent="0.2">
      <c r="A329" s="43">
        <v>52732</v>
      </c>
      <c r="B329" s="45">
        <f t="shared" si="10"/>
        <v>0.88988012064756505</v>
      </c>
      <c r="C329" s="45">
        <f t="shared" si="11"/>
        <v>0.11011987935243488</v>
      </c>
      <c r="D329" s="44">
        <v>3834.8435595164101</v>
      </c>
      <c r="E329" s="44">
        <v>474.54988633986682</v>
      </c>
    </row>
    <row r="330" spans="1:5" x14ac:dyDescent="0.2">
      <c r="A330" s="43">
        <v>52763</v>
      </c>
      <c r="B330" s="45">
        <f t="shared" si="10"/>
        <v>0.89303177940819189</v>
      </c>
      <c r="C330" s="45">
        <f t="shared" si="11"/>
        <v>0.10696822059180808</v>
      </c>
      <c r="D330" s="44">
        <v>3848.4252971230308</v>
      </c>
      <c r="E330" s="44">
        <v>460.96814873324621</v>
      </c>
    </row>
    <row r="331" spans="1:5" x14ac:dyDescent="0.2">
      <c r="A331" s="43">
        <v>52793</v>
      </c>
      <c r="B331" s="45">
        <f t="shared" si="10"/>
        <v>0.89619460029359588</v>
      </c>
      <c r="C331" s="45">
        <f t="shared" si="11"/>
        <v>0.10380539970640407</v>
      </c>
      <c r="D331" s="44">
        <v>3862.0551367170083</v>
      </c>
      <c r="E331" s="44">
        <v>447.3383091392688</v>
      </c>
    </row>
    <row r="332" spans="1:5" x14ac:dyDescent="0.2">
      <c r="A332" s="43">
        <v>52824</v>
      </c>
      <c r="B332" s="45">
        <f t="shared" si="10"/>
        <v>0.89936862283630248</v>
      </c>
      <c r="C332" s="45">
        <f t="shared" si="11"/>
        <v>0.10063137716369759</v>
      </c>
      <c r="D332" s="44">
        <v>3875.7332486595478</v>
      </c>
      <c r="E332" s="44">
        <v>433.66019719672943</v>
      </c>
    </row>
    <row r="333" spans="1:5" x14ac:dyDescent="0.2">
      <c r="A333" s="43">
        <v>52855</v>
      </c>
      <c r="B333" s="45">
        <f t="shared" si="10"/>
        <v>0.90255388670884762</v>
      </c>
      <c r="C333" s="45">
        <f t="shared" si="11"/>
        <v>9.7446113291152353E-2</v>
      </c>
      <c r="D333" s="44">
        <v>3889.459803915217</v>
      </c>
      <c r="E333" s="44">
        <v>419.93364194106022</v>
      </c>
    </row>
    <row r="334" spans="1:5" x14ac:dyDescent="0.2">
      <c r="A334" s="43">
        <v>52885</v>
      </c>
      <c r="B334" s="45">
        <f t="shared" si="10"/>
        <v>0.90575043172427483</v>
      </c>
      <c r="C334" s="45">
        <f t="shared" si="11"/>
        <v>9.4249568275725185E-2</v>
      </c>
      <c r="D334" s="44">
        <v>3903.2349740540835</v>
      </c>
      <c r="E334" s="44">
        <v>406.15847180219379</v>
      </c>
    </row>
    <row r="335" spans="1:5" x14ac:dyDescent="0.2">
      <c r="A335" s="43">
        <v>52916</v>
      </c>
      <c r="B335" s="45">
        <f t="shared" si="10"/>
        <v>0.90895829783663162</v>
      </c>
      <c r="C335" s="45">
        <f t="shared" si="11"/>
        <v>9.1041702163368377E-2</v>
      </c>
      <c r="D335" s="44">
        <v>3917.0589312538582</v>
      </c>
      <c r="E335" s="44">
        <v>392.33451460241895</v>
      </c>
    </row>
    <row r="336" spans="1:5" x14ac:dyDescent="0.2">
      <c r="A336" s="43">
        <v>52946</v>
      </c>
      <c r="B336" s="45">
        <f t="shared" si="10"/>
        <v>0.91217752514146966</v>
      </c>
      <c r="C336" s="45">
        <f t="shared" si="11"/>
        <v>8.78224748585303E-2</v>
      </c>
      <c r="D336" s="44">
        <v>3930.9318483020488</v>
      </c>
      <c r="E336" s="44">
        <v>378.46159755422815</v>
      </c>
    </row>
    <row r="337" spans="1:5" x14ac:dyDescent="0.2">
      <c r="A337" s="43">
        <v>52977</v>
      </c>
      <c r="B337" s="45">
        <f t="shared" si="10"/>
        <v>0.91540815387634566</v>
      </c>
      <c r="C337" s="45">
        <f t="shared" si="11"/>
        <v>8.4591846123654266E-2</v>
      </c>
      <c r="D337" s="44">
        <v>3944.8538985981186</v>
      </c>
      <c r="E337" s="44">
        <v>364.53954725815839</v>
      </c>
    </row>
    <row r="338" spans="1:5" x14ac:dyDescent="0.2">
      <c r="A338" s="43">
        <v>53008</v>
      </c>
      <c r="B338" s="45">
        <f t="shared" si="10"/>
        <v>0.91865022442132449</v>
      </c>
      <c r="C338" s="45">
        <f t="shared" si="11"/>
        <v>8.1349775578675537E-2</v>
      </c>
      <c r="D338" s="44">
        <v>3958.8252561556537</v>
      </c>
      <c r="E338" s="44">
        <v>350.56818970062341</v>
      </c>
    </row>
    <row r="339" spans="1:5" x14ac:dyDescent="0.2">
      <c r="A339" s="43">
        <v>53036</v>
      </c>
      <c r="B339" s="45">
        <f t="shared" si="10"/>
        <v>0.92190377729948325</v>
      </c>
      <c r="C339" s="45">
        <f t="shared" si="11"/>
        <v>7.8096222700516679E-2</v>
      </c>
      <c r="D339" s="44">
        <v>3972.8460956045383</v>
      </c>
      <c r="E339" s="44">
        <v>336.54735025173881</v>
      </c>
    </row>
    <row r="340" spans="1:5" x14ac:dyDescent="0.2">
      <c r="A340" s="43">
        <v>53067</v>
      </c>
      <c r="B340" s="45">
        <f t="shared" si="10"/>
        <v>0.92516885317741893</v>
      </c>
      <c r="C340" s="45">
        <f t="shared" si="11"/>
        <v>7.4831146822581004E-2</v>
      </c>
      <c r="D340" s="44">
        <v>3986.9165921931376</v>
      </c>
      <c r="E340" s="44">
        <v>322.47685366313937</v>
      </c>
    </row>
    <row r="341" spans="1:5" x14ac:dyDescent="0.2">
      <c r="A341" s="43">
        <v>53097</v>
      </c>
      <c r="B341" s="45">
        <f t="shared" si="10"/>
        <v>0.92844549286575573</v>
      </c>
      <c r="C341" s="45">
        <f t="shared" si="11"/>
        <v>7.15545071342443E-2</v>
      </c>
      <c r="D341" s="44">
        <v>4001.0369217904886</v>
      </c>
      <c r="E341" s="44">
        <v>308.35652406578862</v>
      </c>
    </row>
    <row r="342" spans="1:5" x14ac:dyDescent="0.2">
      <c r="A342" s="43">
        <v>53128</v>
      </c>
      <c r="B342" s="45">
        <f t="shared" si="10"/>
        <v>0.93173373731965525</v>
      </c>
      <c r="C342" s="45">
        <f t="shared" si="11"/>
        <v>6.8266262680344761E-2</v>
      </c>
      <c r="D342" s="44">
        <v>4015.2072608884964</v>
      </c>
      <c r="E342" s="44">
        <v>294.18618496778066</v>
      </c>
    </row>
    <row r="343" spans="1:5" x14ac:dyDescent="0.2">
      <c r="A343" s="43">
        <v>53158</v>
      </c>
      <c r="B343" s="45">
        <f t="shared" si="10"/>
        <v>0.93503362763932907</v>
      </c>
      <c r="C343" s="45">
        <f t="shared" si="11"/>
        <v>6.4966372360670974E-2</v>
      </c>
      <c r="D343" s="44">
        <v>4029.4277866041434</v>
      </c>
      <c r="E343" s="44">
        <v>279.96565925213389</v>
      </c>
    </row>
    <row r="344" spans="1:5" x14ac:dyDescent="0.2">
      <c r="A344" s="43">
        <v>53189</v>
      </c>
      <c r="B344" s="45">
        <f t="shared" si="10"/>
        <v>0.93834520507055164</v>
      </c>
      <c r="C344" s="45">
        <f t="shared" si="11"/>
        <v>6.1654794929448357E-2</v>
      </c>
      <c r="D344" s="44">
        <v>4043.6986766816995</v>
      </c>
      <c r="E344" s="44">
        <v>265.69476917457757</v>
      </c>
    </row>
    <row r="345" spans="1:5" x14ac:dyDescent="0.2">
      <c r="A345" s="43">
        <v>53220</v>
      </c>
      <c r="B345" s="45">
        <f t="shared" si="10"/>
        <v>0.94166851100517646</v>
      </c>
      <c r="C345" s="45">
        <f t="shared" si="11"/>
        <v>5.8331488994823481E-2</v>
      </c>
      <c r="D345" s="44">
        <v>4058.0201094949471</v>
      </c>
      <c r="E345" s="44">
        <v>251.37333636132988</v>
      </c>
    </row>
    <row r="346" spans="1:5" x14ac:dyDescent="0.2">
      <c r="A346" s="43">
        <v>53250</v>
      </c>
      <c r="B346" s="45">
        <f t="shared" si="10"/>
        <v>0.9450035869816531</v>
      </c>
      <c r="C346" s="45">
        <f t="shared" si="11"/>
        <v>5.4996413018346825E-2</v>
      </c>
      <c r="D346" s="44">
        <v>4072.3922640494084</v>
      </c>
      <c r="E346" s="44">
        <v>237.00118180686863</v>
      </c>
    </row>
    <row r="347" spans="1:5" x14ac:dyDescent="0.2">
      <c r="A347" s="43">
        <v>53281</v>
      </c>
      <c r="B347" s="45">
        <f t="shared" si="10"/>
        <v>0.94835047468554645</v>
      </c>
      <c r="C347" s="45">
        <f t="shared" si="11"/>
        <v>5.1649525314453472E-2</v>
      </c>
      <c r="D347" s="44">
        <v>4086.8153199845833</v>
      </c>
      <c r="E347" s="44">
        <v>222.57812587169366</v>
      </c>
    </row>
    <row r="348" spans="1:5" x14ac:dyDescent="0.2">
      <c r="A348" s="43">
        <v>53311</v>
      </c>
      <c r="B348" s="45">
        <f t="shared" si="10"/>
        <v>0.95170921595005786</v>
      </c>
      <c r="C348" s="45">
        <f t="shared" si="11"/>
        <v>4.8290784049942158E-2</v>
      </c>
      <c r="D348" s="44">
        <v>4101.2894575761957</v>
      </c>
      <c r="E348" s="44">
        <v>208.10398828008158</v>
      </c>
    </row>
    <row r="349" spans="1:5" x14ac:dyDescent="0.2">
      <c r="A349" s="43">
        <v>53342</v>
      </c>
      <c r="B349" s="45">
        <f t="shared" si="10"/>
        <v>0.95507985275654761</v>
      </c>
      <c r="C349" s="45">
        <f t="shared" si="11"/>
        <v>4.4920147243452363E-2</v>
      </c>
      <c r="D349" s="44">
        <v>4115.8148577384445</v>
      </c>
      <c r="E349" s="44">
        <v>193.57858811783254</v>
      </c>
    </row>
    <row r="350" spans="1:5" x14ac:dyDescent="0.2">
      <c r="A350" s="43">
        <v>53373</v>
      </c>
      <c r="B350" s="45">
        <f t="shared" si="10"/>
        <v>0.95846242723506037</v>
      </c>
      <c r="C350" s="45">
        <f t="shared" si="11"/>
        <v>4.15375727649396E-2</v>
      </c>
      <c r="D350" s="44">
        <v>4130.3917020262679</v>
      </c>
      <c r="E350" s="44">
        <v>179.00174383000891</v>
      </c>
    </row>
    <row r="351" spans="1:5" x14ac:dyDescent="0.2">
      <c r="A351" s="43">
        <v>53401</v>
      </c>
      <c r="B351" s="45">
        <f t="shared" si="10"/>
        <v>0.96185698166485134</v>
      </c>
      <c r="C351" s="45">
        <f t="shared" si="11"/>
        <v>3.8143018335148771E-2</v>
      </c>
      <c r="D351" s="44">
        <v>4145.0201726376108</v>
      </c>
      <c r="E351" s="44">
        <v>164.37327321866587</v>
      </c>
    </row>
    <row r="352" spans="1:5" x14ac:dyDescent="0.2">
      <c r="A352" s="43">
        <v>53432</v>
      </c>
      <c r="B352" s="45">
        <f t="shared" si="10"/>
        <v>0.9652635584749143</v>
      </c>
      <c r="C352" s="45">
        <f t="shared" si="11"/>
        <v>3.4736441525085746E-2</v>
      </c>
      <c r="D352" s="44">
        <v>4159.7004524157028</v>
      </c>
      <c r="E352" s="44">
        <v>149.69299344057433</v>
      </c>
    </row>
    <row r="353" spans="1:5" x14ac:dyDescent="0.2">
      <c r="A353" s="43">
        <v>53462</v>
      </c>
      <c r="B353" s="45">
        <f t="shared" si="10"/>
        <v>0.9686822002445129</v>
      </c>
      <c r="C353" s="45">
        <f t="shared" si="11"/>
        <v>3.131779975548709E-2</v>
      </c>
      <c r="D353" s="44">
        <v>4174.4327248513418</v>
      </c>
      <c r="E353" s="44">
        <v>134.96072100493538</v>
      </c>
    </row>
    <row r="354" spans="1:5" x14ac:dyDescent="0.2">
      <c r="A354" s="43">
        <v>53493</v>
      </c>
      <c r="B354" s="45">
        <f t="shared" si="10"/>
        <v>0.9721129497037122</v>
      </c>
      <c r="C354" s="45">
        <f t="shared" si="11"/>
        <v>2.7887050296287772E-2</v>
      </c>
      <c r="D354" s="44">
        <v>4189.21717408519</v>
      </c>
      <c r="E354" s="44">
        <v>120.17627177108687</v>
      </c>
    </row>
    <row r="355" spans="1:5" x14ac:dyDescent="0.2">
      <c r="A355" s="43">
        <v>53523</v>
      </c>
      <c r="B355" s="45">
        <f t="shared" si="10"/>
        <v>0.97555584973391285</v>
      </c>
      <c r="C355" s="45">
        <f t="shared" si="11"/>
        <v>2.4444150266087122E-2</v>
      </c>
      <c r="D355" s="44">
        <v>4204.0539849100751</v>
      </c>
      <c r="E355" s="44">
        <v>105.33946094620181</v>
      </c>
    </row>
    <row r="356" spans="1:5" x14ac:dyDescent="0.2">
      <c r="A356" s="43">
        <v>53554</v>
      </c>
      <c r="B356" s="45">
        <f t="shared" si="10"/>
        <v>0.97901094336838712</v>
      </c>
      <c r="C356" s="45">
        <f t="shared" si="11"/>
        <v>2.0989056631612848E-2</v>
      </c>
      <c r="D356" s="44">
        <v>4218.9433427732984</v>
      </c>
      <c r="E356" s="44">
        <v>90.450103082978629</v>
      </c>
    </row>
    <row r="357" spans="1:5" x14ac:dyDescent="0.2">
      <c r="A357" s="43">
        <v>53585</v>
      </c>
      <c r="B357" s="45">
        <f t="shared" si="10"/>
        <v>0.98247827379281671</v>
      </c>
      <c r="C357" s="45">
        <f t="shared" si="11"/>
        <v>1.752172620718314E-2</v>
      </c>
      <c r="D357" s="44">
        <v>4233.8854337789544</v>
      </c>
      <c r="E357" s="44">
        <v>75.508012077323201</v>
      </c>
    </row>
    <row r="358" spans="1:5" x14ac:dyDescent="0.2">
      <c r="A358" s="43">
        <v>53615</v>
      </c>
      <c r="B358" s="45">
        <f t="shared" si="10"/>
        <v>0.98595788434583298</v>
      </c>
      <c r="C358" s="45">
        <f t="shared" si="11"/>
        <v>1.4042115654166914E-2</v>
      </c>
      <c r="D358" s="44">
        <v>4248.8804446902541</v>
      </c>
      <c r="E358" s="44">
        <v>60.513001166022732</v>
      </c>
    </row>
    <row r="359" spans="1:5" x14ac:dyDescent="0.2">
      <c r="A359" s="43">
        <v>53646</v>
      </c>
      <c r="B359" s="45">
        <f t="shared" si="10"/>
        <v>0.98944981851955793</v>
      </c>
      <c r="C359" s="45">
        <f t="shared" si="11"/>
        <v>1.0550181480442089E-2</v>
      </c>
      <c r="D359" s="44">
        <v>4263.9285629318656</v>
      </c>
      <c r="E359" s="44">
        <v>45.464882924411413</v>
      </c>
    </row>
    <row r="360" spans="1:5" x14ac:dyDescent="0.2">
      <c r="A360" s="43">
        <v>53676</v>
      </c>
      <c r="B360" s="45">
        <f t="shared" si="10"/>
        <v>0.99295411996014793</v>
      </c>
      <c r="C360" s="45">
        <f t="shared" si="11"/>
        <v>7.0458800398519881E-3</v>
      </c>
      <c r="D360" s="44">
        <v>4279.0299765922491</v>
      </c>
      <c r="E360" s="44">
        <v>30.363469264027721</v>
      </c>
    </row>
    <row r="361" spans="1:5" x14ac:dyDescent="0.2">
      <c r="A361" s="43">
        <v>53707</v>
      </c>
      <c r="B361" s="45">
        <f t="shared" si="10"/>
        <v>0.99645833333333322</v>
      </c>
      <c r="C361" s="45">
        <f t="shared" si="11"/>
        <v>3.5416666666666669E-3</v>
      </c>
      <c r="D361" s="44">
        <v>4278.9763029970782</v>
      </c>
      <c r="E361" s="44">
        <v>15.208571430263504</v>
      </c>
    </row>
  </sheetData>
  <pageMargins left="0.7" right="0.7" top="0.75" bottom="0.75" header="0.3" footer="0.3"/>
  <ignoredErrors>
    <ignoredError sqref="P3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9"/>
  <sheetViews>
    <sheetView showGridLines="0" workbookViewId="0">
      <selection activeCell="G6" sqref="G6"/>
    </sheetView>
  </sheetViews>
  <sheetFormatPr baseColWidth="10" defaultRowHeight="15" x14ac:dyDescent="0.2"/>
  <cols>
    <col min="1" max="1" width="13.5" customWidth="1"/>
    <col min="2" max="2" width="15.6640625" customWidth="1"/>
    <col min="3" max="3" width="15.1640625" customWidth="1"/>
    <col min="4" max="256" width="8.83203125" customWidth="1"/>
  </cols>
  <sheetData>
    <row r="1" spans="1:3" x14ac:dyDescent="0.2">
      <c r="A1" t="s">
        <v>15</v>
      </c>
      <c r="B1" s="64" t="s">
        <v>31</v>
      </c>
      <c r="C1" s="64" t="s">
        <v>32</v>
      </c>
    </row>
    <row r="2" spans="1:3" x14ac:dyDescent="0.2">
      <c r="A2" s="65">
        <v>42781</v>
      </c>
      <c r="B2" s="42">
        <v>874793.10655414371</v>
      </c>
      <c r="C2" s="42">
        <v>874793.10655414371</v>
      </c>
    </row>
    <row r="3" spans="1:3" x14ac:dyDescent="0.2">
      <c r="A3" s="43">
        <v>42809</v>
      </c>
      <c r="B3" s="42">
        <v>873581.93869400001</v>
      </c>
      <c r="C3" s="42">
        <v>873581.93869400001</v>
      </c>
    </row>
    <row r="4" spans="1:3" x14ac:dyDescent="0.2">
      <c r="A4" s="43">
        <v>42840</v>
      </c>
      <c r="B4" s="42">
        <v>872366.48128101835</v>
      </c>
      <c r="C4" s="42">
        <v>872366.48128101835</v>
      </c>
    </row>
    <row r="5" spans="1:3" x14ac:dyDescent="0.2">
      <c r="A5" s="43">
        <v>42870</v>
      </c>
      <c r="B5" s="42">
        <v>871146.71912303229</v>
      </c>
      <c r="C5" s="42">
        <v>871146.71912303229</v>
      </c>
    </row>
    <row r="6" spans="1:3" x14ac:dyDescent="0.2">
      <c r="A6" s="43">
        <v>42901</v>
      </c>
      <c r="B6" s="42">
        <v>869922.6369740701</v>
      </c>
      <c r="C6" s="42">
        <v>869922.6369740701</v>
      </c>
    </row>
    <row r="7" spans="1:3" x14ac:dyDescent="0.2">
      <c r="A7" s="43">
        <v>42931</v>
      </c>
      <c r="B7" s="42">
        <v>868694.21953416371</v>
      </c>
      <c r="C7" s="42">
        <v>868694.21953416371</v>
      </c>
    </row>
    <row r="8" spans="1:3" x14ac:dyDescent="0.2">
      <c r="A8" s="43">
        <v>42962</v>
      </c>
      <c r="B8" s="42">
        <v>867461.45144915755</v>
      </c>
      <c r="C8" s="42">
        <v>867461.45144915755</v>
      </c>
    </row>
    <row r="9" spans="1:3" x14ac:dyDescent="0.2">
      <c r="A9" s="43">
        <v>42993</v>
      </c>
      <c r="B9" s="42">
        <v>866224.31731051707</v>
      </c>
      <c r="C9" s="42">
        <v>866224.31731051707</v>
      </c>
    </row>
    <row r="10" spans="1:3" x14ac:dyDescent="0.2">
      <c r="A10" s="43">
        <v>43023</v>
      </c>
      <c r="B10" s="42">
        <v>864982.80165513558</v>
      </c>
      <c r="C10" s="42">
        <v>864982.80165513558</v>
      </c>
    </row>
    <row r="11" spans="1:3" x14ac:dyDescent="0.2">
      <c r="A11" s="43">
        <v>43054</v>
      </c>
      <c r="B11" s="42">
        <v>863736.88896514126</v>
      </c>
      <c r="C11" s="42">
        <v>863736.88896514126</v>
      </c>
    </row>
    <row r="12" spans="1:3" x14ac:dyDescent="0.2">
      <c r="A12" s="43">
        <v>43084</v>
      </c>
      <c r="B12" s="42">
        <v>862486.56366770319</v>
      </c>
      <c r="C12" s="42">
        <v>862486.56366770319</v>
      </c>
    </row>
    <row r="13" spans="1:3" x14ac:dyDescent="0.2">
      <c r="A13" s="43">
        <v>43115</v>
      </c>
      <c r="B13" s="42">
        <v>861231.81013483671</v>
      </c>
      <c r="C13" s="42">
        <v>861231.81013483671</v>
      </c>
    </row>
    <row r="14" spans="1:3" x14ac:dyDescent="0.2">
      <c r="A14" s="43">
        <v>43146</v>
      </c>
      <c r="B14" s="42">
        <v>859972.61268320796</v>
      </c>
      <c r="C14" s="42">
        <v>859972.61268320796</v>
      </c>
    </row>
    <row r="15" spans="1:3" x14ac:dyDescent="0.2">
      <c r="A15" s="43">
        <v>43174</v>
      </c>
      <c r="B15" s="42">
        <v>858708.95557393809</v>
      </c>
      <c r="C15" s="42">
        <v>858708.95557393809</v>
      </c>
    </row>
    <row r="16" spans="1:3" x14ac:dyDescent="0.2">
      <c r="A16" s="43">
        <v>43205</v>
      </c>
      <c r="B16" s="42">
        <v>857440.82301240612</v>
      </c>
      <c r="C16" s="42">
        <v>857440.82301240612</v>
      </c>
    </row>
    <row r="17" spans="1:3" x14ac:dyDescent="0.2">
      <c r="A17" s="43">
        <v>43235</v>
      </c>
      <c r="B17" s="42">
        <v>856168.19914805214</v>
      </c>
      <c r="C17" s="42">
        <v>856168.19914805214</v>
      </c>
    </row>
    <row r="18" spans="1:3" x14ac:dyDescent="0.2">
      <c r="A18" s="43">
        <v>43266</v>
      </c>
      <c r="B18" s="42">
        <v>854891.06807417853</v>
      </c>
      <c r="C18" s="42">
        <v>854891.06807417853</v>
      </c>
    </row>
    <row r="19" spans="1:3" x14ac:dyDescent="0.2">
      <c r="A19" s="43">
        <v>43296</v>
      </c>
      <c r="B19" s="42">
        <v>853609.41382775165</v>
      </c>
      <c r="C19" s="42">
        <v>853609.41382775165</v>
      </c>
    </row>
    <row r="20" spans="1:3" x14ac:dyDescent="0.2">
      <c r="A20" s="43">
        <v>43327</v>
      </c>
      <c r="B20" s="42">
        <v>852323.220389202</v>
      </c>
      <c r="C20" s="42">
        <v>852323.220389202</v>
      </c>
    </row>
    <row r="21" spans="1:3" x14ac:dyDescent="0.2">
      <c r="A21" s="43">
        <v>43358</v>
      </c>
      <c r="B21" s="42">
        <v>851032.47168222419</v>
      </c>
      <c r="C21" s="42">
        <v>851032.47168222419</v>
      </c>
    </row>
    <row r="22" spans="1:3" x14ac:dyDescent="0.2">
      <c r="A22" s="43">
        <v>43388</v>
      </c>
      <c r="B22" s="42">
        <v>849737.1515735758</v>
      </c>
      <c r="C22" s="42">
        <v>849737.1515735758</v>
      </c>
    </row>
    <row r="23" spans="1:3" x14ac:dyDescent="0.2">
      <c r="A23" s="43">
        <v>43419</v>
      </c>
      <c r="B23" s="42">
        <v>848437.24387287593</v>
      </c>
      <c r="C23" s="42">
        <v>848437.24387287593</v>
      </c>
    </row>
    <row r="24" spans="1:3" x14ac:dyDescent="0.2">
      <c r="A24" s="43">
        <v>43449</v>
      </c>
      <c r="B24" s="42">
        <v>847132.73233240272</v>
      </c>
      <c r="C24" s="42">
        <v>847132.73233240272</v>
      </c>
    </row>
    <row r="25" spans="1:3" x14ac:dyDescent="0.2">
      <c r="A25" s="43">
        <v>43480</v>
      </c>
      <c r="B25" s="42">
        <v>845823.60064689035</v>
      </c>
      <c r="C25" s="42">
        <v>845823.60064689035</v>
      </c>
    </row>
    <row r="26" spans="1:3" x14ac:dyDescent="0.2">
      <c r="A26" s="43">
        <v>43511</v>
      </c>
      <c r="B26" s="42">
        <v>844509.83245332516</v>
      </c>
      <c r="C26" s="42">
        <v>844509.83245332516</v>
      </c>
    </row>
    <row r="27" spans="1:3" x14ac:dyDescent="0.2">
      <c r="A27" s="43">
        <v>43539</v>
      </c>
      <c r="B27" s="42">
        <v>843191.41133074113</v>
      </c>
      <c r="C27" s="42">
        <v>843191.41133074113</v>
      </c>
    </row>
    <row r="28" spans="1:3" x14ac:dyDescent="0.2">
      <c r="A28" s="43">
        <v>43570</v>
      </c>
      <c r="B28" s="42">
        <v>841868.32080001454</v>
      </c>
      <c r="C28" s="42">
        <v>841868.32080001454</v>
      </c>
    </row>
    <row r="29" spans="1:3" x14ac:dyDescent="0.2">
      <c r="A29" s="43">
        <v>43600</v>
      </c>
      <c r="B29" s="42">
        <v>840540.54432365834</v>
      </c>
      <c r="C29" s="42">
        <v>840540.54432365834</v>
      </c>
    </row>
    <row r="30" spans="1:3" x14ac:dyDescent="0.2">
      <c r="A30" s="43">
        <v>43631</v>
      </c>
      <c r="B30" s="42">
        <v>839208.06530561496</v>
      </c>
      <c r="C30" s="42">
        <v>839208.06530561496</v>
      </c>
    </row>
    <row r="31" spans="1:3" x14ac:dyDescent="0.2">
      <c r="A31" s="43">
        <v>43661</v>
      </c>
      <c r="B31" s="42">
        <v>837870.86709104944</v>
      </c>
      <c r="C31" s="42">
        <v>837870.86709104944</v>
      </c>
    </row>
    <row r="32" spans="1:3" x14ac:dyDescent="0.2">
      <c r="A32" s="43">
        <v>43692</v>
      </c>
      <c r="B32" s="42">
        <v>836528.93296614068</v>
      </c>
      <c r="C32" s="42">
        <v>836528.93296614068</v>
      </c>
    </row>
    <row r="33" spans="1:3" x14ac:dyDescent="0.2">
      <c r="A33" s="43">
        <v>43723</v>
      </c>
      <c r="B33" s="42">
        <v>835182.24615787284</v>
      </c>
      <c r="C33" s="42">
        <v>835182.24615787284</v>
      </c>
    </row>
    <row r="34" spans="1:3" x14ac:dyDescent="0.2">
      <c r="A34" s="43">
        <v>43753</v>
      </c>
      <c r="B34" s="42">
        <v>833830.78983382566</v>
      </c>
      <c r="C34" s="42">
        <v>833830.78983382566</v>
      </c>
    </row>
    <row r="35" spans="1:3" x14ac:dyDescent="0.2">
      <c r="A35" s="43">
        <v>43784</v>
      </c>
      <c r="B35" s="42">
        <v>832474.54710196424</v>
      </c>
      <c r="C35" s="42">
        <v>832474.54710196424</v>
      </c>
    </row>
    <row r="36" spans="1:3" x14ac:dyDescent="0.2">
      <c r="A36" s="43">
        <v>43814</v>
      </c>
      <c r="B36" s="42">
        <v>831113.50101042737</v>
      </c>
      <c r="C36" s="42">
        <v>831113.50101042737</v>
      </c>
    </row>
    <row r="37" spans="1:3" x14ac:dyDescent="0.2">
      <c r="A37" s="43">
        <v>43845</v>
      </c>
      <c r="B37" s="42">
        <v>829747.63454731635</v>
      </c>
      <c r="C37" s="42">
        <v>829747.63454731635</v>
      </c>
    </row>
    <row r="38" spans="1:3" x14ac:dyDescent="0.2">
      <c r="A38" s="43">
        <v>43876</v>
      </c>
      <c r="B38" s="42">
        <v>828376.93064048188</v>
      </c>
      <c r="C38" s="42">
        <v>828376.93064048188</v>
      </c>
    </row>
    <row r="39" spans="1:3" x14ac:dyDescent="0.2">
      <c r="A39" s="43">
        <v>43905</v>
      </c>
      <c r="B39" s="42">
        <v>827001.3721573106</v>
      </c>
      <c r="C39" s="42">
        <v>827001.3721573106</v>
      </c>
    </row>
    <row r="40" spans="1:3" x14ac:dyDescent="0.2">
      <c r="A40" s="43">
        <v>43936</v>
      </c>
      <c r="B40" s="42">
        <v>825620.94190451142</v>
      </c>
      <c r="C40" s="42">
        <v>825620.94190451142</v>
      </c>
    </row>
    <row r="41" spans="1:3" x14ac:dyDescent="0.2">
      <c r="A41" s="43">
        <v>43966</v>
      </c>
      <c r="B41" s="42">
        <v>829930.33535036771</v>
      </c>
      <c r="C41" s="42">
        <v>824235.62262790033</v>
      </c>
    </row>
    <row r="42" spans="1:3" x14ac:dyDescent="0.2">
      <c r="A42" s="43">
        <v>43997</v>
      </c>
      <c r="B42" s="42">
        <v>834239.72879622399</v>
      </c>
      <c r="C42" s="42">
        <v>822845.39701218449</v>
      </c>
    </row>
    <row r="43" spans="1:3" x14ac:dyDescent="0.2">
      <c r="A43" s="43">
        <v>44027</v>
      </c>
      <c r="B43" s="42">
        <v>838549.12224208028</v>
      </c>
      <c r="C43" s="42">
        <v>821450.24768074637</v>
      </c>
    </row>
    <row r="44" spans="1:3" x14ac:dyDescent="0.2">
      <c r="A44" s="43">
        <v>44058</v>
      </c>
      <c r="B44" s="42">
        <v>842858.51568793657</v>
      </c>
      <c r="C44" s="42">
        <v>820050.15719542606</v>
      </c>
    </row>
    <row r="45" spans="1:3" x14ac:dyDescent="0.2">
      <c r="A45" s="43">
        <v>44089</v>
      </c>
      <c r="B45" s="42">
        <v>847167.90913379285</v>
      </c>
      <c r="C45" s="42">
        <v>818645.10805630358</v>
      </c>
    </row>
    <row r="46" spans="1:3" x14ac:dyDescent="0.2">
      <c r="A46" s="43">
        <v>44119</v>
      </c>
      <c r="B46" s="42">
        <v>851477.30257964914</v>
      </c>
      <c r="C46" s="42">
        <v>817235.08270148002</v>
      </c>
    </row>
    <row r="47" spans="1:3" x14ac:dyDescent="0.2">
      <c r="A47" s="43">
        <v>44150</v>
      </c>
      <c r="B47" s="42">
        <v>855786.69602550543</v>
      </c>
      <c r="C47" s="42">
        <v>815820.06350685819</v>
      </c>
    </row>
    <row r="48" spans="1:3" x14ac:dyDescent="0.2">
      <c r="A48" s="43">
        <v>44180</v>
      </c>
      <c r="B48" s="42">
        <v>860096.08947136172</v>
      </c>
      <c r="C48" s="42">
        <v>814400.03278592206</v>
      </c>
    </row>
    <row r="49" spans="1:4" x14ac:dyDescent="0.2">
      <c r="A49" s="43">
        <v>44211</v>
      </c>
      <c r="B49" s="42">
        <v>864405.482917218</v>
      </c>
      <c r="C49" s="42">
        <v>812974.97278951597</v>
      </c>
    </row>
    <row r="50" spans="1:4" x14ac:dyDescent="0.2">
      <c r="A50" s="43">
        <v>44242</v>
      </c>
      <c r="B50" s="42">
        <v>868714.87636307429</v>
      </c>
      <c r="C50" s="42">
        <v>811544.86570562259</v>
      </c>
    </row>
    <row r="51" spans="1:4" x14ac:dyDescent="0.2">
      <c r="A51" s="43">
        <v>44270</v>
      </c>
      <c r="B51" s="42">
        <v>873024.26980893058</v>
      </c>
      <c r="C51" s="42">
        <v>810109.69365914038</v>
      </c>
    </row>
    <row r="52" spans="1:4" x14ac:dyDescent="0.2">
      <c r="A52" s="43">
        <v>44301</v>
      </c>
      <c r="B52" s="42">
        <v>877333.66325478686</v>
      </c>
      <c r="C52" s="42">
        <v>808669.43871166022</v>
      </c>
    </row>
    <row r="53" spans="1:4" x14ac:dyDescent="0.2">
      <c r="A53" s="43">
        <v>44331</v>
      </c>
      <c r="B53" s="42">
        <v>881643.05670064315</v>
      </c>
      <c r="C53" s="42">
        <v>807224.08286124107</v>
      </c>
      <c r="D53" t="s">
        <v>27</v>
      </c>
    </row>
    <row r="54" spans="1:4" x14ac:dyDescent="0.2">
      <c r="A54" s="43">
        <v>44362</v>
      </c>
      <c r="B54" s="42">
        <v>885952.45014649944</v>
      </c>
      <c r="C54" s="42">
        <v>805773.60804218508</v>
      </c>
    </row>
    <row r="55" spans="1:4" x14ac:dyDescent="0.2">
      <c r="A55" s="43">
        <v>44392</v>
      </c>
      <c r="B55" s="42">
        <v>890261.84359235573</v>
      </c>
      <c r="C55" s="42">
        <v>804317.99612481159</v>
      </c>
    </row>
    <row r="56" spans="1:4" x14ac:dyDescent="0.2">
      <c r="A56" s="43">
        <v>44423</v>
      </c>
      <c r="B56" s="42">
        <v>894571.23703821201</v>
      </c>
      <c r="C56" s="42">
        <v>802857.22891523072</v>
      </c>
    </row>
    <row r="57" spans="1:4" x14ac:dyDescent="0.2">
      <c r="A57" s="43">
        <v>44454</v>
      </c>
      <c r="B57" s="42">
        <v>898880.6304840683</v>
      </c>
      <c r="C57" s="42">
        <v>801391.28815511591</v>
      </c>
    </row>
    <row r="58" spans="1:4" x14ac:dyDescent="0.2">
      <c r="A58" s="43">
        <v>44484</v>
      </c>
      <c r="B58" s="42">
        <v>897754.77260450972</v>
      </c>
      <c r="C58" s="42">
        <v>799920.15552147571</v>
      </c>
    </row>
    <row r="59" spans="1:4" x14ac:dyDescent="0.2">
      <c r="A59" s="43">
        <v>44515</v>
      </c>
      <c r="B59" s="42">
        <v>896624.92731162778</v>
      </c>
      <c r="C59" s="42">
        <v>798443.81262642471</v>
      </c>
    </row>
    <row r="60" spans="1:4" x14ac:dyDescent="0.2">
      <c r="A60" s="43">
        <v>44545</v>
      </c>
      <c r="B60" s="42">
        <v>895491.08048333356</v>
      </c>
      <c r="C60" s="42">
        <v>796962.24101695372</v>
      </c>
    </row>
    <row r="61" spans="1:4" x14ac:dyDescent="0.2">
      <c r="A61" s="43">
        <v>44576</v>
      </c>
      <c r="B61" s="42">
        <v>894353.21794752241</v>
      </c>
      <c r="C61" s="42">
        <v>795475.42217469914</v>
      </c>
    </row>
    <row r="62" spans="1:4" x14ac:dyDescent="0.2">
      <c r="A62" s="43">
        <v>44607</v>
      </c>
      <c r="B62" s="42">
        <v>893211.32548189699</v>
      </c>
      <c r="C62" s="42">
        <v>793983.33751571155</v>
      </c>
    </row>
    <row r="63" spans="1:4" x14ac:dyDescent="0.2">
      <c r="A63" s="43">
        <v>44635</v>
      </c>
      <c r="B63" s="42">
        <v>892065.38881378912</v>
      </c>
      <c r="C63" s="42">
        <v>792485.96839022345</v>
      </c>
    </row>
    <row r="64" spans="1:4" x14ac:dyDescent="0.2">
      <c r="A64" s="43">
        <v>44666</v>
      </c>
      <c r="B64" s="42">
        <v>890915.39361998171</v>
      </c>
      <c r="C64" s="42">
        <v>790983.29608241585</v>
      </c>
    </row>
    <row r="65" spans="1:3" x14ac:dyDescent="0.2">
      <c r="A65" s="43">
        <v>44696</v>
      </c>
      <c r="B65" s="42">
        <v>889761.32552652957</v>
      </c>
      <c r="C65" s="42">
        <v>789475.30181018484</v>
      </c>
    </row>
    <row r="66" spans="1:3" x14ac:dyDescent="0.2">
      <c r="A66" s="43">
        <v>44727</v>
      </c>
      <c r="B66" s="42">
        <v>888603.1701085798</v>
      </c>
      <c r="C66" s="42">
        <v>787961.96672490635</v>
      </c>
    </row>
    <row r="67" spans="1:3" x14ac:dyDescent="0.2">
      <c r="A67" s="43">
        <v>44757</v>
      </c>
      <c r="B67" s="42">
        <v>887440.91289019142</v>
      </c>
      <c r="C67" s="42">
        <v>786443.27191120083</v>
      </c>
    </row>
    <row r="68" spans="1:3" x14ac:dyDescent="0.2">
      <c r="A68" s="43">
        <v>44788</v>
      </c>
      <c r="B68" s="42">
        <v>886274.53934415453</v>
      </c>
      <c r="C68" s="42">
        <v>784919.19838669675</v>
      </c>
    </row>
    <row r="69" spans="1:3" x14ac:dyDescent="0.2">
      <c r="A69" s="43">
        <v>44819</v>
      </c>
      <c r="B69" s="42">
        <v>885104.03489180875</v>
      </c>
      <c r="C69" s="42">
        <v>783389.7271017934</v>
      </c>
    </row>
    <row r="70" spans="1:3" x14ac:dyDescent="0.2">
      <c r="A70" s="43">
        <v>44849</v>
      </c>
      <c r="B70" s="42">
        <v>883929.38490286097</v>
      </c>
      <c r="C70" s="42">
        <v>781854.83893942263</v>
      </c>
    </row>
    <row r="71" spans="1:3" x14ac:dyDescent="0.2">
      <c r="A71" s="43">
        <v>44880</v>
      </c>
      <c r="B71" s="42">
        <v>882750.57469520229</v>
      </c>
      <c r="C71" s="42">
        <v>780314.51471481018</v>
      </c>
    </row>
    <row r="72" spans="1:3" x14ac:dyDescent="0.2">
      <c r="A72" s="43">
        <v>44910</v>
      </c>
      <c r="B72" s="42">
        <v>881567.58953472483</v>
      </c>
      <c r="C72" s="42">
        <v>778768.73517523555</v>
      </c>
    </row>
    <row r="73" spans="1:3" x14ac:dyDescent="0.2">
      <c r="A73" s="43">
        <v>44941</v>
      </c>
      <c r="B73" s="42">
        <v>880380.41463513742</v>
      </c>
      <c r="C73" s="42">
        <v>777217.48099979153</v>
      </c>
    </row>
    <row r="74" spans="1:3" x14ac:dyDescent="0.2">
      <c r="A74" s="43">
        <v>44972</v>
      </c>
      <c r="B74" s="42">
        <v>879189.03515778063</v>
      </c>
      <c r="C74" s="42">
        <v>775660.73279914283</v>
      </c>
    </row>
    <row r="75" spans="1:3" x14ac:dyDescent="0.2">
      <c r="A75" s="43">
        <v>45000</v>
      </c>
      <c r="B75" s="42">
        <v>877993.43621144153</v>
      </c>
      <c r="C75" s="42">
        <v>774098.47111528355</v>
      </c>
    </row>
    <row r="76" spans="1:3" x14ac:dyDescent="0.2">
      <c r="A76" s="43">
        <v>45031</v>
      </c>
      <c r="B76" s="42">
        <v>876793.60285216745</v>
      </c>
      <c r="C76" s="42">
        <v>772530.67642129387</v>
      </c>
    </row>
    <row r="77" spans="1:3" x14ac:dyDescent="0.2">
      <c r="A77" s="43">
        <v>45061</v>
      </c>
      <c r="B77" s="42">
        <v>875589.52008307923</v>
      </c>
      <c r="C77" s="42">
        <v>770957.32912109629</v>
      </c>
    </row>
    <row r="78" spans="1:3" x14ac:dyDescent="0.2">
      <c r="A78" s="43">
        <v>45092</v>
      </c>
      <c r="B78" s="42">
        <v>874381.17285418382</v>
      </c>
      <c r="C78" s="42">
        <v>769378.40954921057</v>
      </c>
    </row>
    <row r="79" spans="1:3" x14ac:dyDescent="0.2">
      <c r="A79" s="43">
        <v>45122</v>
      </c>
      <c r="B79" s="42">
        <v>873168.54606218613</v>
      </c>
      <c r="C79" s="42">
        <v>767793.89797050774</v>
      </c>
    </row>
    <row r="80" spans="1:3" x14ac:dyDescent="0.2">
      <c r="A80" s="43">
        <v>45153</v>
      </c>
      <c r="B80" s="42">
        <v>871951.62455030007</v>
      </c>
      <c r="C80" s="42">
        <v>766203.77457996365</v>
      </c>
    </row>
    <row r="81" spans="1:3" x14ac:dyDescent="0.2">
      <c r="A81" s="43">
        <v>45184</v>
      </c>
      <c r="B81" s="42">
        <v>870730.39310805942</v>
      </c>
      <c r="C81" s="42">
        <v>764608.01950241136</v>
      </c>
    </row>
    <row r="82" spans="1:3" x14ac:dyDescent="0.2">
      <c r="A82" s="43">
        <v>45214</v>
      </c>
      <c r="B82" s="42">
        <v>869504.83647112746</v>
      </c>
      <c r="C82" s="42">
        <v>763006.61279229284</v>
      </c>
    </row>
    <row r="83" spans="1:3" x14ac:dyDescent="0.2">
      <c r="A83" s="43">
        <v>45245</v>
      </c>
      <c r="B83" s="42">
        <v>868274.93932110642</v>
      </c>
      <c r="C83" s="42">
        <v>761399.53443340922</v>
      </c>
    </row>
    <row r="84" spans="1:3" x14ac:dyDescent="0.2">
      <c r="A84" s="43">
        <v>45275</v>
      </c>
      <c r="B84" s="42">
        <v>867040.6862853457</v>
      </c>
      <c r="C84" s="42">
        <v>759786.76433867123</v>
      </c>
    </row>
    <row r="85" spans="1:3" x14ac:dyDescent="0.2">
      <c r="A85" s="43">
        <v>45306</v>
      </c>
      <c r="B85" s="42">
        <v>865802.06193675008</v>
      </c>
      <c r="C85" s="42">
        <v>758168.28234984772</v>
      </c>
    </row>
    <row r="86" spans="1:3" x14ac:dyDescent="0.2">
      <c r="A86" s="43">
        <v>45337</v>
      </c>
      <c r="B86" s="42">
        <v>864559.05079358642</v>
      </c>
      <c r="C86" s="42">
        <v>756544.06823731377</v>
      </c>
    </row>
    <row r="87" spans="1:3" x14ac:dyDescent="0.2">
      <c r="A87" s="43">
        <v>45366</v>
      </c>
      <c r="B87" s="42">
        <v>863311.63731929078</v>
      </c>
      <c r="C87" s="42">
        <v>754914.10169979802</v>
      </c>
    </row>
    <row r="88" spans="1:3" x14ac:dyDescent="0.2">
      <c r="A88" s="43">
        <v>45397</v>
      </c>
      <c r="B88" s="42">
        <v>862059.80592227366</v>
      </c>
      <c r="C88" s="42">
        <v>753278.36236412858</v>
      </c>
    </row>
    <row r="89" spans="1:3" x14ac:dyDescent="0.2">
      <c r="A89" s="43">
        <v>45427</v>
      </c>
      <c r="B89" s="42">
        <v>860803.54095572548</v>
      </c>
      <c r="C89" s="42">
        <v>751636.82978497865</v>
      </c>
    </row>
    <row r="90" spans="1:3" x14ac:dyDescent="0.2">
      <c r="A90" s="43">
        <v>45458</v>
      </c>
      <c r="B90" s="42">
        <v>859542.82671742071</v>
      </c>
      <c r="C90" s="42">
        <v>749989.48344461084</v>
      </c>
    </row>
    <row r="91" spans="1:3" x14ac:dyDescent="0.2">
      <c r="A91" s="43">
        <v>45488</v>
      </c>
      <c r="B91" s="42">
        <v>858277.64744952193</v>
      </c>
      <c r="C91" s="42">
        <v>748336.30275262089</v>
      </c>
    </row>
    <row r="92" spans="1:3" x14ac:dyDescent="0.2">
      <c r="A92" s="43">
        <v>45519</v>
      </c>
      <c r="B92" s="42">
        <v>857007.98733838275</v>
      </c>
      <c r="C92" s="42">
        <v>746677.2670456802</v>
      </c>
    </row>
    <row r="93" spans="1:3" x14ac:dyDescent="0.2">
      <c r="A93" s="43">
        <v>45550</v>
      </c>
      <c r="B93" s="42">
        <v>855733.83051434986</v>
      </c>
      <c r="C93" s="42">
        <v>745012.35558727733</v>
      </c>
    </row>
    <row r="94" spans="1:3" x14ac:dyDescent="0.2">
      <c r="A94" s="43">
        <v>45580</v>
      </c>
      <c r="B94" s="42">
        <v>854455.1610515652</v>
      </c>
      <c r="C94" s="42">
        <v>743341.54756745929</v>
      </c>
    </row>
    <row r="95" spans="1:3" x14ac:dyDescent="0.2">
      <c r="A95" s="43">
        <v>45611</v>
      </c>
      <c r="B95" s="42">
        <v>853171.96296776657</v>
      </c>
      <c r="C95" s="42">
        <v>741664.82210257114</v>
      </c>
    </row>
    <row r="96" spans="1:3" x14ac:dyDescent="0.2">
      <c r="A96" s="43">
        <v>45641</v>
      </c>
      <c r="B96" s="42">
        <v>851884.22022408783</v>
      </c>
      <c r="C96" s="42">
        <v>739982.15823499486</v>
      </c>
    </row>
    <row r="97" spans="1:3" x14ac:dyDescent="0.2">
      <c r="A97" s="43">
        <v>45672</v>
      </c>
      <c r="B97" s="42">
        <v>850591.91672485857</v>
      </c>
      <c r="C97" s="42">
        <v>738293.53493288753</v>
      </c>
    </row>
    <row r="98" spans="1:3" x14ac:dyDescent="0.2">
      <c r="A98" s="43">
        <v>45703</v>
      </c>
      <c r="B98" s="42">
        <v>849295.03631740285</v>
      </c>
      <c r="C98" s="42">
        <v>736598.93108991859</v>
      </c>
    </row>
    <row r="99" spans="1:3" x14ac:dyDescent="0.2">
      <c r="A99" s="43">
        <v>45731</v>
      </c>
      <c r="B99" s="42">
        <v>847993.56279183738</v>
      </c>
      <c r="C99" s="42">
        <v>734898.32552500581</v>
      </c>
    </row>
    <row r="100" spans="1:3" x14ac:dyDescent="0.2">
      <c r="A100" s="43">
        <v>45762</v>
      </c>
      <c r="B100" s="42">
        <v>846687.47988086881</v>
      </c>
      <c r="C100" s="42">
        <v>733191.69698205055</v>
      </c>
    </row>
    <row r="101" spans="1:3" x14ac:dyDescent="0.2">
      <c r="A101" s="43">
        <v>45792</v>
      </c>
      <c r="B101" s="42">
        <v>845376.77125959063</v>
      </c>
      <c r="C101" s="42">
        <v>731479.02412967233</v>
      </c>
    </row>
    <row r="102" spans="1:3" x14ac:dyDescent="0.2">
      <c r="A102" s="43">
        <v>45823</v>
      </c>
      <c r="B102" s="42">
        <v>844061.4205452787</v>
      </c>
      <c r="C102" s="42">
        <v>729760.28556094202</v>
      </c>
    </row>
    <row r="103" spans="1:3" x14ac:dyDescent="0.2">
      <c r="A103" s="43">
        <v>45853</v>
      </c>
      <c r="B103" s="42">
        <v>842741.41129718698</v>
      </c>
      <c r="C103" s="42">
        <v>728035.4597931141</v>
      </c>
    </row>
    <row r="104" spans="1:3" x14ac:dyDescent="0.2">
      <c r="A104" s="43">
        <v>45884</v>
      </c>
      <c r="B104" s="42">
        <v>841416.72701634152</v>
      </c>
      <c r="C104" s="42">
        <v>726304.5252673584</v>
      </c>
    </row>
    <row r="105" spans="1:3" x14ac:dyDescent="0.2">
      <c r="A105" s="43">
        <v>45915</v>
      </c>
      <c r="B105" s="42">
        <v>840087.35114533477</v>
      </c>
      <c r="C105" s="42">
        <v>724567.46034849074</v>
      </c>
    </row>
    <row r="106" spans="1:3" x14ac:dyDescent="0.2">
      <c r="A106" s="43">
        <v>45945</v>
      </c>
      <c r="B106" s="42">
        <v>838753.26706811821</v>
      </c>
      <c r="C106" s="42">
        <v>722824.24332470202</v>
      </c>
    </row>
    <row r="107" spans="1:3" x14ac:dyDescent="0.2">
      <c r="A107" s="43">
        <v>45976</v>
      </c>
      <c r="B107" s="42">
        <v>837414.45810979488</v>
      </c>
      <c r="C107" s="42">
        <v>721074.85240728746</v>
      </c>
    </row>
    <row r="108" spans="1:3" x14ac:dyDescent="0.2">
      <c r="A108" s="43">
        <v>46006</v>
      </c>
      <c r="B108" s="42">
        <v>836070.90753641084</v>
      </c>
      <c r="C108" s="42">
        <v>719319.26573037368</v>
      </c>
    </row>
    <row r="109" spans="1:3" x14ac:dyDescent="0.2">
      <c r="A109" s="43">
        <v>46037</v>
      </c>
      <c r="B109" s="42">
        <v>834722.59855474601</v>
      </c>
      <c r="C109" s="42">
        <v>717557.46135064575</v>
      </c>
    </row>
    <row r="110" spans="1:3" x14ac:dyDescent="0.2">
      <c r="A110" s="43">
        <v>46068</v>
      </c>
      <c r="B110" s="42">
        <v>833369.51431210444</v>
      </c>
      <c r="C110" s="42">
        <v>715789.41724707303</v>
      </c>
    </row>
    <row r="111" spans="1:3" x14ac:dyDescent="0.2">
      <c r="A111" s="43">
        <v>46096</v>
      </c>
      <c r="B111" s="42">
        <v>832011.63789610355</v>
      </c>
      <c r="C111" s="42">
        <v>714015.11132063344</v>
      </c>
    </row>
    <row r="112" spans="1:3" x14ac:dyDescent="0.2">
      <c r="A112" s="43">
        <v>46127</v>
      </c>
      <c r="B112" s="42">
        <v>830648.95233446267</v>
      </c>
      <c r="C112" s="42">
        <v>712234.52139403776</v>
      </c>
    </row>
    <row r="113" spans="1:3" x14ac:dyDescent="0.2">
      <c r="A113" s="43">
        <v>46157</v>
      </c>
      <c r="B113" s="42">
        <v>829281.44059479097</v>
      </c>
      <c r="C113" s="42">
        <v>710447.62521145202</v>
      </c>
    </row>
    <row r="114" spans="1:3" x14ac:dyDescent="0.2">
      <c r="A114" s="43">
        <v>46188</v>
      </c>
      <c r="B114" s="42">
        <v>827909.08558437461</v>
      </c>
      <c r="C114" s="42">
        <v>708654.40043821966</v>
      </c>
    </row>
    <row r="115" spans="1:3" x14ac:dyDescent="0.2">
      <c r="A115" s="43">
        <v>46218</v>
      </c>
      <c r="B115" s="42">
        <v>826531.87014996295</v>
      </c>
      <c r="C115" s="42">
        <v>706854.82466058212</v>
      </c>
    </row>
    <row r="116" spans="1:3" x14ac:dyDescent="0.2">
      <c r="A116" s="43">
        <v>46249</v>
      </c>
      <c r="B116" s="42">
        <v>825149.77707755449</v>
      </c>
      <c r="C116" s="42">
        <v>705048.87538539874</v>
      </c>
    </row>
    <row r="117" spans="1:3" x14ac:dyDescent="0.2">
      <c r="A117" s="43">
        <v>46280</v>
      </c>
      <c r="B117" s="42">
        <v>823762.78909218125</v>
      </c>
      <c r="C117" s="42">
        <v>703236.53003986576</v>
      </c>
    </row>
    <row r="118" spans="1:3" x14ac:dyDescent="0.2">
      <c r="A118" s="43">
        <v>46310</v>
      </c>
      <c r="B118" s="42">
        <v>822370.88885769306</v>
      </c>
      <c r="C118" s="42">
        <v>701417.76597123395</v>
      </c>
    </row>
    <row r="119" spans="1:3" x14ac:dyDescent="0.2">
      <c r="A119" s="43">
        <v>46341</v>
      </c>
      <c r="B119" s="42">
        <v>820974.05897654116</v>
      </c>
      <c r="C119" s="42">
        <v>699592.56044652581</v>
      </c>
    </row>
    <row r="120" spans="1:3" x14ac:dyDescent="0.2">
      <c r="A120" s="43">
        <v>46371</v>
      </c>
      <c r="B120" s="42">
        <v>819572.28198956011</v>
      </c>
      <c r="C120" s="42">
        <v>697760.89065225096</v>
      </c>
    </row>
    <row r="121" spans="1:3" x14ac:dyDescent="0.2">
      <c r="A121" s="43">
        <v>46402</v>
      </c>
      <c r="B121" s="42">
        <v>818165.54037575016</v>
      </c>
      <c r="C121" s="42">
        <v>695922.73369412136</v>
      </c>
    </row>
    <row r="122" spans="1:3" x14ac:dyDescent="0.2">
      <c r="A122" s="43">
        <v>46433</v>
      </c>
      <c r="B122" s="42">
        <v>816753.81655205798</v>
      </c>
      <c r="C122" s="42">
        <v>694078.06659676507</v>
      </c>
    </row>
    <row r="123" spans="1:3" x14ac:dyDescent="0.2">
      <c r="A123" s="43">
        <v>46461</v>
      </c>
      <c r="B123" s="42">
        <v>815337.09287315689</v>
      </c>
      <c r="C123" s="42">
        <v>692226.86630343902</v>
      </c>
    </row>
    <row r="124" spans="1:3" x14ac:dyDescent="0.2">
      <c r="A124" s="43">
        <v>46492</v>
      </c>
      <c r="B124" s="42">
        <v>813915.35163122637</v>
      </c>
      <c r="C124" s="42">
        <v>690369.10967574071</v>
      </c>
    </row>
    <row r="125" spans="1:3" x14ac:dyDescent="0.2">
      <c r="A125" s="43">
        <v>46522</v>
      </c>
      <c r="B125" s="42">
        <v>812488.57505573065</v>
      </c>
      <c r="C125" s="42">
        <v>688504.7734933194</v>
      </c>
    </row>
    <row r="126" spans="1:3" x14ac:dyDescent="0.2">
      <c r="A126" s="43">
        <v>46553</v>
      </c>
      <c r="B126" s="42">
        <v>811056.74531319679</v>
      </c>
      <c r="C126" s="42">
        <v>686633.83445358532</v>
      </c>
    </row>
    <row r="127" spans="1:3" x14ac:dyDescent="0.2">
      <c r="A127" s="43">
        <v>46583</v>
      </c>
      <c r="B127" s="42">
        <v>809619.84450699145</v>
      </c>
      <c r="C127" s="42">
        <v>684756.26917141885</v>
      </c>
    </row>
    <row r="128" spans="1:3" x14ac:dyDescent="0.2">
      <c r="A128" s="43">
        <v>46614</v>
      </c>
      <c r="B128" s="42">
        <v>808177.85467709741</v>
      </c>
      <c r="C128" s="42">
        <v>682872.05417887797</v>
      </c>
    </row>
    <row r="129" spans="1:3" x14ac:dyDescent="0.2">
      <c r="A129" s="43">
        <v>46645</v>
      </c>
      <c r="B129" s="42">
        <v>806730.75779988919</v>
      </c>
      <c r="C129" s="42">
        <v>680981.16592490522</v>
      </c>
    </row>
    <row r="130" spans="1:3" x14ac:dyDescent="0.2">
      <c r="A130" s="43">
        <v>46675</v>
      </c>
      <c r="B130" s="42">
        <v>805278.53578790755</v>
      </c>
      <c r="C130" s="42">
        <v>679083.58077503298</v>
      </c>
    </row>
    <row r="131" spans="1:3" x14ac:dyDescent="0.2">
      <c r="A131" s="43">
        <v>46706</v>
      </c>
      <c r="B131" s="42">
        <v>803821.17048963346</v>
      </c>
      <c r="C131" s="42">
        <v>677179.27501108823</v>
      </c>
    </row>
    <row r="132" spans="1:3" x14ac:dyDescent="0.2">
      <c r="A132" s="43">
        <v>46736</v>
      </c>
      <c r="B132" s="42">
        <v>802358.64368926128</v>
      </c>
      <c r="C132" s="42">
        <v>675268.22483089624</v>
      </c>
    </row>
    <row r="133" spans="1:3" x14ac:dyDescent="0.2">
      <c r="A133" s="43">
        <v>46767</v>
      </c>
      <c r="B133" s="42">
        <v>800890.93710647116</v>
      </c>
      <c r="C133" s="42">
        <v>673350.4063479827</v>
      </c>
    </row>
    <row r="134" spans="1:3" x14ac:dyDescent="0.2">
      <c r="A134" s="43">
        <v>46798</v>
      </c>
      <c r="B134" s="42">
        <v>799418.03239620035</v>
      </c>
      <c r="C134" s="42">
        <v>671425.79559127556</v>
      </c>
    </row>
    <row r="135" spans="1:3" x14ac:dyDescent="0.2">
      <c r="A135" s="43">
        <v>46827</v>
      </c>
      <c r="B135" s="42">
        <v>797939.9111484139</v>
      </c>
      <c r="C135" s="42">
        <v>669494.36850480502</v>
      </c>
    </row>
    <row r="136" spans="1:3" x14ac:dyDescent="0.2">
      <c r="A136" s="43">
        <v>46858</v>
      </c>
      <c r="B136" s="42">
        <v>796456.55488787487</v>
      </c>
      <c r="C136" s="42">
        <v>667556.10094740323</v>
      </c>
    </row>
    <row r="137" spans="1:3" x14ac:dyDescent="0.2">
      <c r="A137" s="43">
        <v>46888</v>
      </c>
      <c r="B137" s="42">
        <v>794967.9450739132</v>
      </c>
      <c r="C137" s="42">
        <v>665610.96869240236</v>
      </c>
    </row>
    <row r="138" spans="1:3" x14ac:dyDescent="0.2">
      <c r="A138" s="43">
        <v>46919</v>
      </c>
      <c r="B138" s="42">
        <v>793474.06310019374</v>
      </c>
      <c r="C138" s="42">
        <v>663658.9474273317</v>
      </c>
    </row>
    <row r="139" spans="1:3" x14ac:dyDescent="0.2">
      <c r="A139" s="43">
        <v>46949</v>
      </c>
      <c r="B139" s="42">
        <v>791974.89029448398</v>
      </c>
      <c r="C139" s="42">
        <v>661700.01275361388</v>
      </c>
    </row>
    <row r="140" spans="1:3" x14ac:dyDescent="0.2">
      <c r="A140" s="43">
        <v>46980</v>
      </c>
      <c r="B140" s="42">
        <v>790470.40791842062</v>
      </c>
      <c r="C140" s="42">
        <v>659734.14018625999</v>
      </c>
    </row>
    <row r="141" spans="1:3" x14ac:dyDescent="0.2">
      <c r="A141" s="43">
        <v>47011</v>
      </c>
      <c r="B141" s="42">
        <v>788960.59716727538</v>
      </c>
      <c r="C141" s="42">
        <v>657761.30515356339</v>
      </c>
    </row>
    <row r="142" spans="1:3" x14ac:dyDescent="0.2">
      <c r="A142" s="43">
        <v>47041</v>
      </c>
      <c r="B142" s="42">
        <v>787445.43916971982</v>
      </c>
      <c r="C142" s="42">
        <v>655781.48299679265</v>
      </c>
    </row>
    <row r="143" spans="1:3" x14ac:dyDescent="0.2">
      <c r="A143" s="43">
        <v>47072</v>
      </c>
      <c r="B143" s="42">
        <v>785924.91498758958</v>
      </c>
      <c r="C143" s="42">
        <v>653794.64896988333</v>
      </c>
    </row>
    <row r="144" spans="1:3" x14ac:dyDescent="0.2">
      <c r="A144" s="43">
        <v>47102</v>
      </c>
      <c r="B144" s="42">
        <v>784399.00561564765</v>
      </c>
      <c r="C144" s="42">
        <v>651800.77823912876</v>
      </c>
    </row>
    <row r="145" spans="1:3" x14ac:dyDescent="0.2">
      <c r="A145" s="43">
        <v>47133</v>
      </c>
      <c r="B145" s="42">
        <v>782867.69198134681</v>
      </c>
      <c r="C145" s="42">
        <v>649799.84588286944</v>
      </c>
    </row>
    <row r="146" spans="1:3" x14ac:dyDescent="0.2">
      <c r="A146" s="43">
        <v>47164</v>
      </c>
      <c r="B146" s="42">
        <v>781330.95494459115</v>
      </c>
      <c r="C146" s="42">
        <v>647791.82689118164</v>
      </c>
    </row>
    <row r="147" spans="1:3" x14ac:dyDescent="0.2">
      <c r="A147" s="43">
        <v>47192</v>
      </c>
      <c r="B147" s="42">
        <v>779788.77529749693</v>
      </c>
      <c r="C147" s="42">
        <v>645776.69616556494</v>
      </c>
    </row>
    <row r="148" spans="1:3" x14ac:dyDescent="0.2">
      <c r="A148" s="43">
        <v>47223</v>
      </c>
      <c r="B148" s="42">
        <v>778241.13376415265</v>
      </c>
      <c r="C148" s="42">
        <v>643754.42851862835</v>
      </c>
    </row>
    <row r="149" spans="1:3" x14ac:dyDescent="0.2">
      <c r="A149" s="43">
        <v>47253</v>
      </c>
      <c r="B149" s="42">
        <v>776688.01100037771</v>
      </c>
      <c r="C149" s="42">
        <v>641724.99867377558</v>
      </c>
    </row>
    <row r="150" spans="1:3" x14ac:dyDescent="0.2">
      <c r="A150" s="43">
        <v>47284</v>
      </c>
      <c r="B150" s="42">
        <v>775129.38759348111</v>
      </c>
      <c r="C150" s="42">
        <v>639688.38126488891</v>
      </c>
    </row>
    <row r="151" spans="1:3" x14ac:dyDescent="0.2">
      <c r="A151" s="43">
        <v>47314</v>
      </c>
      <c r="B151" s="42">
        <v>773565.24406201846</v>
      </c>
      <c r="C151" s="42">
        <v>637644.55083601247</v>
      </c>
    </row>
    <row r="152" spans="1:3" x14ac:dyDescent="0.2">
      <c r="A152" s="43">
        <v>47345</v>
      </c>
      <c r="B152" s="42">
        <v>771995.56085554848</v>
      </c>
      <c r="C152" s="42">
        <v>635593.48184103379</v>
      </c>
    </row>
    <row r="153" spans="1:3" x14ac:dyDescent="0.2">
      <c r="A153" s="43">
        <v>47376</v>
      </c>
      <c r="B153" s="42">
        <v>770420.31835438893</v>
      </c>
      <c r="C153" s="42">
        <v>633535.14864336455</v>
      </c>
    </row>
    <row r="154" spans="1:3" x14ac:dyDescent="0.2">
      <c r="A154" s="43">
        <v>47406</v>
      </c>
      <c r="B154" s="42">
        <v>768839.49686937116</v>
      </c>
      <c r="C154" s="42">
        <v>631469.52551562013</v>
      </c>
    </row>
    <row r="155" spans="1:3" x14ac:dyDescent="0.2">
      <c r="A155" s="43">
        <v>47437</v>
      </c>
      <c r="B155" s="42">
        <v>767253.07664159394</v>
      </c>
      <c r="C155" s="42">
        <v>629396.58663929836</v>
      </c>
    </row>
    <row r="156" spans="1:3" x14ac:dyDescent="0.2">
      <c r="A156" s="43">
        <v>47467</v>
      </c>
      <c r="B156" s="42">
        <v>765661.03784217662</v>
      </c>
      <c r="C156" s="42">
        <v>627316.30610445631</v>
      </c>
    </row>
    <row r="157" spans="1:3" x14ac:dyDescent="0.2">
      <c r="A157" s="43">
        <v>47498</v>
      </c>
      <c r="B157" s="42">
        <v>764063.36057201144</v>
      </c>
      <c r="C157" s="42">
        <v>625228.65790938667</v>
      </c>
    </row>
    <row r="158" spans="1:3" x14ac:dyDescent="0.2">
      <c r="A158" s="43">
        <v>47529</v>
      </c>
      <c r="B158" s="42">
        <v>762460.02486151434</v>
      </c>
      <c r="C158" s="42">
        <v>623133.61596029275</v>
      </c>
    </row>
    <row r="159" spans="1:3" x14ac:dyDescent="0.2">
      <c r="A159" s="43">
        <v>47557</v>
      </c>
      <c r="B159" s="42">
        <v>760851.01067037589</v>
      </c>
      <c r="C159" s="42">
        <v>621031.15407096245</v>
      </c>
    </row>
    <row r="160" spans="1:3" x14ac:dyDescent="0.2">
      <c r="A160" s="43">
        <v>47588</v>
      </c>
      <c r="B160" s="42">
        <v>759236.2978873105</v>
      </c>
      <c r="C160" s="42">
        <v>618921.24596244085</v>
      </c>
    </row>
    <row r="161" spans="1:3" x14ac:dyDescent="0.2">
      <c r="A161" s="43">
        <v>47618</v>
      </c>
      <c r="B161" s="42">
        <v>757615.86632980511</v>
      </c>
      <c r="C161" s="42">
        <v>616803.86526270153</v>
      </c>
    </row>
    <row r="162" spans="1:3" x14ac:dyDescent="0.2">
      <c r="A162" s="43">
        <v>47649</v>
      </c>
      <c r="B162" s="42">
        <v>755989.69574386685</v>
      </c>
      <c r="C162" s="42">
        <v>614678.98550631735</v>
      </c>
    </row>
    <row r="163" spans="1:3" x14ac:dyDescent="0.2">
      <c r="A163" s="43">
        <v>47679</v>
      </c>
      <c r="B163" s="42">
        <v>754357.76580377005</v>
      </c>
      <c r="C163" s="42">
        <v>612546.58013412927</v>
      </c>
    </row>
    <row r="164" spans="1:3" x14ac:dyDescent="0.2">
      <c r="A164" s="43">
        <v>47710</v>
      </c>
      <c r="B164" s="42">
        <v>752720.05611180211</v>
      </c>
      <c r="C164" s="42">
        <v>610406.62249291467</v>
      </c>
    </row>
    <row r="165" spans="1:3" x14ac:dyDescent="0.2">
      <c r="A165" s="43">
        <v>47741</v>
      </c>
      <c r="B165" s="42">
        <v>751076.54619800847</v>
      </c>
      <c r="C165" s="42">
        <v>608259.08583505417</v>
      </c>
    </row>
    <row r="166" spans="1:3" x14ac:dyDescent="0.2">
      <c r="A166" s="43">
        <v>47771</v>
      </c>
      <c r="B166" s="42">
        <v>749427.21551993676</v>
      </c>
      <c r="C166" s="42">
        <v>606103.94331819704</v>
      </c>
    </row>
    <row r="167" spans="1:3" x14ac:dyDescent="0.2">
      <c r="A167" s="43">
        <v>47802</v>
      </c>
      <c r="B167" s="42">
        <v>747772.0434623803</v>
      </c>
      <c r="C167" s="42">
        <v>603941.16800492606</v>
      </c>
    </row>
    <row r="168" spans="1:3" x14ac:dyDescent="0.2">
      <c r="A168" s="43">
        <v>47832</v>
      </c>
      <c r="B168" s="42">
        <v>746111.00933711999</v>
      </c>
      <c r="C168" s="42">
        <v>601770.73286242061</v>
      </c>
    </row>
    <row r="169" spans="1:3" x14ac:dyDescent="0.2">
      <c r="A169" s="43">
        <v>47863</v>
      </c>
      <c r="B169" s="42">
        <v>744444.09238266596</v>
      </c>
      <c r="C169" s="42">
        <v>599592.61076211871</v>
      </c>
    </row>
    <row r="170" spans="1:3" x14ac:dyDescent="0.2">
      <c r="A170" s="43">
        <v>47894</v>
      </c>
      <c r="B170" s="42">
        <v>742771.27176399832</v>
      </c>
      <c r="C170" s="42">
        <v>597406.77447937825</v>
      </c>
    </row>
    <row r="171" spans="1:3" x14ac:dyDescent="0.2">
      <c r="A171" s="43">
        <v>47922</v>
      </c>
      <c r="B171" s="42">
        <v>741092.52657230617</v>
      </c>
      <c r="C171" s="42">
        <v>595213.19669313647</v>
      </c>
    </row>
    <row r="172" spans="1:3" x14ac:dyDescent="0.2">
      <c r="A172" s="43">
        <v>47953</v>
      </c>
      <c r="B172" s="42">
        <v>739407.83582472685</v>
      </c>
      <c r="C172" s="42">
        <v>593011.84998556843</v>
      </c>
    </row>
    <row r="173" spans="1:3" x14ac:dyDescent="0.2">
      <c r="A173" s="43">
        <v>47983</v>
      </c>
      <c r="B173" s="42">
        <v>737717.17846408312</v>
      </c>
      <c r="C173" s="42">
        <v>590802.70684174437</v>
      </c>
    </row>
    <row r="174" spans="1:3" x14ac:dyDescent="0.2">
      <c r="A174" s="43">
        <v>48014</v>
      </c>
      <c r="B174" s="42">
        <v>736020.53335862048</v>
      </c>
      <c r="C174" s="42">
        <v>588585.73964928591</v>
      </c>
    </row>
    <row r="175" spans="1:3" x14ac:dyDescent="0.2">
      <c r="A175" s="43">
        <v>48044</v>
      </c>
      <c r="B175" s="42">
        <v>734317.87930174265</v>
      </c>
      <c r="C175" s="42">
        <v>586360.92069802084</v>
      </c>
    </row>
    <row r="176" spans="1:3" x14ac:dyDescent="0.2">
      <c r="A176" s="43">
        <v>48075</v>
      </c>
      <c r="B176" s="42">
        <v>732609.19501174672</v>
      </c>
      <c r="C176" s="42">
        <v>584128.22217963671</v>
      </c>
    </row>
    <row r="177" spans="1:3" x14ac:dyDescent="0.2">
      <c r="A177" s="43">
        <v>48106</v>
      </c>
      <c r="B177" s="42">
        <v>730894.45913155703</v>
      </c>
      <c r="C177" s="42">
        <v>581887.61618733336</v>
      </c>
    </row>
    <row r="178" spans="1:3" x14ac:dyDescent="0.2">
      <c r="A178" s="43">
        <v>48136</v>
      </c>
      <c r="B178" s="42">
        <v>729173.65022845834</v>
      </c>
      <c r="C178" s="42">
        <v>579639.07471547392</v>
      </c>
    </row>
    <row r="179" spans="1:3" x14ac:dyDescent="0.2">
      <c r="A179" s="43">
        <v>48167</v>
      </c>
      <c r="B179" s="42">
        <v>727446.74679382786</v>
      </c>
      <c r="C179" s="42">
        <v>577382.56965923496</v>
      </c>
    </row>
    <row r="180" spans="1:3" x14ac:dyDescent="0.2">
      <c r="A180" s="43">
        <v>48197</v>
      </c>
      <c r="B180" s="42">
        <v>725713.72724286641</v>
      </c>
      <c r="C180" s="42">
        <v>575118.07281425514</v>
      </c>
    </row>
    <row r="181" spans="1:3" x14ac:dyDescent="0.2">
      <c r="A181" s="43">
        <v>48228</v>
      </c>
      <c r="B181" s="42">
        <v>723974.56991432863</v>
      </c>
      <c r="C181" s="42">
        <v>572845.55587628263</v>
      </c>
    </row>
    <row r="182" spans="1:3" x14ac:dyDescent="0.2">
      <c r="A182" s="43">
        <v>48259</v>
      </c>
      <c r="B182" s="42">
        <v>722229.25307025225</v>
      </c>
      <c r="C182" s="42">
        <v>570564.99044082151</v>
      </c>
    </row>
    <row r="183" spans="1:3" x14ac:dyDescent="0.2">
      <c r="A183" s="43">
        <v>48288</v>
      </c>
      <c r="B183" s="42">
        <v>720477.7548956864</v>
      </c>
      <c r="C183" s="42">
        <v>568276.3480027765</v>
      </c>
    </row>
    <row r="184" spans="1:3" x14ac:dyDescent="0.2">
      <c r="A184" s="43">
        <v>48319</v>
      </c>
      <c r="B184" s="42">
        <v>718720.053498419</v>
      </c>
      <c r="C184" s="42">
        <v>565979.59995609673</v>
      </c>
    </row>
    <row r="185" spans="1:3" x14ac:dyDescent="0.2">
      <c r="A185" s="43">
        <v>48349</v>
      </c>
      <c r="B185" s="42">
        <v>716956.12690870301</v>
      </c>
      <c r="C185" s="42">
        <v>563674.71759341832</v>
      </c>
    </row>
    <row r="186" spans="1:3" x14ac:dyDescent="0.2">
      <c r="A186" s="43">
        <v>48380</v>
      </c>
      <c r="B186" s="42">
        <v>715185.95307898172</v>
      </c>
      <c r="C186" s="42">
        <v>561361.67210570537</v>
      </c>
    </row>
    <row r="187" spans="1:3" x14ac:dyDescent="0.2">
      <c r="A187" s="43">
        <v>48410</v>
      </c>
      <c r="B187" s="42">
        <v>713409.50988361356</v>
      </c>
      <c r="C187" s="42">
        <v>559040.43458189012</v>
      </c>
    </row>
    <row r="188" spans="1:3" x14ac:dyDescent="0.2">
      <c r="A188" s="43">
        <v>48441</v>
      </c>
      <c r="B188" s="42">
        <v>711626.77511859511</v>
      </c>
      <c r="C188" s="42">
        <v>556710.97600851138</v>
      </c>
    </row>
    <row r="189" spans="1:3" x14ac:dyDescent="0.2">
      <c r="A189" s="43">
        <v>48472</v>
      </c>
      <c r="B189" s="42">
        <v>709837.72650128382</v>
      </c>
      <c r="C189" s="42">
        <v>554373.26726935187</v>
      </c>
    </row>
    <row r="190" spans="1:3" x14ac:dyDescent="0.2">
      <c r="A190" s="43">
        <v>48502</v>
      </c>
      <c r="B190" s="42">
        <v>708042.34167011955</v>
      </c>
      <c r="C190" s="42">
        <v>552027.27914507454</v>
      </c>
    </row>
    <row r="191" spans="1:3" x14ac:dyDescent="0.2">
      <c r="A191" s="43">
        <v>48533</v>
      </c>
      <c r="B191" s="42">
        <v>706240.59818434494</v>
      </c>
      <c r="C191" s="42">
        <v>549672.98231285706</v>
      </c>
    </row>
    <row r="192" spans="1:3" x14ac:dyDescent="0.2">
      <c r="A192" s="43">
        <v>48563</v>
      </c>
      <c r="B192" s="42">
        <v>704432.47352372494</v>
      </c>
      <c r="C192" s="42">
        <v>547310.34734602552</v>
      </c>
    </row>
    <row r="193" spans="1:3" x14ac:dyDescent="0.2">
      <c r="A193" s="43">
        <v>48594</v>
      </c>
      <c r="B193" s="42">
        <v>702617.94508826523</v>
      </c>
      <c r="C193" s="42">
        <v>544939.34471368638</v>
      </c>
    </row>
    <row r="194" spans="1:3" x14ac:dyDescent="0.2">
      <c r="A194" s="43">
        <v>48625</v>
      </c>
      <c r="B194" s="42">
        <v>700796.9901979299</v>
      </c>
      <c r="C194" s="42">
        <v>542559.94478035776</v>
      </c>
    </row>
    <row r="195" spans="1:3" x14ac:dyDescent="0.2">
      <c r="A195" s="43">
        <v>48653</v>
      </c>
      <c r="B195" s="42">
        <v>698969.58609235799</v>
      </c>
      <c r="C195" s="42">
        <v>540172.11780559854</v>
      </c>
    </row>
    <row r="196" spans="1:3" x14ac:dyDescent="0.2">
      <c r="A196" s="43">
        <v>48684</v>
      </c>
      <c r="B196" s="42">
        <v>697135.70993057883</v>
      </c>
      <c r="C196" s="42">
        <v>537775.83394363709</v>
      </c>
    </row>
    <row r="197" spans="1:3" x14ac:dyDescent="0.2">
      <c r="A197" s="43">
        <v>48714</v>
      </c>
      <c r="B197" s="42">
        <v>695295.33879072673</v>
      </c>
      <c r="C197" s="42">
        <v>535371.06324299786</v>
      </c>
    </row>
    <row r="198" spans="1:3" x14ac:dyDescent="0.2">
      <c r="A198" s="43">
        <v>48745</v>
      </c>
      <c r="B198" s="42">
        <v>693448.44966975425</v>
      </c>
      <c r="C198" s="42">
        <v>532957.77564612718</v>
      </c>
    </row>
    <row r="199" spans="1:3" x14ac:dyDescent="0.2">
      <c r="A199" s="43">
        <v>48775</v>
      </c>
      <c r="B199" s="42">
        <v>691595.01948314498</v>
      </c>
      <c r="C199" s="42">
        <v>530535.9409890176</v>
      </c>
    </row>
    <row r="200" spans="1:3" x14ac:dyDescent="0.2">
      <c r="A200" s="43">
        <v>48806</v>
      </c>
      <c r="B200" s="42">
        <v>689735.02506462485</v>
      </c>
      <c r="C200" s="42">
        <v>528105.52900083072</v>
      </c>
    </row>
    <row r="201" spans="1:3" x14ac:dyDescent="0.2">
      <c r="A201" s="43">
        <v>48837</v>
      </c>
      <c r="B201" s="42">
        <v>687868.44316587248</v>
      </c>
      <c r="C201" s="42">
        <v>525666.50930351904</v>
      </c>
    </row>
    <row r="202" spans="1:3" x14ac:dyDescent="0.2">
      <c r="A202" s="43">
        <v>48867</v>
      </c>
      <c r="B202" s="42">
        <v>685995.25045622862</v>
      </c>
      <c r="C202" s="42">
        <v>523218.85141144606</v>
      </c>
    </row>
    <row r="203" spans="1:3" x14ac:dyDescent="0.2">
      <c r="A203" s="43">
        <v>48898</v>
      </c>
      <c r="B203" s="42">
        <v>684115.42352240486</v>
      </c>
      <c r="C203" s="42">
        <v>520762.52473100531</v>
      </c>
    </row>
    <row r="204" spans="1:3" x14ac:dyDescent="0.2">
      <c r="A204" s="43">
        <v>48928</v>
      </c>
      <c r="B204" s="42">
        <v>682228.93886819039</v>
      </c>
      <c r="C204" s="42">
        <v>518297.49856023799</v>
      </c>
    </row>
    <row r="205" spans="1:3" x14ac:dyDescent="0.2">
      <c r="A205" s="43">
        <v>48959</v>
      </c>
      <c r="B205" s="42">
        <v>680335.772914159</v>
      </c>
      <c r="C205" s="42">
        <v>515823.74208844925</v>
      </c>
    </row>
    <row r="206" spans="1:3" x14ac:dyDescent="0.2">
      <c r="A206" s="43">
        <v>48990</v>
      </c>
      <c r="B206" s="42">
        <v>678435.90199737367</v>
      </c>
      <c r="C206" s="42">
        <v>513341.22439582291</v>
      </c>
    </row>
    <row r="207" spans="1:3" x14ac:dyDescent="0.2">
      <c r="A207" s="43">
        <v>49018</v>
      </c>
      <c r="B207" s="42">
        <v>676529.30237109144</v>
      </c>
      <c r="C207" s="42">
        <v>510849.91445303516</v>
      </c>
    </row>
    <row r="208" spans="1:3" x14ac:dyDescent="0.2">
      <c r="A208" s="43">
        <v>49049</v>
      </c>
      <c r="B208" s="42">
        <v>674615.95020446612</v>
      </c>
      <c r="C208" s="42">
        <v>508349.78112086671</v>
      </c>
    </row>
    <row r="209" spans="1:3" x14ac:dyDescent="0.2">
      <c r="A209" s="43">
        <v>49079</v>
      </c>
      <c r="B209" s="42">
        <v>672695.82158225065</v>
      </c>
      <c r="C209" s="42">
        <v>505840.79314981349</v>
      </c>
    </row>
    <row r="210" spans="1:3" x14ac:dyDescent="0.2">
      <c r="A210" s="43">
        <v>49110</v>
      </c>
      <c r="B210" s="42">
        <v>670768.89250449813</v>
      </c>
      <c r="C210" s="42">
        <v>503322.91917969612</v>
      </c>
    </row>
    <row r="211" spans="1:3" x14ac:dyDescent="0.2">
      <c r="A211" s="43">
        <v>49140</v>
      </c>
      <c r="B211" s="42">
        <v>668835.13888626196</v>
      </c>
      <c r="C211" s="42">
        <v>500796.12773926795</v>
      </c>
    </row>
    <row r="212" spans="1:3" x14ac:dyDescent="0.2">
      <c r="A212" s="43">
        <v>49171</v>
      </c>
      <c r="B212" s="42">
        <v>666894.53655729454</v>
      </c>
      <c r="C212" s="42">
        <v>498260.38724582159</v>
      </c>
    </row>
    <row r="213" spans="1:3" x14ac:dyDescent="0.2">
      <c r="A213" s="43">
        <v>49202</v>
      </c>
      <c r="B213" s="42">
        <v>664947.0612617454</v>
      </c>
      <c r="C213" s="42">
        <v>495715.66600479424</v>
      </c>
    </row>
    <row r="214" spans="1:3" x14ac:dyDescent="0.2">
      <c r="A214" s="43">
        <v>49232</v>
      </c>
      <c r="B214" s="42">
        <v>662992.68865785783</v>
      </c>
      <c r="C214" s="42">
        <v>493161.93220937159</v>
      </c>
    </row>
    <row r="215" spans="1:3" x14ac:dyDescent="0.2">
      <c r="A215" s="43">
        <v>49263</v>
      </c>
      <c r="B215" s="42">
        <v>661031.39431766479</v>
      </c>
      <c r="C215" s="42">
        <v>490599.15394009015</v>
      </c>
    </row>
    <row r="216" spans="1:3" x14ac:dyDescent="0.2">
      <c r="A216" s="43">
        <v>49293</v>
      </c>
      <c r="B216" s="42">
        <v>659063.15372668358</v>
      </c>
      <c r="C216" s="42">
        <v>488027.29916443839</v>
      </c>
    </row>
    <row r="217" spans="1:3" x14ac:dyDescent="0.2">
      <c r="A217" s="43">
        <v>49324</v>
      </c>
      <c r="B217" s="42">
        <v>657087.9422836093</v>
      </c>
      <c r="C217" s="42">
        <v>485446.33573645615</v>
      </c>
    </row>
    <row r="218" spans="1:3" x14ac:dyDescent="0.2">
      <c r="A218" s="43">
        <v>49355</v>
      </c>
      <c r="B218" s="42">
        <v>655105.73530000751</v>
      </c>
      <c r="C218" s="42">
        <v>482856.23139633314</v>
      </c>
    </row>
    <row r="219" spans="1:3" x14ac:dyDescent="0.2">
      <c r="A219" s="43">
        <v>49383</v>
      </c>
      <c r="B219" s="42">
        <v>653116.50800000539</v>
      </c>
      <c r="C219" s="42">
        <v>480256.95377000555</v>
      </c>
    </row>
    <row r="220" spans="1:3" x14ac:dyDescent="0.2">
      <c r="A220" s="43">
        <v>49414</v>
      </c>
      <c r="B220" s="42">
        <v>651120.23551998241</v>
      </c>
      <c r="C220" s="42">
        <v>477648.47036875138</v>
      </c>
    </row>
    <row r="221" spans="1:3" x14ac:dyDescent="0.2">
      <c r="A221" s="43">
        <v>49444</v>
      </c>
      <c r="B221" s="42">
        <v>649116.89290825941</v>
      </c>
      <c r="C221" s="42">
        <v>475030.74858878442</v>
      </c>
    </row>
    <row r="222" spans="1:3" x14ac:dyDescent="0.2">
      <c r="A222" s="43">
        <v>49475</v>
      </c>
      <c r="B222" s="42">
        <v>647106.45512478659</v>
      </c>
      <c r="C222" s="42">
        <v>472403.75571084674</v>
      </c>
    </row>
    <row r="223" spans="1:3" x14ac:dyDescent="0.2">
      <c r="A223" s="43">
        <v>49505</v>
      </c>
      <c r="B223" s="42">
        <v>645088.89704083058</v>
      </c>
      <c r="C223" s="42">
        <v>469767.45889979973</v>
      </c>
    </row>
    <row r="224" spans="1:3" x14ac:dyDescent="0.2">
      <c r="A224" s="43">
        <v>49536</v>
      </c>
      <c r="B224" s="42">
        <v>643064.19343866059</v>
      </c>
      <c r="C224" s="42">
        <v>467121.82520421356</v>
      </c>
    </row>
    <row r="225" spans="1:3" x14ac:dyDescent="0.2">
      <c r="A225" s="43">
        <v>49567</v>
      </c>
      <c r="B225" s="42">
        <v>641032.31901123293</v>
      </c>
      <c r="C225" s="42">
        <v>464466.82155595551</v>
      </c>
    </row>
    <row r="226" spans="1:3" x14ac:dyDescent="0.2">
      <c r="A226" s="43">
        <v>49597</v>
      </c>
      <c r="B226" s="42">
        <v>638993.24836187472</v>
      </c>
      <c r="C226" s="42">
        <v>461802.41476977657</v>
      </c>
    </row>
    <row r="227" spans="1:3" x14ac:dyDescent="0.2">
      <c r="A227" s="43">
        <v>49628</v>
      </c>
      <c r="B227" s="42">
        <v>636946.95600396674</v>
      </c>
      <c r="C227" s="42">
        <v>459128.57154289656</v>
      </c>
    </row>
    <row r="228" spans="1:3" x14ac:dyDescent="0.2">
      <c r="A228" s="43">
        <v>49658</v>
      </c>
      <c r="B228" s="42">
        <v>634893.41636062448</v>
      </c>
      <c r="C228" s="42">
        <v>456445.25845458807</v>
      </c>
    </row>
    <row r="229" spans="1:3" x14ac:dyDescent="0.2">
      <c r="A229" s="43">
        <v>49689</v>
      </c>
      <c r="B229" s="42">
        <v>632832.6037643787</v>
      </c>
      <c r="C229" s="42">
        <v>453752.44196575845</v>
      </c>
    </row>
    <row r="230" spans="1:3" x14ac:dyDescent="0.2">
      <c r="A230" s="43">
        <v>49720</v>
      </c>
      <c r="B230" s="42">
        <v>630764.49245685455</v>
      </c>
      <c r="C230" s="42">
        <v>451050.08841853088</v>
      </c>
    </row>
    <row r="231" spans="1:3" x14ac:dyDescent="0.2">
      <c r="A231" s="43">
        <v>49749</v>
      </c>
      <c r="B231" s="42">
        <v>628689.05658844963</v>
      </c>
      <c r="C231" s="42">
        <v>448338.16403582355</v>
      </c>
    </row>
    <row r="232" spans="1:3" x14ac:dyDescent="0.2">
      <c r="A232" s="43">
        <v>49780</v>
      </c>
      <c r="B232" s="42">
        <v>626606.27021801076</v>
      </c>
      <c r="C232" s="42">
        <v>445616.63492092746</v>
      </c>
    </row>
    <row r="233" spans="1:3" x14ac:dyDescent="0.2">
      <c r="A233" s="43">
        <v>49810</v>
      </c>
      <c r="B233" s="42">
        <v>624516.10731250991</v>
      </c>
      <c r="C233" s="42">
        <v>442885.4670570828</v>
      </c>
    </row>
    <row r="234" spans="1:3" x14ac:dyDescent="0.2">
      <c r="A234" s="43">
        <v>49841</v>
      </c>
      <c r="B234" s="42">
        <v>622418.54174671881</v>
      </c>
      <c r="C234" s="42">
        <v>440144.62630705367</v>
      </c>
    </row>
    <row r="235" spans="1:3" x14ac:dyDescent="0.2">
      <c r="A235" s="43">
        <v>49871</v>
      </c>
      <c r="B235" s="42">
        <v>620313.54730288219</v>
      </c>
      <c r="C235" s="42">
        <v>437394.07841270155</v>
      </c>
    </row>
    <row r="236" spans="1:3" x14ac:dyDescent="0.2">
      <c r="A236" s="43">
        <v>49902</v>
      </c>
      <c r="B236" s="42">
        <v>618201.09767039027</v>
      </c>
      <c r="C236" s="42">
        <v>434633.78899455693</v>
      </c>
    </row>
    <row r="237" spans="1:3" x14ac:dyDescent="0.2">
      <c r="A237" s="43">
        <v>49933</v>
      </c>
      <c r="B237" s="42">
        <v>616081.16644544993</v>
      </c>
      <c r="C237" s="42">
        <v>431863.7235513897</v>
      </c>
    </row>
    <row r="238" spans="1:3" x14ac:dyDescent="0.2">
      <c r="A238" s="43">
        <v>49963</v>
      </c>
      <c r="B238" s="42">
        <v>613953.72713075462</v>
      </c>
      <c r="C238" s="42">
        <v>429083.84745977796</v>
      </c>
    </row>
    <row r="239" spans="1:3" x14ac:dyDescent="0.2">
      <c r="A239" s="43">
        <v>49994</v>
      </c>
      <c r="B239" s="42">
        <v>611818.75313515309</v>
      </c>
      <c r="C239" s="42">
        <v>426294.12597367505</v>
      </c>
    </row>
    <row r="240" spans="1:3" x14ac:dyDescent="0.2">
      <c r="A240" s="43">
        <v>50024</v>
      </c>
      <c r="B240" s="42">
        <v>609676.21777331713</v>
      </c>
      <c r="C240" s="42">
        <v>423494.52422397555</v>
      </c>
    </row>
    <row r="241" spans="1:3" x14ac:dyDescent="0.2">
      <c r="A241" s="43">
        <v>50055</v>
      </c>
      <c r="B241" s="42">
        <v>607526.094265408</v>
      </c>
      <c r="C241" s="42">
        <v>420685.00721807918</v>
      </c>
    </row>
    <row r="242" spans="1:3" x14ac:dyDescent="0.2">
      <c r="A242" s="43">
        <v>50086</v>
      </c>
      <c r="B242" s="42">
        <v>605368.35573674168</v>
      </c>
      <c r="C242" s="42">
        <v>417865.53983945359</v>
      </c>
    </row>
    <row r="243" spans="1:3" x14ac:dyDescent="0.2">
      <c r="A243" s="43">
        <v>50114</v>
      </c>
      <c r="B243" s="42">
        <v>603202.97521745297</v>
      </c>
      <c r="C243" s="42">
        <v>415036.0868471954</v>
      </c>
    </row>
    <row r="244" spans="1:3" x14ac:dyDescent="0.2">
      <c r="A244" s="43">
        <v>50145</v>
      </c>
      <c r="B244" s="42">
        <v>601029.92564215849</v>
      </c>
      <c r="C244" s="42">
        <v>412196.61287558964</v>
      </c>
    </row>
    <row r="245" spans="1:3" x14ac:dyDescent="0.2">
      <c r="A245" s="43">
        <v>50175</v>
      </c>
      <c r="B245" s="42">
        <v>598849.17984961823</v>
      </c>
      <c r="C245" s="42">
        <v>409347.08243366773</v>
      </c>
    </row>
    <row r="246" spans="1:3" x14ac:dyDescent="0.2">
      <c r="A246" s="43">
        <v>50206</v>
      </c>
      <c r="B246" s="42">
        <v>596660.71058239602</v>
      </c>
      <c r="C246" s="42">
        <v>406487.45990476402</v>
      </c>
    </row>
    <row r="247" spans="1:3" x14ac:dyDescent="0.2">
      <c r="A247" s="43">
        <v>50236</v>
      </c>
      <c r="B247" s="42">
        <v>594464.49048651906</v>
      </c>
      <c r="C247" s="42">
        <v>403617.70954607043</v>
      </c>
    </row>
    <row r="248" spans="1:3" x14ac:dyDescent="0.2">
      <c r="A248" s="43">
        <v>50267</v>
      </c>
      <c r="B248" s="42">
        <v>592260.49211113586</v>
      </c>
      <c r="C248" s="42">
        <v>400737.79548818979</v>
      </c>
    </row>
    <row r="249" spans="1:3" x14ac:dyDescent="0.2">
      <c r="A249" s="43">
        <v>50298</v>
      </c>
      <c r="B249" s="42">
        <v>590048.68790817319</v>
      </c>
      <c r="C249" s="42">
        <v>397847.68173468753</v>
      </c>
    </row>
    <row r="250" spans="1:3" x14ac:dyDescent="0.2">
      <c r="A250" s="43">
        <v>50328</v>
      </c>
      <c r="B250" s="42">
        <v>587829.05023199168</v>
      </c>
      <c r="C250" s="42">
        <v>394947.33216164162</v>
      </c>
    </row>
    <row r="251" spans="1:3" x14ac:dyDescent="0.2">
      <c r="A251" s="43">
        <v>50359</v>
      </c>
      <c r="B251" s="42">
        <v>585601.55133904039</v>
      </c>
      <c r="C251" s="42">
        <v>392036.71051719115</v>
      </c>
    </row>
    <row r="252" spans="1:3" x14ac:dyDescent="0.2">
      <c r="A252" s="43">
        <v>50389</v>
      </c>
      <c r="B252" s="42">
        <v>583366.16338750988</v>
      </c>
      <c r="C252" s="42">
        <v>389115.78042108327</v>
      </c>
    </row>
    <row r="253" spans="1:3" x14ac:dyDescent="0.2">
      <c r="A253" s="43">
        <v>50420</v>
      </c>
      <c r="B253" s="42">
        <v>581122.85843698436</v>
      </c>
      <c r="C253" s="42">
        <v>386184.50536421832</v>
      </c>
    </row>
    <row r="254" spans="1:3" x14ac:dyDescent="0.2">
      <c r="A254" s="43">
        <v>50451</v>
      </c>
      <c r="B254" s="42">
        <v>578871.60844809236</v>
      </c>
      <c r="C254" s="42">
        <v>383242.84870819363</v>
      </c>
    </row>
    <row r="255" spans="1:3" x14ac:dyDescent="0.2">
      <c r="A255" s="43">
        <v>50479</v>
      </c>
      <c r="B255" s="42">
        <v>576612.38528215641</v>
      </c>
      <c r="C255" s="42">
        <v>380290.77368484554</v>
      </c>
    </row>
    <row r="256" spans="1:3" x14ac:dyDescent="0.2">
      <c r="A256" s="43">
        <v>50510</v>
      </c>
      <c r="B256" s="42">
        <v>574345.16070084111</v>
      </c>
      <c r="C256" s="42">
        <v>377328.24339578976</v>
      </c>
    </row>
    <row r="257" spans="1:3" x14ac:dyDescent="0.2">
      <c r="A257" s="43">
        <v>50540</v>
      </c>
      <c r="B257" s="42">
        <v>572069.9063658003</v>
      </c>
      <c r="C257" s="42">
        <v>374355.22081196023</v>
      </c>
    </row>
    <row r="258" spans="1:3" x14ac:dyDescent="0.2">
      <c r="A258" s="43">
        <v>50571</v>
      </c>
      <c r="B258" s="42">
        <v>569786.59383832291</v>
      </c>
      <c r="C258" s="42">
        <v>371371.66877314629</v>
      </c>
    </row>
    <row r="259" spans="1:3" x14ac:dyDescent="0.2">
      <c r="A259" s="43">
        <v>50601</v>
      </c>
      <c r="B259" s="42">
        <v>567495.1945789773</v>
      </c>
      <c r="C259" s="42">
        <v>368377.54998752824</v>
      </c>
    </row>
    <row r="260" spans="1:3" x14ac:dyDescent="0.2">
      <c r="A260" s="43">
        <v>50632</v>
      </c>
      <c r="B260" s="42">
        <v>565195.67994725495</v>
      </c>
      <c r="C260" s="42">
        <v>365372.82703121111</v>
      </c>
    </row>
    <row r="261" spans="1:3" x14ac:dyDescent="0.2">
      <c r="A261" s="43">
        <v>50663</v>
      </c>
      <c r="B261" s="42">
        <v>562888.02120121184</v>
      </c>
      <c r="C261" s="42">
        <v>362357.46234775701</v>
      </c>
    </row>
    <row r="262" spans="1:3" x14ac:dyDescent="0.2">
      <c r="A262" s="43">
        <v>50693</v>
      </c>
      <c r="B262" s="42">
        <v>560572.18949710985</v>
      </c>
      <c r="C262" s="42">
        <v>359331.41824771569</v>
      </c>
    </row>
    <row r="263" spans="1:3" x14ac:dyDescent="0.2">
      <c r="A263" s="43">
        <v>50724</v>
      </c>
      <c r="B263" s="42">
        <v>558248.15588905581</v>
      </c>
      <c r="C263" s="42">
        <v>356294.65690815338</v>
      </c>
    </row>
    <row r="264" spans="1:3" x14ac:dyDescent="0.2">
      <c r="A264" s="43">
        <v>50754</v>
      </c>
      <c r="B264" s="42">
        <v>555915.89132863993</v>
      </c>
      <c r="C264" s="42">
        <v>353247.14037218015</v>
      </c>
    </row>
    <row r="265" spans="1:3" x14ac:dyDescent="0.2">
      <c r="A265" s="43">
        <v>50785</v>
      </c>
      <c r="B265" s="42">
        <v>553575.36666457262</v>
      </c>
      <c r="C265" s="42">
        <v>350188.83054847532</v>
      </c>
    </row>
    <row r="266" spans="1:3" x14ac:dyDescent="0.2">
      <c r="A266" s="43">
        <v>50816</v>
      </c>
      <c r="B266" s="42">
        <v>551226.55264232005</v>
      </c>
      <c r="C266" s="42">
        <v>347119.68921081157</v>
      </c>
    </row>
    <row r="267" spans="1:3" x14ac:dyDescent="0.2">
      <c r="A267" s="43">
        <v>50844</v>
      </c>
      <c r="B267" s="42">
        <v>548869.41990373866</v>
      </c>
      <c r="C267" s="42">
        <v>344039.67799757695</v>
      </c>
    </row>
    <row r="268" spans="1:3" x14ac:dyDescent="0.2">
      <c r="A268" s="43">
        <v>50875</v>
      </c>
      <c r="B268" s="42">
        <v>546503.93898670818</v>
      </c>
      <c r="C268" s="42">
        <v>340948.75841129542</v>
      </c>
    </row>
    <row r="269" spans="1:3" x14ac:dyDescent="0.2">
      <c r="A269" s="43">
        <v>50905</v>
      </c>
      <c r="B269" s="42">
        <v>544130.0803247632</v>
      </c>
      <c r="C269" s="42">
        <v>337846.89181814581</v>
      </c>
    </row>
    <row r="270" spans="1:3" x14ac:dyDescent="0.2">
      <c r="A270" s="43">
        <v>50936</v>
      </c>
      <c r="B270" s="42">
        <v>541747.81424672378</v>
      </c>
      <c r="C270" s="42">
        <v>334734.03944747878</v>
      </c>
    </row>
    <row r="271" spans="1:3" x14ac:dyDescent="0.2">
      <c r="A271" s="43">
        <v>50966</v>
      </c>
      <c r="B271" s="42">
        <v>539357.11097632465</v>
      </c>
      <c r="C271" s="42">
        <v>331610.16239133233</v>
      </c>
    </row>
    <row r="272" spans="1:3" x14ac:dyDescent="0.2">
      <c r="A272" s="43">
        <v>50997</v>
      </c>
      <c r="B272" s="42">
        <v>536957.94063184282</v>
      </c>
      <c r="C272" s="42">
        <v>328475.22160394536</v>
      </c>
    </row>
    <row r="273" spans="1:3" x14ac:dyDescent="0.2">
      <c r="A273" s="43">
        <v>51028</v>
      </c>
      <c r="B273" s="42">
        <v>534550.27322572435</v>
      </c>
      <c r="C273" s="42">
        <v>325329.17790126975</v>
      </c>
    </row>
    <row r="274" spans="1:3" x14ac:dyDescent="0.2">
      <c r="A274" s="43">
        <v>51058</v>
      </c>
      <c r="B274" s="42">
        <v>532134.07866420923</v>
      </c>
      <c r="C274" s="42">
        <v>322171.99196048046</v>
      </c>
    </row>
    <row r="275" spans="1:3" x14ac:dyDescent="0.2">
      <c r="A275" s="43">
        <v>51089</v>
      </c>
      <c r="B275" s="42">
        <v>529709.3267469554</v>
      </c>
      <c r="C275" s="42">
        <v>319003.62431948422</v>
      </c>
    </row>
    <row r="276" spans="1:3" x14ac:dyDescent="0.2">
      <c r="A276" s="43">
        <v>51119</v>
      </c>
      <c r="B276" s="42">
        <v>527275.9871666613</v>
      </c>
      <c r="C276" s="42">
        <v>315824.03537642612</v>
      </c>
    </row>
    <row r="277" spans="1:3" x14ac:dyDescent="0.2">
      <c r="A277" s="43">
        <v>51150</v>
      </c>
      <c r="B277" s="42">
        <v>524834.02950868697</v>
      </c>
      <c r="C277" s="42">
        <v>312633.1853891947</v>
      </c>
    </row>
    <row r="278" spans="1:3" x14ac:dyDescent="0.2">
      <c r="A278" s="43">
        <v>51181</v>
      </c>
      <c r="B278" s="42">
        <v>522383.42325067398</v>
      </c>
      <c r="C278" s="42">
        <v>309431.03447492514</v>
      </c>
    </row>
    <row r="279" spans="1:3" x14ac:dyDescent="0.2">
      <c r="A279" s="43">
        <v>51210</v>
      </c>
      <c r="B279" s="42">
        <v>519924.13776216382</v>
      </c>
      <c r="C279" s="42">
        <v>306217.54260950087</v>
      </c>
    </row>
    <row r="280" spans="1:3" x14ac:dyDescent="0.2">
      <c r="A280" s="43">
        <v>51241</v>
      </c>
      <c r="B280" s="42">
        <v>517456.14230421523</v>
      </c>
      <c r="C280" s="42">
        <v>302992.66962705326</v>
      </c>
    </row>
    <row r="281" spans="1:3" x14ac:dyDescent="0.2">
      <c r="A281" s="43">
        <v>51271</v>
      </c>
      <c r="B281" s="42">
        <v>514979.40602901974</v>
      </c>
      <c r="C281" s="42">
        <v>299756.37521945947</v>
      </c>
    </row>
    <row r="282" spans="1:3" x14ac:dyDescent="0.2">
      <c r="A282" s="43">
        <v>51302</v>
      </c>
      <c r="B282" s="42">
        <v>512493.89797951624</v>
      </c>
      <c r="C282" s="42">
        <v>296508.61893583881</v>
      </c>
    </row>
    <row r="283" spans="1:3" x14ac:dyDescent="0.2">
      <c r="A283" s="43">
        <v>51332</v>
      </c>
      <c r="B283" s="42">
        <v>509999.58708900411</v>
      </c>
      <c r="C283" s="42">
        <v>293249.36018204695</v>
      </c>
    </row>
    <row r="284" spans="1:3" x14ac:dyDescent="0.2">
      <c r="A284" s="43">
        <v>51363</v>
      </c>
      <c r="B284" s="42">
        <v>507496.44218075473</v>
      </c>
      <c r="C284" s="42">
        <v>289978.55822016875</v>
      </c>
    </row>
    <row r="285" spans="1:3" x14ac:dyDescent="0.2">
      <c r="A285" s="43">
        <v>51394</v>
      </c>
      <c r="B285" s="42">
        <v>504984.43196762196</v>
      </c>
      <c r="C285" s="42">
        <v>286696.17216800892</v>
      </c>
    </row>
    <row r="286" spans="1:3" x14ac:dyDescent="0.2">
      <c r="A286" s="43">
        <v>51424</v>
      </c>
      <c r="B286" s="42">
        <v>502463.525051651</v>
      </c>
      <c r="C286" s="42">
        <v>283402.16099858104</v>
      </c>
    </row>
    <row r="287" spans="1:3" x14ac:dyDescent="0.2">
      <c r="A287" s="43">
        <v>51455</v>
      </c>
      <c r="B287" s="42">
        <v>499933.68992368598</v>
      </c>
      <c r="C287" s="42">
        <v>280096.48353959474</v>
      </c>
    </row>
    <row r="288" spans="1:3" x14ac:dyDescent="0.2">
      <c r="A288" s="43">
        <v>51485</v>
      </c>
      <c r="B288" s="42">
        <v>497394.8949629761</v>
      </c>
      <c r="C288" s="42">
        <v>276779.0984729412</v>
      </c>
    </row>
    <row r="289" spans="1:3" x14ac:dyDescent="0.2">
      <c r="A289" s="43">
        <v>51516</v>
      </c>
      <c r="B289" s="42">
        <v>494847.10843678034</v>
      </c>
      <c r="C289" s="42">
        <v>273449.96433417656</v>
      </c>
    </row>
    <row r="290" spans="1:3" x14ac:dyDescent="0.2">
      <c r="A290" s="43">
        <v>51547</v>
      </c>
      <c r="B290" s="42">
        <v>492290.29849997099</v>
      </c>
      <c r="C290" s="42">
        <v>270109.03951200383</v>
      </c>
    </row>
    <row r="291" spans="1:3" x14ac:dyDescent="0.2">
      <c r="A291" s="43">
        <v>51575</v>
      </c>
      <c r="B291" s="42">
        <v>489724.43319463544</v>
      </c>
      <c r="C291" s="42">
        <v>266756.28224775259</v>
      </c>
    </row>
    <row r="292" spans="1:3" x14ac:dyDescent="0.2">
      <c r="A292" s="43">
        <v>51606</v>
      </c>
      <c r="B292" s="42">
        <v>487149.4804496768</v>
      </c>
      <c r="C292" s="42">
        <v>263391.65063485713</v>
      </c>
    </row>
    <row r="293" spans="1:3" x14ac:dyDescent="0.2">
      <c r="A293" s="43">
        <v>51636</v>
      </c>
      <c r="B293" s="42">
        <v>484565.40808041312</v>
      </c>
      <c r="C293" s="42">
        <v>260015.10261833263</v>
      </c>
    </row>
    <row r="294" spans="1:3" x14ac:dyDescent="0.2">
      <c r="A294" s="43">
        <v>51667</v>
      </c>
      <c r="B294" s="42">
        <v>481972.183788175</v>
      </c>
      <c r="C294" s="42">
        <v>256626.59599424963</v>
      </c>
    </row>
    <row r="295" spans="1:3" x14ac:dyDescent="0.2">
      <c r="A295" s="43">
        <v>51697</v>
      </c>
      <c r="B295" s="42">
        <v>479369.77515990182</v>
      </c>
      <c r="C295" s="42">
        <v>253226.08840920631</v>
      </c>
    </row>
    <row r="296" spans="1:3" x14ac:dyDescent="0.2">
      <c r="A296" s="43">
        <v>51728</v>
      </c>
      <c r="B296" s="42">
        <v>476758.14966773684</v>
      </c>
      <c r="C296" s="42">
        <v>249813.53735979929</v>
      </c>
    </row>
    <row r="297" spans="1:3" x14ac:dyDescent="0.2">
      <c r="A297" s="43">
        <v>51759</v>
      </c>
      <c r="B297" s="42">
        <v>474137.27466862049</v>
      </c>
      <c r="C297" s="42">
        <v>246388.90019209229</v>
      </c>
    </row>
    <row r="298" spans="1:3" x14ac:dyDescent="0.2">
      <c r="A298" s="43">
        <v>51789</v>
      </c>
      <c r="B298" s="42">
        <v>471507.11740388226</v>
      </c>
      <c r="C298" s="42">
        <v>242952.13410108301</v>
      </c>
    </row>
    <row r="299" spans="1:3" x14ac:dyDescent="0.2">
      <c r="A299" s="43">
        <v>51820</v>
      </c>
      <c r="B299" s="42">
        <v>468867.64499883138</v>
      </c>
      <c r="C299" s="42">
        <v>239503.19613016807</v>
      </c>
    </row>
    <row r="300" spans="1:3" x14ac:dyDescent="0.2">
      <c r="A300" s="43">
        <v>51850</v>
      </c>
      <c r="B300" s="42">
        <v>466218.82446234598</v>
      </c>
      <c r="C300" s="42">
        <v>236042.04317060614</v>
      </c>
    </row>
    <row r="301" spans="1:3" x14ac:dyDescent="0.2">
      <c r="A301" s="43">
        <v>51881</v>
      </c>
      <c r="B301" s="42">
        <v>463560.6226864605</v>
      </c>
      <c r="C301" s="42">
        <v>232568.63196097908</v>
      </c>
    </row>
    <row r="302" spans="1:3" x14ac:dyDescent="0.2">
      <c r="A302" s="43">
        <v>51912</v>
      </c>
      <c r="B302" s="42">
        <v>460893.00644595211</v>
      </c>
      <c r="C302" s="42">
        <v>229082.91908665127</v>
      </c>
    </row>
    <row r="303" spans="1:3" x14ac:dyDescent="0.2">
      <c r="A303" s="43">
        <v>51940</v>
      </c>
      <c r="B303" s="42">
        <v>458215.94239792525</v>
      </c>
      <c r="C303" s="42">
        <v>225584.86097922688</v>
      </c>
    </row>
    <row r="304" spans="1:3" x14ac:dyDescent="0.2">
      <c r="A304" s="43">
        <v>51971</v>
      </c>
      <c r="B304" s="42">
        <v>455529.39708139497</v>
      </c>
      <c r="C304" s="42">
        <v>222074.41391600537</v>
      </c>
    </row>
    <row r="305" spans="1:3" x14ac:dyDescent="0.2">
      <c r="A305" s="43">
        <v>52001</v>
      </c>
      <c r="B305" s="42">
        <v>452833.33691686863</v>
      </c>
      <c r="C305" s="42">
        <v>218551.53401943494</v>
      </c>
    </row>
    <row r="306" spans="1:3" x14ac:dyDescent="0.2">
      <c r="A306" s="43">
        <v>52032</v>
      </c>
      <c r="B306" s="42">
        <v>450127.72820592625</v>
      </c>
      <c r="C306" s="42">
        <v>215016.17725656417</v>
      </c>
    </row>
    <row r="307" spans="1:3" x14ac:dyDescent="0.2">
      <c r="A307" s="43">
        <v>52062</v>
      </c>
      <c r="B307" s="42">
        <v>447412.53713079932</v>
      </c>
      <c r="C307" s="42">
        <v>211468.29943849155</v>
      </c>
    </row>
    <row r="308" spans="1:3" x14ac:dyDescent="0.2">
      <c r="A308" s="43">
        <v>52093</v>
      </c>
      <c r="B308" s="42">
        <v>444687.72975394793</v>
      </c>
      <c r="C308" s="42">
        <v>207907.85621981326</v>
      </c>
    </row>
    <row r="309" spans="1:3" x14ac:dyDescent="0.2">
      <c r="A309" s="43">
        <v>52124</v>
      </c>
      <c r="B309" s="42">
        <v>441953.27201763686</v>
      </c>
      <c r="C309" s="42">
        <v>204334.80309806881</v>
      </c>
    </row>
    <row r="310" spans="1:3" x14ac:dyDescent="0.2">
      <c r="A310" s="43">
        <v>52154</v>
      </c>
      <c r="B310" s="42">
        <v>439209.12974350969</v>
      </c>
      <c r="C310" s="42">
        <v>200749.09541318484</v>
      </c>
    </row>
    <row r="311" spans="1:3" x14ac:dyDescent="0.2">
      <c r="A311" s="43">
        <v>52185</v>
      </c>
      <c r="B311" s="42">
        <v>436455.26863216166</v>
      </c>
      <c r="C311" s="42">
        <v>197150.68834691693</v>
      </c>
    </row>
    <row r="312" spans="1:3" x14ac:dyDescent="0.2">
      <c r="A312" s="43">
        <v>52215</v>
      </c>
      <c r="B312" s="42">
        <v>433691.65426271094</v>
      </c>
      <c r="C312" s="42">
        <v>193539.53692228932</v>
      </c>
    </row>
    <row r="313" spans="1:3" x14ac:dyDescent="0.2">
      <c r="A313" s="43">
        <v>52246</v>
      </c>
      <c r="B313" s="42">
        <v>430918.25209236844</v>
      </c>
      <c r="C313" s="42">
        <v>189915.59600303281</v>
      </c>
    </row>
    <row r="314" spans="1:3" x14ac:dyDescent="0.2">
      <c r="A314" s="43">
        <v>52277</v>
      </c>
      <c r="B314" s="42">
        <v>428135.02745600598</v>
      </c>
      <c r="C314" s="42">
        <v>186278.8202930206</v>
      </c>
    </row>
    <row r="315" spans="1:3" x14ac:dyDescent="0.2">
      <c r="A315" s="43">
        <v>52305</v>
      </c>
      <c r="B315" s="42">
        <v>425341.94556572306</v>
      </c>
      <c r="C315" s="42">
        <v>182629.16433570211</v>
      </c>
    </row>
    <row r="316" spans="1:3" x14ac:dyDescent="0.2">
      <c r="A316" s="43">
        <v>52336</v>
      </c>
      <c r="B316" s="42">
        <v>422538.97151041206</v>
      </c>
      <c r="C316" s="42">
        <v>178966.58251353478</v>
      </c>
    </row>
    <row r="317" spans="1:3" x14ac:dyDescent="0.2">
      <c r="A317" s="43">
        <v>52366</v>
      </c>
      <c r="B317" s="42">
        <v>419726.0702553218</v>
      </c>
      <c r="C317" s="42">
        <v>175291.02904741393</v>
      </c>
    </row>
    <row r="318" spans="1:3" x14ac:dyDescent="0.2">
      <c r="A318" s="43">
        <v>52397</v>
      </c>
      <c r="B318" s="42">
        <v>416903.20664161979</v>
      </c>
      <c r="C318" s="42">
        <v>171602.45799610059</v>
      </c>
    </row>
    <row r="319" spans="1:3" x14ac:dyDescent="0.2">
      <c r="A319" s="43">
        <v>52427</v>
      </c>
      <c r="B319" s="42">
        <v>414070.34538595256</v>
      </c>
      <c r="C319" s="42">
        <v>167900.82325564718</v>
      </c>
    </row>
    <row r="320" spans="1:3" x14ac:dyDescent="0.2">
      <c r="A320" s="43">
        <v>52458</v>
      </c>
      <c r="B320" s="42">
        <v>411227.45108000486</v>
      </c>
      <c r="C320" s="42">
        <v>164186.07855882132</v>
      </c>
    </row>
    <row r="321" spans="1:3" x14ac:dyDescent="0.2">
      <c r="A321" s="43">
        <v>52489</v>
      </c>
      <c r="B321" s="42">
        <v>408374.48819005693</v>
      </c>
      <c r="C321" s="42">
        <v>160458.17747452753</v>
      </c>
    </row>
    <row r="322" spans="1:3" x14ac:dyDescent="0.2">
      <c r="A322" s="43">
        <v>52519</v>
      </c>
      <c r="B322" s="42">
        <v>405511.42105654045</v>
      </c>
      <c r="C322" s="42">
        <v>156717.07340722688</v>
      </c>
    </row>
    <row r="323" spans="1:3" x14ac:dyDescent="0.2">
      <c r="A323" s="43">
        <v>52550</v>
      </c>
      <c r="B323" s="42">
        <v>402638.21389359277</v>
      </c>
      <c r="C323" s="42">
        <v>152962.71959635452</v>
      </c>
    </row>
    <row r="324" spans="1:3" x14ac:dyDescent="0.2">
      <c r="A324" s="43">
        <v>52580</v>
      </c>
      <c r="B324" s="42">
        <v>399754.83078860963</v>
      </c>
      <c r="C324" s="42">
        <v>149195.06911573533</v>
      </c>
    </row>
    <row r="325" spans="1:3" x14ac:dyDescent="0.2">
      <c r="A325" s="43">
        <v>52611</v>
      </c>
      <c r="B325" s="42">
        <v>396861.23570179637</v>
      </c>
      <c r="C325" s="42">
        <v>145414.07487299727</v>
      </c>
    </row>
    <row r="326" spans="1:3" x14ac:dyDescent="0.2">
      <c r="A326" s="43">
        <v>52642</v>
      </c>
      <c r="B326" s="42">
        <v>393957.39246571728</v>
      </c>
      <c r="C326" s="42">
        <v>141619.68960898285</v>
      </c>
    </row>
    <row r="327" spans="1:3" x14ac:dyDescent="0.2">
      <c r="A327" s="43">
        <v>52671</v>
      </c>
      <c r="B327" s="42">
        <v>391043.26478484372</v>
      </c>
      <c r="C327" s="42">
        <v>137811.86589715839</v>
      </c>
    </row>
    <row r="328" spans="1:3" x14ac:dyDescent="0.2">
      <c r="A328" s="43">
        <v>52702</v>
      </c>
      <c r="B328" s="42">
        <v>388118.81623510044</v>
      </c>
      <c r="C328" s="42">
        <v>133990.55614302121</v>
      </c>
    </row>
    <row r="329" spans="1:3" x14ac:dyDescent="0.2">
      <c r="A329" s="43">
        <v>52732</v>
      </c>
      <c r="B329" s="42">
        <v>385184.01026341016</v>
      </c>
      <c r="C329" s="42">
        <v>130155.71258350481</v>
      </c>
    </row>
    <row r="330" spans="1:3" x14ac:dyDescent="0.2">
      <c r="A330" s="43">
        <v>52763</v>
      </c>
      <c r="B330" s="42">
        <v>382238.81018723681</v>
      </c>
      <c r="C330" s="42">
        <v>126307.28728638178</v>
      </c>
    </row>
    <row r="331" spans="1:3" x14ac:dyDescent="0.2">
      <c r="A331" s="43">
        <v>52793</v>
      </c>
      <c r="B331" s="42">
        <v>379283.17919412698</v>
      </c>
      <c r="C331" s="42">
        <v>122445.23214966476</v>
      </c>
    </row>
    <row r="332" spans="1:3" x14ac:dyDescent="0.2">
      <c r="A332" s="43">
        <v>52824</v>
      </c>
      <c r="B332" s="42">
        <v>376317.08034124988</v>
      </c>
      <c r="C332" s="42">
        <v>118569.49890100522</v>
      </c>
    </row>
    <row r="333" spans="1:3" x14ac:dyDescent="0.2">
      <c r="A333" s="43">
        <v>52855</v>
      </c>
      <c r="B333" s="42">
        <v>373340.47655493551</v>
      </c>
      <c r="C333" s="42">
        <v>114680.03909709</v>
      </c>
    </row>
    <row r="334" spans="1:3" x14ac:dyDescent="0.2">
      <c r="A334" s="43">
        <v>52885</v>
      </c>
      <c r="B334" s="42">
        <v>370353.33063021128</v>
      </c>
      <c r="C334" s="42">
        <v>110776.80412303592</v>
      </c>
    </row>
    <row r="335" spans="1:3" x14ac:dyDescent="0.2">
      <c r="A335" s="43">
        <v>52916</v>
      </c>
      <c r="B335" s="42">
        <v>367355.60523033701</v>
      </c>
      <c r="C335" s="42">
        <v>106859.74519178206</v>
      </c>
    </row>
    <row r="336" spans="1:3" x14ac:dyDescent="0.2">
      <c r="A336" s="43">
        <v>52946</v>
      </c>
      <c r="B336" s="42">
        <v>364347.26288633817</v>
      </c>
      <c r="C336" s="42">
        <v>102928.81334348001</v>
      </c>
    </row>
    <row r="337" spans="1:3" x14ac:dyDescent="0.2">
      <c r="A337" s="43">
        <v>52977</v>
      </c>
      <c r="B337" s="42">
        <v>361328.2659965377</v>
      </c>
      <c r="C337" s="42">
        <v>98983.959444881897</v>
      </c>
    </row>
    <row r="338" spans="1:3" x14ac:dyDescent="0.2">
      <c r="A338" s="43">
        <v>53008</v>
      </c>
      <c r="B338" s="42">
        <v>358298.5768260858</v>
      </c>
      <c r="C338" s="42">
        <v>95025.134188726239</v>
      </c>
    </row>
    <row r="339" spans="1:3" x14ac:dyDescent="0.2">
      <c r="A339" s="43">
        <v>53036</v>
      </c>
      <c r="B339" s="42">
        <v>355258.15750648855</v>
      </c>
      <c r="C339" s="42">
        <v>91052.288093121693</v>
      </c>
    </row>
    <row r="340" spans="1:3" x14ac:dyDescent="0.2">
      <c r="A340" s="43">
        <v>53067</v>
      </c>
      <c r="B340" s="42">
        <v>352206.97003513441</v>
      </c>
      <c r="C340" s="42">
        <v>87065.371500928552</v>
      </c>
    </row>
    <row r="341" spans="1:3" x14ac:dyDescent="0.2">
      <c r="A341" s="43">
        <v>53097</v>
      </c>
      <c r="B341" s="42">
        <v>349144.97627481923</v>
      </c>
      <c r="C341" s="42">
        <v>83064.334579138056</v>
      </c>
    </row>
    <row r="342" spans="1:3" x14ac:dyDescent="0.2">
      <c r="A342" s="43">
        <v>53128</v>
      </c>
      <c r="B342" s="42">
        <v>346072.13795326959</v>
      </c>
      <c r="C342" s="42">
        <v>79049.127318249564</v>
      </c>
    </row>
    <row r="343" spans="1:3" x14ac:dyDescent="0.2">
      <c r="A343" s="43">
        <v>53158</v>
      </c>
      <c r="B343" s="42">
        <v>342988.4166626645</v>
      </c>
      <c r="C343" s="42">
        <v>75019.699531645427</v>
      </c>
    </row>
    <row r="344" spans="1:3" x14ac:dyDescent="0.2">
      <c r="A344" s="43">
        <v>53189</v>
      </c>
      <c r="B344" s="42">
        <v>339893.77385915519</v>
      </c>
      <c r="C344" s="42">
        <v>70976.000854963728</v>
      </c>
    </row>
    <row r="345" spans="1:3" x14ac:dyDescent="0.2">
      <c r="A345" s="43">
        <v>53220</v>
      </c>
      <c r="B345" s="42">
        <v>336788.17086238344</v>
      </c>
      <c r="C345" s="42">
        <v>66917.980745468783</v>
      </c>
    </row>
    <row r="346" spans="1:3" x14ac:dyDescent="0.2">
      <c r="A346" s="43">
        <v>53250</v>
      </c>
      <c r="B346" s="42">
        <v>333671.5688549981</v>
      </c>
      <c r="C346" s="42">
        <v>62845.588481419378</v>
      </c>
    </row>
    <row r="347" spans="1:3" x14ac:dyDescent="0.2">
      <c r="A347" s="43">
        <v>53281</v>
      </c>
      <c r="B347" s="42">
        <v>330543.92888216994</v>
      </c>
      <c r="C347" s="42">
        <v>58758.773161434794</v>
      </c>
    </row>
    <row r="348" spans="1:3" x14ac:dyDescent="0.2">
      <c r="A348" s="43">
        <v>53311</v>
      </c>
      <c r="B348" s="42">
        <v>327405.21185110469</v>
      </c>
      <c r="C348" s="42">
        <v>54657.483703858597</v>
      </c>
    </row>
    <row r="349" spans="1:3" x14ac:dyDescent="0.2">
      <c r="A349" s="43">
        <v>53342</v>
      </c>
      <c r="B349" s="42">
        <v>324255.37853055442</v>
      </c>
      <c r="C349" s="42">
        <v>50541.668846120156</v>
      </c>
    </row>
    <row r="350" spans="1:3" x14ac:dyDescent="0.2">
      <c r="A350" s="43">
        <v>53373</v>
      </c>
      <c r="B350" s="42">
        <v>321094.38955032721</v>
      </c>
      <c r="C350" s="42">
        <v>46411.277144093889</v>
      </c>
    </row>
    <row r="351" spans="1:3" x14ac:dyDescent="0.2">
      <c r="A351" s="43">
        <v>53401</v>
      </c>
      <c r="B351" s="42">
        <v>317922.20540079498</v>
      </c>
      <c r="C351" s="42">
        <v>42266.256971456278</v>
      </c>
    </row>
    <row r="352" spans="1:3" x14ac:dyDescent="0.2">
      <c r="A352" s="43">
        <v>53432</v>
      </c>
      <c r="B352" s="42">
        <v>314738.78643239982</v>
      </c>
      <c r="C352" s="42">
        <v>38106.556519040576</v>
      </c>
    </row>
    <row r="353" spans="1:3" x14ac:dyDescent="0.2">
      <c r="A353" s="43">
        <v>53462</v>
      </c>
      <c r="B353" s="42">
        <v>311544.09285515832</v>
      </c>
      <c r="C353" s="42">
        <v>33932.123794189232</v>
      </c>
    </row>
    <row r="354" spans="1:3" x14ac:dyDescent="0.2">
      <c r="A354" s="43">
        <v>53493</v>
      </c>
      <c r="B354" s="42">
        <v>308338.08473816403</v>
      </c>
      <c r="C354" s="42">
        <v>29742.90662010404</v>
      </c>
    </row>
    <row r="355" spans="1:3" x14ac:dyDescent="0.2">
      <c r="A355" s="43">
        <v>53523</v>
      </c>
      <c r="B355" s="42">
        <v>305120.72200908873</v>
      </c>
      <c r="C355" s="42">
        <v>25538.852635193965</v>
      </c>
    </row>
    <row r="356" spans="1:3" x14ac:dyDescent="0.2">
      <c r="A356" s="43">
        <v>53554</v>
      </c>
      <c r="B356" s="42">
        <v>301891.96445368131</v>
      </c>
      <c r="C356" s="42">
        <v>21319.909292420667</v>
      </c>
    </row>
    <row r="357" spans="1:3" x14ac:dyDescent="0.2">
      <c r="A357" s="43">
        <v>53585</v>
      </c>
      <c r="B357" s="42">
        <v>298651.77171526517</v>
      </c>
      <c r="C357" s="42">
        <v>17086.023858641711</v>
      </c>
    </row>
    <row r="358" spans="1:3" x14ac:dyDescent="0.2">
      <c r="A358" s="43">
        <v>53615</v>
      </c>
      <c r="B358" s="42">
        <v>295400.10329423379</v>
      </c>
      <c r="C358" s="42">
        <v>12837.143413951457</v>
      </c>
    </row>
    <row r="359" spans="1:3" x14ac:dyDescent="0.2">
      <c r="A359" s="43">
        <v>53646</v>
      </c>
      <c r="B359" s="42">
        <v>292136.91854754457</v>
      </c>
      <c r="C359" s="42">
        <v>8573.2148510195912</v>
      </c>
    </row>
    <row r="360" spans="1:3" x14ac:dyDescent="0.2">
      <c r="A360" s="43">
        <v>53676</v>
      </c>
      <c r="B360" s="42">
        <v>288862.17668821086</v>
      </c>
      <c r="C360" s="42">
        <v>4294.184874427342</v>
      </c>
    </row>
    <row r="361" spans="1:3" x14ac:dyDescent="0.2">
      <c r="A361" s="43">
        <v>53707</v>
      </c>
      <c r="B361" s="66">
        <v>285575.83678479202</v>
      </c>
      <c r="C361" s="66">
        <v>0</v>
      </c>
    </row>
    <row r="362" spans="1:3" x14ac:dyDescent="0.2">
      <c r="A362" s="43">
        <v>53738</v>
      </c>
      <c r="B362" s="66">
        <v>282277.85776088189</v>
      </c>
      <c r="C362" s="66">
        <v>0</v>
      </c>
    </row>
    <row r="363" spans="1:3" x14ac:dyDescent="0.2">
      <c r="A363" s="43">
        <v>53766</v>
      </c>
      <c r="B363" s="66">
        <v>278968.19839459541</v>
      </c>
      <c r="C363" s="66">
        <v>0</v>
      </c>
    </row>
    <row r="364" spans="1:3" x14ac:dyDescent="0.2">
      <c r="A364" s="43">
        <v>53797</v>
      </c>
      <c r="B364" s="66">
        <v>275646.81731805333</v>
      </c>
      <c r="C364" s="66">
        <v>0</v>
      </c>
    </row>
    <row r="365" spans="1:3" x14ac:dyDescent="0.2">
      <c r="A365" s="43">
        <v>53827</v>
      </c>
      <c r="B365" s="66">
        <v>272313.67301686516</v>
      </c>
      <c r="C365" s="66">
        <v>0</v>
      </c>
    </row>
    <row r="366" spans="1:3" x14ac:dyDescent="0.2">
      <c r="A366" s="43">
        <v>53858</v>
      </c>
      <c r="B366" s="66">
        <v>268968.72382961027</v>
      </c>
      <c r="C366" s="66">
        <v>0</v>
      </c>
    </row>
    <row r="367" spans="1:3" x14ac:dyDescent="0.2">
      <c r="A367" s="43">
        <v>53888</v>
      </c>
      <c r="B367" s="66">
        <v>265611.92794731719</v>
      </c>
      <c r="C367" s="66">
        <v>0</v>
      </c>
    </row>
    <row r="368" spans="1:3" x14ac:dyDescent="0.2">
      <c r="A368" s="43">
        <v>53919</v>
      </c>
      <c r="B368" s="66">
        <v>262243.243412941</v>
      </c>
      <c r="C368" s="66">
        <v>0</v>
      </c>
    </row>
    <row r="369" spans="1:3" x14ac:dyDescent="0.2">
      <c r="A369" s="43">
        <v>53950</v>
      </c>
      <c r="B369" s="66">
        <v>258862.6281208389</v>
      </c>
      <c r="C369" s="66">
        <v>0</v>
      </c>
    </row>
    <row r="370" spans="1:3" x14ac:dyDescent="0.2">
      <c r="A370" s="43">
        <v>53980</v>
      </c>
      <c r="B370" s="66">
        <v>255470.03981624392</v>
      </c>
      <c r="C370" s="66">
        <v>0</v>
      </c>
    </row>
    <row r="371" spans="1:3" x14ac:dyDescent="0.2">
      <c r="A371" s="43">
        <v>54011</v>
      </c>
      <c r="B371" s="66">
        <v>252065.43609473686</v>
      </c>
      <c r="C371" s="66">
        <v>0</v>
      </c>
    </row>
    <row r="372" spans="1:3" x14ac:dyDescent="0.2">
      <c r="A372" s="43">
        <v>54041</v>
      </c>
      <c r="B372" s="66">
        <v>248648.7744017161</v>
      </c>
      <c r="C372" s="66">
        <v>0</v>
      </c>
    </row>
    <row r="373" spans="1:3" x14ac:dyDescent="0.2">
      <c r="A373" s="43">
        <v>54072</v>
      </c>
      <c r="B373" s="66">
        <v>245220.01203186589</v>
      </c>
      <c r="C373" s="66">
        <v>0</v>
      </c>
    </row>
    <row r="374" spans="1:3" x14ac:dyDescent="0.2">
      <c r="A374" s="43">
        <v>54103</v>
      </c>
      <c r="B374" s="66">
        <v>241779.10612862246</v>
      </c>
      <c r="C374" s="66">
        <v>0</v>
      </c>
    </row>
    <row r="375" spans="1:3" x14ac:dyDescent="0.2">
      <c r="A375" s="43">
        <v>54132</v>
      </c>
      <c r="B375" s="66">
        <v>238326.01368363839</v>
      </c>
      <c r="C375" s="66">
        <v>0</v>
      </c>
    </row>
    <row r="376" spans="1:3" x14ac:dyDescent="0.2">
      <c r="A376" s="43">
        <v>54163</v>
      </c>
      <c r="B376" s="66">
        <v>234860.69153624499</v>
      </c>
      <c r="C376" s="66">
        <v>0</v>
      </c>
    </row>
    <row r="377" spans="1:3" x14ac:dyDescent="0.2">
      <c r="A377" s="43">
        <v>54193</v>
      </c>
      <c r="B377" s="66">
        <v>231383.09637291293</v>
      </c>
      <c r="C377" s="66">
        <v>0</v>
      </c>
    </row>
    <row r="378" spans="1:3" x14ac:dyDescent="0.2">
      <c r="A378" s="43">
        <v>54224</v>
      </c>
      <c r="B378" s="66">
        <v>227893.18472671072</v>
      </c>
      <c r="C378" s="66">
        <v>0</v>
      </c>
    </row>
    <row r="379" spans="1:3" x14ac:dyDescent="0.2">
      <c r="A379" s="43">
        <v>54254</v>
      </c>
      <c r="B379" s="66">
        <v>224390.91297676155</v>
      </c>
      <c r="C379" s="66">
        <v>0</v>
      </c>
    </row>
    <row r="380" spans="1:3" x14ac:dyDescent="0.2">
      <c r="A380" s="43">
        <v>54285</v>
      </c>
      <c r="B380" s="66">
        <v>220876.23734769798</v>
      </c>
      <c r="C380" s="66">
        <v>0</v>
      </c>
    </row>
    <row r="381" spans="1:3" x14ac:dyDescent="0.2">
      <c r="A381" s="43">
        <v>54316</v>
      </c>
      <c r="B381" s="66">
        <v>217349.11390911479</v>
      </c>
      <c r="C381" s="66">
        <v>0</v>
      </c>
    </row>
    <row r="382" spans="1:3" x14ac:dyDescent="0.2">
      <c r="A382" s="43">
        <v>54346</v>
      </c>
      <c r="B382" s="66">
        <v>213809.49857501997</v>
      </c>
      <c r="C382" s="66">
        <v>0</v>
      </c>
    </row>
    <row r="383" spans="1:3" x14ac:dyDescent="0.2">
      <c r="A383" s="43">
        <v>54377</v>
      </c>
      <c r="B383" s="66">
        <v>210257.34710328357</v>
      </c>
      <c r="C383" s="66">
        <v>0</v>
      </c>
    </row>
    <row r="384" spans="1:3" x14ac:dyDescent="0.2">
      <c r="A384" s="43">
        <v>54407</v>
      </c>
      <c r="B384" s="66">
        <v>206692.61509508477</v>
      </c>
      <c r="C384" s="66">
        <v>0</v>
      </c>
    </row>
    <row r="385" spans="1:3" x14ac:dyDescent="0.2">
      <c r="A385" s="43">
        <v>54438</v>
      </c>
      <c r="B385" s="66">
        <v>203115.25799435691</v>
      </c>
      <c r="C385" s="66">
        <v>0</v>
      </c>
    </row>
    <row r="386" spans="1:3" x14ac:dyDescent="0.2">
      <c r="A386" s="43">
        <v>54469</v>
      </c>
      <c r="B386" s="66">
        <v>199525.23108723064</v>
      </c>
      <c r="C386" s="66">
        <v>0</v>
      </c>
    </row>
    <row r="387" spans="1:3" x14ac:dyDescent="0.2">
      <c r="A387" s="43">
        <v>54497</v>
      </c>
      <c r="B387" s="66">
        <v>195922.48950147498</v>
      </c>
      <c r="C387" s="66">
        <v>0</v>
      </c>
    </row>
    <row r="388" spans="1:3" x14ac:dyDescent="0.2">
      <c r="A388" s="43">
        <v>54528</v>
      </c>
      <c r="B388" s="66">
        <v>192306.98820593642</v>
      </c>
      <c r="C388" s="66">
        <v>0</v>
      </c>
    </row>
    <row r="389" spans="1:3" x14ac:dyDescent="0.2">
      <c r="A389" s="43">
        <v>54558</v>
      </c>
      <c r="B389" s="66">
        <v>188678.68200997615</v>
      </c>
      <c r="C389" s="66">
        <v>0</v>
      </c>
    </row>
    <row r="390" spans="1:3" x14ac:dyDescent="0.2">
      <c r="A390" s="43">
        <v>54589</v>
      </c>
      <c r="B390" s="66">
        <v>185037.52556290521</v>
      </c>
      <c r="C390" s="66">
        <v>0</v>
      </c>
    </row>
    <row r="391" spans="1:3" x14ac:dyDescent="0.2">
      <c r="A391" s="43">
        <v>54619</v>
      </c>
      <c r="B391" s="66">
        <v>181383.47335341756</v>
      </c>
      <c r="C391" s="66">
        <v>0</v>
      </c>
    </row>
    <row r="392" spans="1:3" x14ac:dyDescent="0.2">
      <c r="A392" s="43">
        <v>54650</v>
      </c>
      <c r="B392" s="66">
        <v>177716.47970902131</v>
      </c>
      <c r="C392" s="66">
        <v>0</v>
      </c>
    </row>
    <row r="393" spans="1:3" x14ac:dyDescent="0.2">
      <c r="A393" s="43">
        <v>54681</v>
      </c>
      <c r="B393" s="66">
        <v>174036.49879546781</v>
      </c>
      <c r="C393" s="66">
        <v>0</v>
      </c>
    </row>
    <row r="394" spans="1:3" x14ac:dyDescent="0.2">
      <c r="A394" s="43">
        <v>54711</v>
      </c>
      <c r="B394" s="66">
        <v>170343.48461617882</v>
      </c>
      <c r="C394" s="66">
        <v>0</v>
      </c>
    </row>
    <row r="395" spans="1:3" x14ac:dyDescent="0.2">
      <c r="A395" s="43">
        <v>54742</v>
      </c>
      <c r="B395" s="66">
        <v>166637.39101167151</v>
      </c>
      <c r="C395" s="66">
        <v>0</v>
      </c>
    </row>
    <row r="396" spans="1:3" x14ac:dyDescent="0.2">
      <c r="A396" s="43">
        <v>54772</v>
      </c>
      <c r="B396" s="66">
        <v>162918.17165898156</v>
      </c>
      <c r="C396" s="66">
        <v>0</v>
      </c>
    </row>
    <row r="397" spans="1:3" x14ac:dyDescent="0.2">
      <c r="A397" s="43">
        <v>54803</v>
      </c>
      <c r="B397" s="66">
        <v>159185.78007108418</v>
      </c>
      <c r="C397" s="66">
        <v>0</v>
      </c>
    </row>
    <row r="398" spans="1:3" x14ac:dyDescent="0.2">
      <c r="A398" s="43">
        <v>54834</v>
      </c>
      <c r="B398" s="66">
        <v>155440.169596313</v>
      </c>
      <c r="C398" s="66">
        <v>0</v>
      </c>
    </row>
    <row r="399" spans="1:3" x14ac:dyDescent="0.2">
      <c r="A399" s="43">
        <v>54862</v>
      </c>
      <c r="B399" s="66">
        <v>151681.29341777699</v>
      </c>
      <c r="C399" s="66">
        <v>0</v>
      </c>
    </row>
    <row r="400" spans="1:3" x14ac:dyDescent="0.2">
      <c r="A400" s="43">
        <v>54893</v>
      </c>
      <c r="B400" s="66">
        <v>147909.10455277533</v>
      </c>
      <c r="C400" s="66">
        <v>0</v>
      </c>
    </row>
    <row r="401" spans="1:3" x14ac:dyDescent="0.2">
      <c r="A401" s="43">
        <v>54923</v>
      </c>
      <c r="B401" s="66">
        <v>144123.55585221012</v>
      </c>
      <c r="C401" s="66">
        <v>0</v>
      </c>
    </row>
    <row r="402" spans="1:3" x14ac:dyDescent="0.2">
      <c r="A402" s="43">
        <v>54954</v>
      </c>
      <c r="B402" s="66">
        <v>140324.5999999971</v>
      </c>
      <c r="C402" s="66">
        <v>0</v>
      </c>
    </row>
    <row r="403" spans="1:3" x14ac:dyDescent="0.2">
      <c r="A403" s="43">
        <v>54984</v>
      </c>
      <c r="B403" s="66">
        <v>136512.18951247414</v>
      </c>
      <c r="C403" s="66">
        <v>0</v>
      </c>
    </row>
    <row r="404" spans="1:3" x14ac:dyDescent="0.2">
      <c r="A404" s="43">
        <v>55015</v>
      </c>
      <c r="B404" s="66">
        <v>132686.27673780787</v>
      </c>
      <c r="C404" s="66">
        <v>0</v>
      </c>
    </row>
    <row r="405" spans="1:3" x14ac:dyDescent="0.2">
      <c r="A405" s="43">
        <v>55046</v>
      </c>
      <c r="B405" s="66">
        <v>128846.813855398</v>
      </c>
      <c r="C405" s="66">
        <v>0</v>
      </c>
    </row>
    <row r="406" spans="1:3" x14ac:dyDescent="0.2">
      <c r="A406" s="43">
        <v>55076</v>
      </c>
      <c r="B406" s="66">
        <v>124993.75287527959</v>
      </c>
      <c r="C406" s="66">
        <v>0</v>
      </c>
    </row>
    <row r="407" spans="1:3" x14ac:dyDescent="0.2">
      <c r="A407" s="43">
        <v>55107</v>
      </c>
      <c r="B407" s="66">
        <v>121127.04563752326</v>
      </c>
      <c r="C407" s="66">
        <v>0</v>
      </c>
    </row>
    <row r="408" spans="1:3" x14ac:dyDescent="0.2">
      <c r="A408" s="43">
        <v>55137</v>
      </c>
      <c r="B408" s="66">
        <v>117246.64381163321</v>
      </c>
      <c r="C408" s="66">
        <v>0</v>
      </c>
    </row>
    <row r="409" spans="1:3" x14ac:dyDescent="0.2">
      <c r="A409" s="43">
        <v>55168</v>
      </c>
      <c r="B409" s="66">
        <v>113352.49889594314</v>
      </c>
      <c r="C409" s="66">
        <v>0</v>
      </c>
    </row>
    <row r="410" spans="1:3" x14ac:dyDescent="0.2">
      <c r="A410" s="43">
        <v>55199</v>
      </c>
      <c r="B410" s="66">
        <v>109444.56221701</v>
      </c>
      <c r="C410" s="66">
        <v>0</v>
      </c>
    </row>
    <row r="411" spans="1:3" x14ac:dyDescent="0.2">
      <c r="A411" s="43">
        <v>55227</v>
      </c>
      <c r="B411" s="66">
        <v>105522.78492900563</v>
      </c>
      <c r="C411" s="66">
        <v>0</v>
      </c>
    </row>
    <row r="412" spans="1:3" x14ac:dyDescent="0.2">
      <c r="A412" s="43">
        <v>55258</v>
      </c>
      <c r="B412" s="66">
        <v>101587.11801310626</v>
      </c>
      <c r="C412" s="66">
        <v>0</v>
      </c>
    </row>
    <row r="413" spans="1:3" x14ac:dyDescent="0.2">
      <c r="A413" s="43">
        <v>55288</v>
      </c>
      <c r="B413" s="66">
        <v>97637.51227687973</v>
      </c>
      <c r="C413" s="66">
        <v>0</v>
      </c>
    </row>
    <row r="414" spans="1:3" x14ac:dyDescent="0.2">
      <c r="A414" s="43">
        <v>55319</v>
      </c>
      <c r="B414" s="66">
        <v>93673.918353670742</v>
      </c>
      <c r="C414" s="66">
        <v>0</v>
      </c>
    </row>
    <row r="415" spans="1:3" x14ac:dyDescent="0.2">
      <c r="A415" s="43">
        <v>55349</v>
      </c>
      <c r="B415" s="66">
        <v>89696.286701983714</v>
      </c>
      <c r="C415" s="66">
        <v>0</v>
      </c>
    </row>
    <row r="416" spans="1:3" x14ac:dyDescent="0.2">
      <c r="A416" s="43">
        <v>55380</v>
      </c>
      <c r="B416" s="66">
        <v>85704.567604863623</v>
      </c>
      <c r="C416" s="66">
        <v>0</v>
      </c>
    </row>
    <row r="417" spans="1:3" x14ac:dyDescent="0.2">
      <c r="A417" s="43">
        <v>55411</v>
      </c>
      <c r="B417" s="66">
        <v>81698.711169274568</v>
      </c>
      <c r="C417" s="66">
        <v>0</v>
      </c>
    </row>
    <row r="418" spans="1:3" x14ac:dyDescent="0.2">
      <c r="A418" s="43">
        <v>55441</v>
      </c>
      <c r="B418" s="66">
        <v>77678.667325476141</v>
      </c>
      <c r="C418" s="66">
        <v>0</v>
      </c>
    </row>
    <row r="419" spans="1:3" x14ac:dyDescent="0.2">
      <c r="A419" s="43">
        <v>55472</v>
      </c>
      <c r="B419" s="66">
        <v>73644.385826397585</v>
      </c>
      <c r="C419" s="66">
        <v>0</v>
      </c>
    </row>
    <row r="420" spans="1:3" x14ac:dyDescent="0.2">
      <c r="A420" s="43">
        <v>55502</v>
      </c>
      <c r="B420" s="66">
        <v>69595.816247009803</v>
      </c>
      <c r="C420" s="66">
        <v>0</v>
      </c>
    </row>
    <row r="421" spans="1:3" x14ac:dyDescent="0.2">
      <c r="A421" s="43">
        <v>55533</v>
      </c>
      <c r="B421" s="66">
        <v>65532.907983695019</v>
      </c>
      <c r="C421" s="66">
        <v>0</v>
      </c>
    </row>
    <row r="422" spans="1:3" x14ac:dyDescent="0.2">
      <c r="A422" s="43">
        <v>55564</v>
      </c>
      <c r="B422" s="66">
        <v>61455.61025361433</v>
      </c>
      <c r="C422" s="66">
        <v>0</v>
      </c>
    </row>
    <row r="423" spans="1:3" x14ac:dyDescent="0.2">
      <c r="A423" s="43">
        <v>55593</v>
      </c>
      <c r="B423" s="66">
        <v>57363.87209407294</v>
      </c>
      <c r="C423" s="66">
        <v>0</v>
      </c>
    </row>
    <row r="424" spans="1:3" x14ac:dyDescent="0.2">
      <c r="A424" s="43">
        <v>55624</v>
      </c>
      <c r="B424" s="66">
        <v>53257.642361883169</v>
      </c>
      <c r="C424" s="66">
        <v>0</v>
      </c>
    </row>
    <row r="425" spans="1:3" x14ac:dyDescent="0.2">
      <c r="A425" s="43">
        <v>55654</v>
      </c>
      <c r="B425" s="66">
        <v>49136.86973272523</v>
      </c>
      <c r="C425" s="66">
        <v>0</v>
      </c>
    </row>
    <row r="426" spans="1:3" x14ac:dyDescent="0.2">
      <c r="A426" s="43">
        <v>55685</v>
      </c>
      <c r="B426" s="66">
        <v>45001.502700505691</v>
      </c>
      <c r="C426" s="66">
        <v>0</v>
      </c>
    </row>
    <row r="427" spans="1:3" x14ac:dyDescent="0.2">
      <c r="A427" s="43">
        <v>55715</v>
      </c>
      <c r="B427" s="66">
        <v>40851.489576713706</v>
      </c>
      <c r="C427" s="66">
        <v>0</v>
      </c>
    </row>
    <row r="428" spans="1:3" x14ac:dyDescent="0.2">
      <c r="A428" s="43">
        <v>55746</v>
      </c>
      <c r="B428" s="66">
        <v>36686.778489774959</v>
      </c>
      <c r="C428" s="66">
        <v>0</v>
      </c>
    </row>
    <row r="429" spans="1:3" x14ac:dyDescent="0.2">
      <c r="A429" s="43">
        <v>55777</v>
      </c>
      <c r="B429" s="66">
        <v>32507.317384403301</v>
      </c>
      <c r="C429" s="66">
        <v>0</v>
      </c>
    </row>
    <row r="430" spans="1:3" x14ac:dyDescent="0.2">
      <c r="A430" s="43">
        <v>55807</v>
      </c>
      <c r="B430" s="66">
        <v>28313.05402095012</v>
      </c>
      <c r="C430" s="66">
        <v>0</v>
      </c>
    </row>
    <row r="431" spans="1:3" x14ac:dyDescent="0.2">
      <c r="A431" s="43">
        <v>55838</v>
      </c>
      <c r="B431" s="66">
        <v>24103.935974751374</v>
      </c>
      <c r="C431" s="66">
        <v>0</v>
      </c>
    </row>
    <row r="432" spans="1:3" x14ac:dyDescent="0.2">
      <c r="A432" s="43">
        <v>55868</v>
      </c>
      <c r="B432" s="66">
        <v>19879.910635472341</v>
      </c>
      <c r="C432" s="66">
        <v>0</v>
      </c>
    </row>
    <row r="433" spans="1:3" x14ac:dyDescent="0.2">
      <c r="A433" s="43">
        <v>55899</v>
      </c>
      <c r="B433" s="66">
        <v>15640.925206450029</v>
      </c>
      <c r="C433" s="66">
        <v>0</v>
      </c>
    </row>
    <row r="434" spans="1:3" x14ac:dyDescent="0.2">
      <c r="A434" s="43">
        <v>55930</v>
      </c>
      <c r="B434" s="66">
        <v>11386.926704033263</v>
      </c>
      <c r="C434" s="66">
        <v>0</v>
      </c>
    </row>
    <row r="435" spans="1:3" x14ac:dyDescent="0.2">
      <c r="A435" s="43">
        <v>55958</v>
      </c>
      <c r="B435" s="66">
        <v>7117.8619569204375</v>
      </c>
      <c r="C435" s="66">
        <v>0</v>
      </c>
    </row>
    <row r="436" spans="1:3" x14ac:dyDescent="0.2">
      <c r="A436" s="43">
        <v>55989</v>
      </c>
      <c r="B436" s="66">
        <v>2833.6776054949205</v>
      </c>
      <c r="C436" s="66">
        <v>0</v>
      </c>
    </row>
    <row r="437" spans="1:3" x14ac:dyDescent="0.2">
      <c r="A437" s="43">
        <v>56019</v>
      </c>
      <c r="B437" s="66">
        <v>0</v>
      </c>
      <c r="C437" s="66">
        <v>0</v>
      </c>
    </row>
    <row r="438" spans="1:3" x14ac:dyDescent="0.2">
      <c r="A438" s="43">
        <v>56050</v>
      </c>
      <c r="B438" s="66">
        <v>0</v>
      </c>
      <c r="C438" s="66">
        <v>0</v>
      </c>
    </row>
    <row r="439" spans="1:3" x14ac:dyDescent="0.2">
      <c r="A439" s="43">
        <v>56080</v>
      </c>
      <c r="B439" s="66">
        <v>0</v>
      </c>
      <c r="C439" s="66">
        <v>0</v>
      </c>
    </row>
    <row r="440" spans="1:3" x14ac:dyDescent="0.2">
      <c r="A440" s="43">
        <v>56111</v>
      </c>
      <c r="B440" s="66">
        <v>0</v>
      </c>
      <c r="C440" s="66">
        <v>0</v>
      </c>
    </row>
    <row r="441" spans="1:3" x14ac:dyDescent="0.2">
      <c r="A441" s="43">
        <v>56142</v>
      </c>
      <c r="B441" s="66">
        <v>0</v>
      </c>
      <c r="C441" s="66">
        <v>0</v>
      </c>
    </row>
    <row r="442" spans="1:3" x14ac:dyDescent="0.2">
      <c r="A442" s="43">
        <v>56172</v>
      </c>
      <c r="B442" s="66">
        <v>0</v>
      </c>
      <c r="C442" s="66">
        <v>0</v>
      </c>
    </row>
    <row r="443" spans="1:3" x14ac:dyDescent="0.2">
      <c r="A443" s="43">
        <v>56203</v>
      </c>
      <c r="B443" s="66">
        <v>0</v>
      </c>
      <c r="C443" s="66">
        <v>0</v>
      </c>
    </row>
    <row r="444" spans="1:3" x14ac:dyDescent="0.2">
      <c r="A444" s="43">
        <v>56233</v>
      </c>
      <c r="B444" s="66">
        <v>0</v>
      </c>
      <c r="C444" s="66">
        <v>0</v>
      </c>
    </row>
    <row r="445" spans="1:3" x14ac:dyDescent="0.2">
      <c r="A445" s="43">
        <v>56264</v>
      </c>
      <c r="B445" s="66">
        <v>0</v>
      </c>
      <c r="C445" s="66">
        <v>0</v>
      </c>
    </row>
    <row r="446" spans="1:3" x14ac:dyDescent="0.2">
      <c r="A446" s="43">
        <v>56295</v>
      </c>
      <c r="B446" s="66">
        <v>0</v>
      </c>
      <c r="C446" s="66">
        <v>0</v>
      </c>
    </row>
    <row r="447" spans="1:3" x14ac:dyDescent="0.2">
      <c r="A447" s="43">
        <v>56323</v>
      </c>
      <c r="B447" s="66">
        <v>0</v>
      </c>
      <c r="C447" s="66">
        <v>0</v>
      </c>
    </row>
    <row r="448" spans="1:3" x14ac:dyDescent="0.2">
      <c r="A448" s="43">
        <v>56354</v>
      </c>
      <c r="B448" s="66">
        <v>0</v>
      </c>
      <c r="C448" s="66">
        <v>0</v>
      </c>
    </row>
    <row r="449" spans="1:3" x14ac:dyDescent="0.2">
      <c r="A449" s="43">
        <v>56384</v>
      </c>
      <c r="B449" s="66">
        <v>0</v>
      </c>
      <c r="C449" s="66">
        <v>0</v>
      </c>
    </row>
    <row r="450" spans="1:3" x14ac:dyDescent="0.2">
      <c r="A450" s="43">
        <v>56415</v>
      </c>
      <c r="B450" s="66">
        <v>0</v>
      </c>
      <c r="C450" s="66">
        <v>0</v>
      </c>
    </row>
    <row r="451" spans="1:3" x14ac:dyDescent="0.2">
      <c r="A451" s="43">
        <v>56445</v>
      </c>
      <c r="B451" s="66">
        <v>0</v>
      </c>
      <c r="C451" s="66">
        <v>0</v>
      </c>
    </row>
    <row r="452" spans="1:3" x14ac:dyDescent="0.2">
      <c r="A452" s="43">
        <v>56476</v>
      </c>
      <c r="B452" s="66">
        <v>0</v>
      </c>
      <c r="C452" s="66">
        <v>0</v>
      </c>
    </row>
    <row r="453" spans="1:3" x14ac:dyDescent="0.2">
      <c r="A453" s="43">
        <v>56507</v>
      </c>
      <c r="B453" s="66">
        <v>0</v>
      </c>
      <c r="C453" s="66">
        <v>0</v>
      </c>
    </row>
    <row r="454" spans="1:3" x14ac:dyDescent="0.2">
      <c r="A454" s="43">
        <v>56537</v>
      </c>
      <c r="B454" s="66">
        <v>0</v>
      </c>
      <c r="C454" s="66">
        <v>0</v>
      </c>
    </row>
    <row r="455" spans="1:3" x14ac:dyDescent="0.2">
      <c r="A455" s="43">
        <v>56568</v>
      </c>
      <c r="B455" s="66">
        <v>0</v>
      </c>
      <c r="C455" s="66">
        <v>0</v>
      </c>
    </row>
    <row r="456" spans="1:3" x14ac:dyDescent="0.2">
      <c r="A456" s="43">
        <v>56598</v>
      </c>
      <c r="B456" s="66">
        <v>0</v>
      </c>
      <c r="C456" s="66">
        <v>0</v>
      </c>
    </row>
    <row r="457" spans="1:3" x14ac:dyDescent="0.2">
      <c r="A457" s="43">
        <v>56629</v>
      </c>
      <c r="B457" s="66">
        <v>0</v>
      </c>
      <c r="C457" s="66">
        <v>0</v>
      </c>
    </row>
    <row r="458" spans="1:3" x14ac:dyDescent="0.2">
      <c r="A458" s="43">
        <v>56660</v>
      </c>
      <c r="B458" s="66">
        <v>0</v>
      </c>
      <c r="C458" s="66">
        <v>0</v>
      </c>
    </row>
    <row r="459" spans="1:3" x14ac:dyDescent="0.2">
      <c r="A459" s="43">
        <v>56688</v>
      </c>
      <c r="B459" s="66">
        <v>0</v>
      </c>
      <c r="C459" s="66">
        <v>0</v>
      </c>
    </row>
    <row r="460" spans="1:3" x14ac:dyDescent="0.2">
      <c r="A460" s="43">
        <v>56719</v>
      </c>
      <c r="B460" s="66">
        <v>0</v>
      </c>
      <c r="C460" s="66">
        <v>0</v>
      </c>
    </row>
    <row r="461" spans="1:3" x14ac:dyDescent="0.2">
      <c r="A461" s="43">
        <v>56749</v>
      </c>
      <c r="B461" s="66">
        <v>0</v>
      </c>
      <c r="C461" s="66">
        <v>0</v>
      </c>
    </row>
    <row r="462" spans="1:3" x14ac:dyDescent="0.2">
      <c r="A462" s="43">
        <v>56780</v>
      </c>
      <c r="B462" s="66">
        <v>0</v>
      </c>
      <c r="C462" s="66">
        <v>0</v>
      </c>
    </row>
    <row r="463" spans="1:3" x14ac:dyDescent="0.2">
      <c r="A463" s="43">
        <v>56810</v>
      </c>
      <c r="B463" s="66">
        <v>0</v>
      </c>
      <c r="C463" s="66">
        <v>0</v>
      </c>
    </row>
    <row r="464" spans="1:3" x14ac:dyDescent="0.2">
      <c r="A464" s="43">
        <v>56841</v>
      </c>
      <c r="B464" s="66">
        <v>0</v>
      </c>
      <c r="C464" s="66">
        <v>0</v>
      </c>
    </row>
    <row r="465" spans="1:3" x14ac:dyDescent="0.2">
      <c r="A465" s="43">
        <v>56872</v>
      </c>
      <c r="B465" s="66">
        <v>0</v>
      </c>
      <c r="C465" s="66">
        <v>0</v>
      </c>
    </row>
    <row r="466" spans="1:3" x14ac:dyDescent="0.2">
      <c r="A466" s="43">
        <v>56902</v>
      </c>
      <c r="B466" s="66">
        <v>0</v>
      </c>
      <c r="C466" s="66">
        <v>0</v>
      </c>
    </row>
    <row r="467" spans="1:3" x14ac:dyDescent="0.2">
      <c r="A467" s="43">
        <v>56933</v>
      </c>
      <c r="B467" s="66">
        <v>0</v>
      </c>
      <c r="C467" s="66">
        <v>0</v>
      </c>
    </row>
    <row r="468" spans="1:3" x14ac:dyDescent="0.2">
      <c r="A468" s="43">
        <v>56963</v>
      </c>
      <c r="B468" s="66">
        <v>0</v>
      </c>
      <c r="C468" s="66">
        <v>0</v>
      </c>
    </row>
    <row r="469" spans="1:3" x14ac:dyDescent="0.2">
      <c r="A469" s="43">
        <v>56994</v>
      </c>
      <c r="B469" s="66">
        <v>0</v>
      </c>
      <c r="C469" s="66">
        <v>0</v>
      </c>
    </row>
    <row r="470" spans="1:3" x14ac:dyDescent="0.2">
      <c r="A470" s="43">
        <v>57025</v>
      </c>
      <c r="B470" s="66">
        <v>0</v>
      </c>
      <c r="C470" s="66">
        <v>0</v>
      </c>
    </row>
    <row r="471" spans="1:3" x14ac:dyDescent="0.2">
      <c r="A471" s="43">
        <v>57054</v>
      </c>
      <c r="B471" s="66">
        <v>0</v>
      </c>
      <c r="C471" s="66">
        <v>0</v>
      </c>
    </row>
    <row r="472" spans="1:3" x14ac:dyDescent="0.2">
      <c r="A472" s="43">
        <v>57085</v>
      </c>
      <c r="B472" s="66">
        <v>0</v>
      </c>
      <c r="C472" s="66">
        <v>0</v>
      </c>
    </row>
    <row r="473" spans="1:3" x14ac:dyDescent="0.2">
      <c r="A473" s="43">
        <v>57115</v>
      </c>
      <c r="B473" s="66">
        <v>0</v>
      </c>
      <c r="C473" s="66">
        <v>0</v>
      </c>
    </row>
    <row r="474" spans="1:3" x14ac:dyDescent="0.2">
      <c r="A474" s="43">
        <v>57146</v>
      </c>
      <c r="B474" s="66">
        <v>0</v>
      </c>
      <c r="C474" s="66">
        <v>0</v>
      </c>
    </row>
    <row r="475" spans="1:3" x14ac:dyDescent="0.2">
      <c r="A475" s="43">
        <v>57176</v>
      </c>
      <c r="B475" s="66">
        <v>0</v>
      </c>
      <c r="C475" s="66">
        <v>0</v>
      </c>
    </row>
    <row r="476" spans="1:3" x14ac:dyDescent="0.2">
      <c r="A476" s="43">
        <v>57207</v>
      </c>
      <c r="B476" s="66">
        <v>0</v>
      </c>
      <c r="C476" s="66">
        <v>0</v>
      </c>
    </row>
    <row r="477" spans="1:3" x14ac:dyDescent="0.2">
      <c r="A477" s="43">
        <v>57238</v>
      </c>
      <c r="B477" s="66">
        <v>0</v>
      </c>
      <c r="C477" s="66">
        <v>0</v>
      </c>
    </row>
    <row r="478" spans="1:3" x14ac:dyDescent="0.2">
      <c r="A478" s="43">
        <v>57268</v>
      </c>
      <c r="B478" s="66">
        <v>0</v>
      </c>
      <c r="C478" s="66">
        <v>0</v>
      </c>
    </row>
    <row r="479" spans="1:3" x14ac:dyDescent="0.2">
      <c r="A479" s="43">
        <v>57299</v>
      </c>
      <c r="B479" s="66">
        <v>0</v>
      </c>
      <c r="C479" s="66">
        <v>0</v>
      </c>
    </row>
    <row r="480" spans="1:3" x14ac:dyDescent="0.2">
      <c r="A480" s="43">
        <v>57329</v>
      </c>
      <c r="B480" s="66">
        <v>0</v>
      </c>
      <c r="C480" s="66">
        <v>0</v>
      </c>
    </row>
    <row r="481" spans="1:3" x14ac:dyDescent="0.2">
      <c r="A481" s="43">
        <v>57360</v>
      </c>
      <c r="B481" s="66">
        <v>0</v>
      </c>
      <c r="C481" s="66">
        <v>0</v>
      </c>
    </row>
    <row r="482" spans="1:3" x14ac:dyDescent="0.2">
      <c r="A482" s="43">
        <v>57391</v>
      </c>
      <c r="B482" s="66">
        <v>0</v>
      </c>
      <c r="C482" s="66">
        <v>0</v>
      </c>
    </row>
    <row r="483" spans="1:3" x14ac:dyDescent="0.2">
      <c r="A483" s="43">
        <v>57419</v>
      </c>
      <c r="B483" s="66">
        <v>0</v>
      </c>
      <c r="C483" s="66">
        <v>0</v>
      </c>
    </row>
    <row r="484" spans="1:3" x14ac:dyDescent="0.2">
      <c r="A484" s="43">
        <v>57450</v>
      </c>
      <c r="B484" s="66">
        <v>0</v>
      </c>
      <c r="C484" s="66">
        <v>0</v>
      </c>
    </row>
    <row r="485" spans="1:3" x14ac:dyDescent="0.2">
      <c r="A485" s="43">
        <v>57480</v>
      </c>
      <c r="B485" s="66">
        <v>0</v>
      </c>
      <c r="C485" s="66">
        <v>0</v>
      </c>
    </row>
    <row r="486" spans="1:3" x14ac:dyDescent="0.2">
      <c r="A486" s="43">
        <v>57511</v>
      </c>
      <c r="B486" s="66">
        <v>0</v>
      </c>
      <c r="C486" s="66">
        <v>0</v>
      </c>
    </row>
    <row r="487" spans="1:3" x14ac:dyDescent="0.2">
      <c r="A487" s="43">
        <v>57541</v>
      </c>
      <c r="B487" s="66">
        <v>0</v>
      </c>
      <c r="C487" s="66">
        <v>0</v>
      </c>
    </row>
    <row r="488" spans="1:3" x14ac:dyDescent="0.2">
      <c r="A488" s="43">
        <v>57572</v>
      </c>
      <c r="B488" s="66">
        <v>0</v>
      </c>
      <c r="C488" s="66">
        <v>0</v>
      </c>
    </row>
    <row r="489" spans="1:3" x14ac:dyDescent="0.2">
      <c r="A489" s="43">
        <v>57603</v>
      </c>
      <c r="B489" s="66">
        <v>0</v>
      </c>
      <c r="C489" s="66">
        <v>0</v>
      </c>
    </row>
    <row r="490" spans="1:3" x14ac:dyDescent="0.2">
      <c r="A490" s="43">
        <v>57633</v>
      </c>
      <c r="B490" s="66">
        <v>0</v>
      </c>
      <c r="C490" s="66">
        <v>0</v>
      </c>
    </row>
    <row r="491" spans="1:3" x14ac:dyDescent="0.2">
      <c r="A491" s="43">
        <v>57664</v>
      </c>
      <c r="B491" s="66">
        <v>0</v>
      </c>
      <c r="C491" s="66">
        <v>0</v>
      </c>
    </row>
    <row r="492" spans="1:3" x14ac:dyDescent="0.2">
      <c r="A492" s="43">
        <v>57694</v>
      </c>
      <c r="B492" s="66">
        <v>0</v>
      </c>
      <c r="C492" s="66">
        <v>0</v>
      </c>
    </row>
    <row r="493" spans="1:3" x14ac:dyDescent="0.2">
      <c r="A493" s="43">
        <v>57725</v>
      </c>
      <c r="B493" s="66">
        <v>0</v>
      </c>
      <c r="C493" s="66">
        <v>0</v>
      </c>
    </row>
    <row r="494" spans="1:3" x14ac:dyDescent="0.2">
      <c r="A494" s="43">
        <v>57756</v>
      </c>
      <c r="B494" s="66">
        <v>0</v>
      </c>
      <c r="C494" s="66">
        <v>0</v>
      </c>
    </row>
    <row r="495" spans="1:3" x14ac:dyDescent="0.2">
      <c r="A495" s="43">
        <v>57784</v>
      </c>
      <c r="B495" s="66">
        <v>0</v>
      </c>
      <c r="C495" s="66">
        <v>0</v>
      </c>
    </row>
    <row r="496" spans="1:3" x14ac:dyDescent="0.2">
      <c r="A496" s="43">
        <v>57815</v>
      </c>
      <c r="B496" s="66">
        <v>0</v>
      </c>
      <c r="C496" s="66">
        <v>0</v>
      </c>
    </row>
    <row r="497" spans="1:3" x14ac:dyDescent="0.2">
      <c r="A497" s="43">
        <v>57845</v>
      </c>
      <c r="B497" s="66">
        <v>0</v>
      </c>
      <c r="C497" s="66">
        <v>0</v>
      </c>
    </row>
    <row r="498" spans="1:3" x14ac:dyDescent="0.2">
      <c r="A498" s="43">
        <v>57876</v>
      </c>
      <c r="B498" s="66">
        <v>0</v>
      </c>
      <c r="C498" s="66">
        <v>0</v>
      </c>
    </row>
    <row r="499" spans="1:3" x14ac:dyDescent="0.2">
      <c r="A499" s="43">
        <v>57906</v>
      </c>
      <c r="B499" s="66">
        <v>0</v>
      </c>
      <c r="C499" s="66">
        <v>0</v>
      </c>
    </row>
    <row r="500" spans="1:3" x14ac:dyDescent="0.2">
      <c r="A500" s="43">
        <v>57937</v>
      </c>
      <c r="B500" s="66">
        <v>0</v>
      </c>
      <c r="C500" s="66">
        <v>0</v>
      </c>
    </row>
    <row r="501" spans="1:3" x14ac:dyDescent="0.2">
      <c r="A501" s="43">
        <v>57968</v>
      </c>
      <c r="B501" s="66">
        <v>0</v>
      </c>
      <c r="C501" s="66">
        <v>0</v>
      </c>
    </row>
    <row r="502" spans="1:3" x14ac:dyDescent="0.2">
      <c r="A502" s="43">
        <v>57998</v>
      </c>
      <c r="B502" s="66">
        <v>0</v>
      </c>
      <c r="C502" s="66">
        <v>0</v>
      </c>
    </row>
    <row r="503" spans="1:3" x14ac:dyDescent="0.2">
      <c r="A503" s="43">
        <v>58029</v>
      </c>
      <c r="B503" s="66">
        <v>0</v>
      </c>
      <c r="C503" s="66">
        <v>0</v>
      </c>
    </row>
    <row r="504" spans="1:3" x14ac:dyDescent="0.2">
      <c r="A504" s="43">
        <v>58059</v>
      </c>
      <c r="B504" s="66">
        <v>0</v>
      </c>
      <c r="C504" s="66">
        <v>0</v>
      </c>
    </row>
    <row r="505" spans="1:3" x14ac:dyDescent="0.2">
      <c r="A505" s="43">
        <v>58090</v>
      </c>
      <c r="B505" s="66">
        <v>0</v>
      </c>
      <c r="C505" s="66">
        <v>0</v>
      </c>
    </row>
    <row r="506" spans="1:3" x14ac:dyDescent="0.2">
      <c r="A506" s="43">
        <v>58121</v>
      </c>
      <c r="B506" s="66">
        <v>0</v>
      </c>
      <c r="C506" s="66">
        <v>0</v>
      </c>
    </row>
    <row r="507" spans="1:3" x14ac:dyDescent="0.2">
      <c r="A507" s="43">
        <v>58149</v>
      </c>
      <c r="B507" s="66">
        <v>0</v>
      </c>
      <c r="C507" s="66">
        <v>0</v>
      </c>
    </row>
    <row r="508" spans="1:3" x14ac:dyDescent="0.2">
      <c r="A508" s="43">
        <v>58180</v>
      </c>
      <c r="B508" s="66">
        <v>0</v>
      </c>
      <c r="C508" s="66">
        <v>0</v>
      </c>
    </row>
    <row r="509" spans="1:3" x14ac:dyDescent="0.2">
      <c r="A509" s="43">
        <v>58210</v>
      </c>
      <c r="B509" s="66">
        <v>0</v>
      </c>
      <c r="C509" s="66">
        <v>0</v>
      </c>
    </row>
    <row r="510" spans="1:3" x14ac:dyDescent="0.2">
      <c r="A510" s="43">
        <v>58241</v>
      </c>
      <c r="B510" s="66">
        <v>0</v>
      </c>
      <c r="C510" s="66">
        <v>0</v>
      </c>
    </row>
    <row r="511" spans="1:3" x14ac:dyDescent="0.2">
      <c r="A511" s="43">
        <v>58271</v>
      </c>
      <c r="B511" s="66">
        <v>0</v>
      </c>
      <c r="C511" s="66">
        <v>0</v>
      </c>
    </row>
    <row r="512" spans="1:3" x14ac:dyDescent="0.2">
      <c r="A512" s="43">
        <v>58302</v>
      </c>
      <c r="B512" s="66">
        <v>0</v>
      </c>
      <c r="C512" s="66">
        <v>0</v>
      </c>
    </row>
    <row r="513" spans="1:3" x14ac:dyDescent="0.2">
      <c r="A513" s="43">
        <v>58333</v>
      </c>
      <c r="B513" s="66">
        <v>0</v>
      </c>
      <c r="C513" s="66">
        <v>0</v>
      </c>
    </row>
    <row r="514" spans="1:3" x14ac:dyDescent="0.2">
      <c r="A514" s="43">
        <v>58363</v>
      </c>
      <c r="B514" s="66">
        <v>0</v>
      </c>
      <c r="C514" s="66">
        <v>0</v>
      </c>
    </row>
    <row r="515" spans="1:3" x14ac:dyDescent="0.2">
      <c r="A515" s="43">
        <v>58394</v>
      </c>
      <c r="B515" s="66">
        <v>0</v>
      </c>
      <c r="C515" s="66">
        <v>0</v>
      </c>
    </row>
    <row r="516" spans="1:3" x14ac:dyDescent="0.2">
      <c r="A516" s="43">
        <v>58424</v>
      </c>
      <c r="B516" s="66">
        <v>0</v>
      </c>
      <c r="C516" s="66">
        <v>0</v>
      </c>
    </row>
    <row r="517" spans="1:3" x14ac:dyDescent="0.2">
      <c r="A517" s="43">
        <v>58455</v>
      </c>
      <c r="B517" s="66">
        <v>0</v>
      </c>
      <c r="C517" s="66">
        <v>0</v>
      </c>
    </row>
    <row r="518" spans="1:3" x14ac:dyDescent="0.2">
      <c r="A518" s="43">
        <v>58486</v>
      </c>
      <c r="B518" s="66">
        <v>0</v>
      </c>
      <c r="C518" s="66">
        <v>0</v>
      </c>
    </row>
    <row r="519" spans="1:3" x14ac:dyDescent="0.2">
      <c r="A519" s="43">
        <v>58515</v>
      </c>
      <c r="B519" s="66">
        <v>0</v>
      </c>
      <c r="C519" s="66">
        <v>0</v>
      </c>
    </row>
    <row r="520" spans="1:3" x14ac:dyDescent="0.2">
      <c r="A520" s="43">
        <v>58546</v>
      </c>
      <c r="B520" s="66">
        <v>0</v>
      </c>
      <c r="C520" s="66">
        <v>0</v>
      </c>
    </row>
    <row r="521" spans="1:3" x14ac:dyDescent="0.2">
      <c r="A521" s="43">
        <v>58576</v>
      </c>
      <c r="B521" s="66">
        <v>0</v>
      </c>
      <c r="C521" s="66">
        <v>0</v>
      </c>
    </row>
    <row r="522" spans="1:3" x14ac:dyDescent="0.2">
      <c r="A522" s="43">
        <v>58607</v>
      </c>
      <c r="B522" s="66">
        <v>0</v>
      </c>
      <c r="C522" s="66">
        <v>0</v>
      </c>
    </row>
    <row r="523" spans="1:3" x14ac:dyDescent="0.2">
      <c r="A523" s="43">
        <v>58637</v>
      </c>
      <c r="B523" s="66">
        <v>0</v>
      </c>
      <c r="C523" s="66">
        <v>0</v>
      </c>
    </row>
    <row r="524" spans="1:3" x14ac:dyDescent="0.2">
      <c r="A524" s="43">
        <v>58668</v>
      </c>
      <c r="B524" s="66">
        <v>0</v>
      </c>
      <c r="C524" s="66">
        <v>0</v>
      </c>
    </row>
    <row r="525" spans="1:3" x14ac:dyDescent="0.2">
      <c r="A525" s="43">
        <v>58699</v>
      </c>
      <c r="B525" s="66">
        <v>0</v>
      </c>
      <c r="C525" s="66">
        <v>0</v>
      </c>
    </row>
    <row r="526" spans="1:3" x14ac:dyDescent="0.2">
      <c r="A526" s="43">
        <v>58729</v>
      </c>
      <c r="B526" s="66">
        <v>0</v>
      </c>
      <c r="C526" s="66">
        <v>0</v>
      </c>
    </row>
    <row r="527" spans="1:3" x14ac:dyDescent="0.2">
      <c r="A527" s="43">
        <v>58760</v>
      </c>
      <c r="B527" s="66">
        <v>0</v>
      </c>
      <c r="C527" s="66">
        <v>0</v>
      </c>
    </row>
    <row r="528" spans="1:3" x14ac:dyDescent="0.2">
      <c r="A528" s="43">
        <v>58790</v>
      </c>
      <c r="B528" s="66">
        <v>0</v>
      </c>
      <c r="C528" s="66">
        <v>0</v>
      </c>
    </row>
    <row r="529" spans="1:3" x14ac:dyDescent="0.2">
      <c r="A529" s="43">
        <v>58821</v>
      </c>
      <c r="B529" s="66">
        <v>0</v>
      </c>
      <c r="C529" s="66">
        <v>0</v>
      </c>
    </row>
    <row r="530" spans="1:3" x14ac:dyDescent="0.2">
      <c r="A530" s="43">
        <v>58852</v>
      </c>
      <c r="B530" s="66">
        <v>0</v>
      </c>
      <c r="C530" s="66">
        <v>0</v>
      </c>
    </row>
    <row r="531" spans="1:3" x14ac:dyDescent="0.2">
      <c r="A531" s="43">
        <v>58880</v>
      </c>
      <c r="B531" s="66">
        <v>0</v>
      </c>
      <c r="C531" s="66">
        <v>0</v>
      </c>
    </row>
    <row r="532" spans="1:3" x14ac:dyDescent="0.2">
      <c r="A532" s="43">
        <v>58911</v>
      </c>
      <c r="B532" s="66">
        <v>0</v>
      </c>
      <c r="C532" s="66">
        <v>0</v>
      </c>
    </row>
    <row r="533" spans="1:3" x14ac:dyDescent="0.2">
      <c r="A533" s="43">
        <v>58941</v>
      </c>
      <c r="B533" s="66">
        <v>0</v>
      </c>
      <c r="C533" s="66">
        <v>0</v>
      </c>
    </row>
    <row r="534" spans="1:3" x14ac:dyDescent="0.2">
      <c r="A534" s="43">
        <v>58972</v>
      </c>
      <c r="B534" s="66">
        <v>0</v>
      </c>
      <c r="C534" s="66">
        <v>0</v>
      </c>
    </row>
    <row r="535" spans="1:3" x14ac:dyDescent="0.2">
      <c r="A535" s="43">
        <v>59002</v>
      </c>
      <c r="B535" s="66">
        <v>0</v>
      </c>
      <c r="C535" s="66">
        <v>0</v>
      </c>
    </row>
    <row r="536" spans="1:3" x14ac:dyDescent="0.2">
      <c r="A536" s="43">
        <v>59033</v>
      </c>
      <c r="B536" s="66">
        <v>0</v>
      </c>
      <c r="C536" s="66">
        <v>0</v>
      </c>
    </row>
    <row r="537" spans="1:3" x14ac:dyDescent="0.2">
      <c r="A537" s="43">
        <v>59064</v>
      </c>
      <c r="B537" s="66">
        <v>0</v>
      </c>
      <c r="C537" s="66">
        <v>0</v>
      </c>
    </row>
    <row r="538" spans="1:3" x14ac:dyDescent="0.2">
      <c r="A538" s="43">
        <v>59094</v>
      </c>
      <c r="B538" s="66">
        <v>0</v>
      </c>
      <c r="C538" s="66">
        <v>0</v>
      </c>
    </row>
    <row r="539" spans="1:3" x14ac:dyDescent="0.2">
      <c r="A539" s="43">
        <v>59125</v>
      </c>
      <c r="B539" s="66">
        <v>0</v>
      </c>
      <c r="C539" s="66">
        <v>0</v>
      </c>
    </row>
    <row r="540" spans="1:3" x14ac:dyDescent="0.2">
      <c r="A540" s="43">
        <v>59155</v>
      </c>
      <c r="B540" s="66">
        <v>0</v>
      </c>
      <c r="C540" s="66">
        <v>0</v>
      </c>
    </row>
    <row r="541" spans="1:3" x14ac:dyDescent="0.2">
      <c r="A541" s="43">
        <v>59186</v>
      </c>
      <c r="B541" s="66">
        <v>0</v>
      </c>
      <c r="C541" s="66">
        <v>0</v>
      </c>
    </row>
    <row r="542" spans="1:3" x14ac:dyDescent="0.2">
      <c r="A542" s="43">
        <v>59217</v>
      </c>
      <c r="B542" s="66">
        <v>0</v>
      </c>
      <c r="C542" s="66">
        <v>0</v>
      </c>
    </row>
    <row r="543" spans="1:3" x14ac:dyDescent="0.2">
      <c r="A543" s="43">
        <v>59245</v>
      </c>
      <c r="B543" s="66">
        <v>0</v>
      </c>
      <c r="C543" s="66">
        <v>0</v>
      </c>
    </row>
    <row r="544" spans="1:3" x14ac:dyDescent="0.2">
      <c r="A544" s="43">
        <v>59276</v>
      </c>
      <c r="B544" s="66">
        <v>0</v>
      </c>
      <c r="C544" s="66">
        <v>0</v>
      </c>
    </row>
    <row r="545" spans="1:3" x14ac:dyDescent="0.2">
      <c r="A545" s="43">
        <v>59306</v>
      </c>
      <c r="B545" s="66">
        <v>0</v>
      </c>
      <c r="C545" s="66">
        <v>0</v>
      </c>
    </row>
    <row r="546" spans="1:3" x14ac:dyDescent="0.2">
      <c r="A546" s="43">
        <v>59337</v>
      </c>
      <c r="B546" s="66">
        <v>0</v>
      </c>
      <c r="C546" s="66">
        <v>0</v>
      </c>
    </row>
    <row r="547" spans="1:3" x14ac:dyDescent="0.2">
      <c r="A547" s="43">
        <v>59367</v>
      </c>
      <c r="B547" s="66">
        <v>0</v>
      </c>
      <c r="C547" s="66">
        <v>0</v>
      </c>
    </row>
    <row r="548" spans="1:3" x14ac:dyDescent="0.2">
      <c r="A548" s="43">
        <v>59398</v>
      </c>
      <c r="B548" s="66">
        <v>0</v>
      </c>
      <c r="C548" s="66">
        <v>0</v>
      </c>
    </row>
    <row r="549" spans="1:3" x14ac:dyDescent="0.2">
      <c r="A549" s="43">
        <v>59429</v>
      </c>
      <c r="B549" s="66">
        <v>0</v>
      </c>
      <c r="C549" s="66">
        <v>0</v>
      </c>
    </row>
    <row r="550" spans="1:3" x14ac:dyDescent="0.2">
      <c r="A550" s="43">
        <v>59459</v>
      </c>
      <c r="B550" s="66">
        <v>0</v>
      </c>
      <c r="C550" s="66">
        <v>0</v>
      </c>
    </row>
    <row r="551" spans="1:3" x14ac:dyDescent="0.2">
      <c r="A551" s="43">
        <v>59490</v>
      </c>
      <c r="B551" s="66">
        <v>0</v>
      </c>
      <c r="C551" s="66">
        <v>0</v>
      </c>
    </row>
    <row r="552" spans="1:3" x14ac:dyDescent="0.2">
      <c r="A552" s="43">
        <v>59520</v>
      </c>
      <c r="B552" s="66">
        <v>0</v>
      </c>
      <c r="C552" s="66">
        <v>0</v>
      </c>
    </row>
    <row r="553" spans="1:3" x14ac:dyDescent="0.2">
      <c r="A553" s="43">
        <v>59551</v>
      </c>
      <c r="B553" s="66">
        <v>0</v>
      </c>
      <c r="C553" s="66">
        <v>0</v>
      </c>
    </row>
    <row r="554" spans="1:3" x14ac:dyDescent="0.2">
      <c r="A554" s="43">
        <v>59582</v>
      </c>
      <c r="B554" s="66">
        <v>0</v>
      </c>
      <c r="C554" s="66">
        <v>0</v>
      </c>
    </row>
    <row r="555" spans="1:3" x14ac:dyDescent="0.2">
      <c r="A555" s="43">
        <v>59610</v>
      </c>
      <c r="B555" s="66">
        <v>0</v>
      </c>
      <c r="C555" s="66">
        <v>0</v>
      </c>
    </row>
    <row r="556" spans="1:3" x14ac:dyDescent="0.2">
      <c r="A556" s="43">
        <v>59641</v>
      </c>
      <c r="B556" s="66">
        <v>0</v>
      </c>
      <c r="C556" s="66">
        <v>0</v>
      </c>
    </row>
    <row r="557" spans="1:3" x14ac:dyDescent="0.2">
      <c r="A557" s="43">
        <v>59671</v>
      </c>
      <c r="B557" s="66">
        <v>0</v>
      </c>
      <c r="C557" s="66">
        <v>0</v>
      </c>
    </row>
    <row r="558" spans="1:3" x14ac:dyDescent="0.2">
      <c r="A558" s="43">
        <v>59702</v>
      </c>
      <c r="B558" s="66">
        <v>0</v>
      </c>
      <c r="C558" s="66">
        <v>0</v>
      </c>
    </row>
    <row r="559" spans="1:3" x14ac:dyDescent="0.2">
      <c r="A559" s="43">
        <v>59732</v>
      </c>
      <c r="B559" s="66">
        <v>0</v>
      </c>
      <c r="C559" s="66">
        <v>0</v>
      </c>
    </row>
    <row r="560" spans="1:3" x14ac:dyDescent="0.2">
      <c r="A560" s="43">
        <v>59763</v>
      </c>
      <c r="B560" s="66">
        <v>0</v>
      </c>
      <c r="C560" s="66">
        <v>0</v>
      </c>
    </row>
    <row r="561" spans="1:3" x14ac:dyDescent="0.2">
      <c r="A561" s="43">
        <v>59794</v>
      </c>
      <c r="B561" s="66">
        <v>0</v>
      </c>
      <c r="C561" s="66">
        <v>0</v>
      </c>
    </row>
    <row r="562" spans="1:3" x14ac:dyDescent="0.2">
      <c r="A562" s="43">
        <v>59824</v>
      </c>
      <c r="B562" s="66">
        <v>0</v>
      </c>
      <c r="C562" s="66">
        <v>0</v>
      </c>
    </row>
    <row r="563" spans="1:3" x14ac:dyDescent="0.2">
      <c r="A563" s="43">
        <v>59855</v>
      </c>
      <c r="B563" s="66">
        <v>0</v>
      </c>
      <c r="C563" s="66">
        <v>0</v>
      </c>
    </row>
    <row r="564" spans="1:3" x14ac:dyDescent="0.2">
      <c r="A564" s="43">
        <v>59885</v>
      </c>
      <c r="B564" s="66">
        <v>0</v>
      </c>
      <c r="C564" s="66">
        <v>0</v>
      </c>
    </row>
    <row r="565" spans="1:3" x14ac:dyDescent="0.2">
      <c r="A565" s="43">
        <v>59916</v>
      </c>
      <c r="B565" s="66">
        <v>0</v>
      </c>
      <c r="C565" s="66">
        <v>0</v>
      </c>
    </row>
    <row r="566" spans="1:3" x14ac:dyDescent="0.2">
      <c r="A566" s="43">
        <v>59947</v>
      </c>
      <c r="B566" s="66">
        <v>0</v>
      </c>
      <c r="C566" s="66">
        <v>0</v>
      </c>
    </row>
    <row r="567" spans="1:3" x14ac:dyDescent="0.2">
      <c r="A567" s="43">
        <v>59976</v>
      </c>
      <c r="B567" s="66">
        <v>0</v>
      </c>
      <c r="C567" s="66">
        <v>0</v>
      </c>
    </row>
    <row r="568" spans="1:3" x14ac:dyDescent="0.2">
      <c r="A568" s="43">
        <v>60007</v>
      </c>
      <c r="B568" s="66">
        <v>0</v>
      </c>
      <c r="C568" s="66">
        <v>0</v>
      </c>
    </row>
    <row r="569" spans="1:3" x14ac:dyDescent="0.2">
      <c r="A569" s="43">
        <v>60037</v>
      </c>
      <c r="B569" s="66">
        <v>0</v>
      </c>
      <c r="C569" s="66">
        <v>0</v>
      </c>
    </row>
    <row r="570" spans="1:3" x14ac:dyDescent="0.2">
      <c r="A570" s="43">
        <v>60068</v>
      </c>
      <c r="B570" s="66">
        <v>0</v>
      </c>
      <c r="C570" s="66">
        <v>0</v>
      </c>
    </row>
    <row r="571" spans="1:3" x14ac:dyDescent="0.2">
      <c r="A571" s="43">
        <v>60098</v>
      </c>
      <c r="B571" s="66">
        <v>0</v>
      </c>
      <c r="C571" s="66">
        <v>0</v>
      </c>
    </row>
    <row r="572" spans="1:3" x14ac:dyDescent="0.2">
      <c r="A572" s="43">
        <v>60129</v>
      </c>
      <c r="B572" s="66">
        <v>0</v>
      </c>
      <c r="C572" s="66">
        <v>0</v>
      </c>
    </row>
    <row r="573" spans="1:3" x14ac:dyDescent="0.2">
      <c r="A573" s="43">
        <v>60160</v>
      </c>
      <c r="B573" s="66">
        <v>0</v>
      </c>
      <c r="C573" s="66">
        <v>0</v>
      </c>
    </row>
    <row r="574" spans="1:3" x14ac:dyDescent="0.2">
      <c r="A574" s="43">
        <v>60190</v>
      </c>
      <c r="B574" s="66">
        <v>0</v>
      </c>
      <c r="C574" s="66">
        <v>0</v>
      </c>
    </row>
    <row r="575" spans="1:3" x14ac:dyDescent="0.2">
      <c r="A575" s="43">
        <v>60221</v>
      </c>
      <c r="B575" s="66">
        <v>0</v>
      </c>
      <c r="C575" s="66">
        <v>0</v>
      </c>
    </row>
    <row r="576" spans="1:3" x14ac:dyDescent="0.2">
      <c r="A576" s="43">
        <v>60251</v>
      </c>
      <c r="B576" s="66">
        <v>0</v>
      </c>
      <c r="C576" s="66">
        <v>0</v>
      </c>
    </row>
    <row r="577" spans="1:3" x14ac:dyDescent="0.2">
      <c r="A577" s="43">
        <v>60282</v>
      </c>
      <c r="B577" s="66">
        <v>0</v>
      </c>
      <c r="C577" s="66">
        <v>0</v>
      </c>
    </row>
    <row r="578" spans="1:3" x14ac:dyDescent="0.2">
      <c r="A578" s="43">
        <v>60313</v>
      </c>
      <c r="B578" s="66">
        <v>0</v>
      </c>
      <c r="C578" s="66">
        <v>0</v>
      </c>
    </row>
    <row r="579" spans="1:3" x14ac:dyDescent="0.2">
      <c r="A579" s="43">
        <v>60341</v>
      </c>
      <c r="B579" s="66">
        <v>0</v>
      </c>
      <c r="C579" s="66">
        <v>0</v>
      </c>
    </row>
    <row r="580" spans="1:3" x14ac:dyDescent="0.2">
      <c r="A580" s="43">
        <v>60372</v>
      </c>
      <c r="B580" s="66">
        <v>0</v>
      </c>
      <c r="C580" s="66">
        <v>0</v>
      </c>
    </row>
    <row r="581" spans="1:3" x14ac:dyDescent="0.2">
      <c r="A581" s="43">
        <v>60402</v>
      </c>
      <c r="B581" s="66">
        <v>0</v>
      </c>
      <c r="C581" s="66">
        <v>0</v>
      </c>
    </row>
    <row r="582" spans="1:3" x14ac:dyDescent="0.2">
      <c r="A582" s="43">
        <v>60433</v>
      </c>
      <c r="B582" s="66">
        <v>0</v>
      </c>
      <c r="C582" s="66">
        <v>0</v>
      </c>
    </row>
    <row r="583" spans="1:3" x14ac:dyDescent="0.2">
      <c r="A583" s="43">
        <v>60463</v>
      </c>
      <c r="B583" s="66">
        <v>0</v>
      </c>
      <c r="C583" s="66">
        <v>0</v>
      </c>
    </row>
    <row r="584" spans="1:3" x14ac:dyDescent="0.2">
      <c r="A584" s="43">
        <v>60494</v>
      </c>
      <c r="B584" s="66">
        <v>0</v>
      </c>
      <c r="C584" s="66">
        <v>0</v>
      </c>
    </row>
    <row r="585" spans="1:3" x14ac:dyDescent="0.2">
      <c r="A585" s="43">
        <v>60525</v>
      </c>
      <c r="B585" s="66">
        <v>0</v>
      </c>
      <c r="C585" s="66">
        <v>0</v>
      </c>
    </row>
    <row r="586" spans="1:3" x14ac:dyDescent="0.2">
      <c r="A586" s="43">
        <v>60555</v>
      </c>
      <c r="B586" s="66">
        <v>0</v>
      </c>
      <c r="C586" s="66">
        <v>0</v>
      </c>
    </row>
    <row r="587" spans="1:3" x14ac:dyDescent="0.2">
      <c r="A587" s="43">
        <v>60586</v>
      </c>
      <c r="B587" s="66">
        <v>0</v>
      </c>
      <c r="C587" s="66">
        <v>0</v>
      </c>
    </row>
    <row r="588" spans="1:3" x14ac:dyDescent="0.2">
      <c r="A588" s="43">
        <v>60616</v>
      </c>
      <c r="B588" s="66">
        <v>0</v>
      </c>
      <c r="C588" s="66">
        <v>0</v>
      </c>
    </row>
    <row r="589" spans="1:3" x14ac:dyDescent="0.2">
      <c r="A589" s="43">
        <v>60647</v>
      </c>
      <c r="B589" s="66">
        <v>0</v>
      </c>
      <c r="C589" s="66">
        <v>0</v>
      </c>
    </row>
    <row r="590" spans="1:3" x14ac:dyDescent="0.2">
      <c r="A590" s="43">
        <v>60678</v>
      </c>
      <c r="B590" s="66">
        <v>0</v>
      </c>
      <c r="C590" s="66">
        <v>0</v>
      </c>
    </row>
    <row r="591" spans="1:3" x14ac:dyDescent="0.2">
      <c r="A591" s="43">
        <v>60706</v>
      </c>
      <c r="B591" s="66">
        <v>0</v>
      </c>
      <c r="C591" s="66">
        <v>0</v>
      </c>
    </row>
    <row r="592" spans="1:3" x14ac:dyDescent="0.2">
      <c r="A592" s="43">
        <v>60737</v>
      </c>
      <c r="B592" s="66">
        <v>0</v>
      </c>
      <c r="C592" s="66">
        <v>0</v>
      </c>
    </row>
    <row r="593" spans="1:3" x14ac:dyDescent="0.2">
      <c r="A593" s="43">
        <v>60767</v>
      </c>
      <c r="B593" s="66">
        <v>0</v>
      </c>
      <c r="C593" s="66">
        <v>0</v>
      </c>
    </row>
    <row r="594" spans="1:3" x14ac:dyDescent="0.2">
      <c r="A594" s="43">
        <v>60798</v>
      </c>
      <c r="B594" s="66">
        <v>0</v>
      </c>
      <c r="C594" s="66">
        <v>0</v>
      </c>
    </row>
    <row r="595" spans="1:3" x14ac:dyDescent="0.2">
      <c r="A595" s="43">
        <v>60828</v>
      </c>
      <c r="B595" s="66">
        <v>0</v>
      </c>
      <c r="C595" s="66">
        <v>0</v>
      </c>
    </row>
    <row r="596" spans="1:3" x14ac:dyDescent="0.2">
      <c r="A596" s="43">
        <v>60859</v>
      </c>
      <c r="B596" s="66">
        <v>0</v>
      </c>
      <c r="C596" s="66">
        <v>0</v>
      </c>
    </row>
    <row r="597" spans="1:3" x14ac:dyDescent="0.2">
      <c r="A597" s="43">
        <v>60890</v>
      </c>
      <c r="B597" s="66">
        <v>0</v>
      </c>
      <c r="C597" s="66">
        <v>0</v>
      </c>
    </row>
    <row r="598" spans="1:3" x14ac:dyDescent="0.2">
      <c r="A598" s="43">
        <v>60920</v>
      </c>
      <c r="B598" s="66">
        <v>0</v>
      </c>
      <c r="C598" s="66">
        <v>0</v>
      </c>
    </row>
    <row r="599" spans="1:3" x14ac:dyDescent="0.2">
      <c r="A599" s="43">
        <v>60951</v>
      </c>
      <c r="B599" s="66">
        <v>0</v>
      </c>
      <c r="C599" s="66">
        <v>0</v>
      </c>
    </row>
    <row r="600" spans="1:3" x14ac:dyDescent="0.2">
      <c r="A600" s="43">
        <v>60981</v>
      </c>
      <c r="B600" s="66">
        <v>0</v>
      </c>
      <c r="C600" s="66">
        <v>0</v>
      </c>
    </row>
    <row r="601" spans="1:3" x14ac:dyDescent="0.2">
      <c r="A601" s="43">
        <v>61012</v>
      </c>
      <c r="B601" s="66">
        <v>0</v>
      </c>
      <c r="C601" s="66">
        <v>0</v>
      </c>
    </row>
    <row r="602" spans="1:3" x14ac:dyDescent="0.2">
      <c r="A602" s="43">
        <v>61043</v>
      </c>
      <c r="B602" s="66">
        <v>0</v>
      </c>
      <c r="C602" s="66">
        <v>0</v>
      </c>
    </row>
    <row r="603" spans="1:3" x14ac:dyDescent="0.2">
      <c r="A603" s="43">
        <v>61071</v>
      </c>
      <c r="B603" s="66">
        <v>0</v>
      </c>
      <c r="C603" s="66">
        <v>0</v>
      </c>
    </row>
    <row r="604" spans="1:3" x14ac:dyDescent="0.2">
      <c r="A604" s="43">
        <v>61102</v>
      </c>
      <c r="B604" s="66">
        <v>0</v>
      </c>
      <c r="C604" s="66">
        <v>0</v>
      </c>
    </row>
    <row r="605" spans="1:3" x14ac:dyDescent="0.2">
      <c r="A605" s="43">
        <v>61132</v>
      </c>
      <c r="B605" s="66">
        <v>0</v>
      </c>
      <c r="C605" s="66">
        <v>0</v>
      </c>
    </row>
    <row r="606" spans="1:3" x14ac:dyDescent="0.2">
      <c r="A606" s="43">
        <v>61163</v>
      </c>
      <c r="B606" s="66">
        <v>0</v>
      </c>
      <c r="C606" s="66">
        <v>0</v>
      </c>
    </row>
    <row r="607" spans="1:3" x14ac:dyDescent="0.2">
      <c r="A607" s="43">
        <v>61193</v>
      </c>
      <c r="B607" s="66">
        <v>0</v>
      </c>
      <c r="C607" s="66">
        <v>0</v>
      </c>
    </row>
    <row r="608" spans="1:3" x14ac:dyDescent="0.2">
      <c r="A608" s="43">
        <v>61224</v>
      </c>
      <c r="B608" s="66">
        <v>0</v>
      </c>
      <c r="C608" s="66">
        <v>0</v>
      </c>
    </row>
    <row r="609" spans="1:3" x14ac:dyDescent="0.2">
      <c r="A609" s="43">
        <v>61255</v>
      </c>
      <c r="B609" s="66">
        <v>0</v>
      </c>
      <c r="C609" s="66">
        <v>0</v>
      </c>
    </row>
    <row r="610" spans="1:3" x14ac:dyDescent="0.2">
      <c r="A610" s="43">
        <v>61285</v>
      </c>
      <c r="B610" s="66">
        <v>0</v>
      </c>
      <c r="C610" s="66">
        <v>0</v>
      </c>
    </row>
    <row r="611" spans="1:3" x14ac:dyDescent="0.2">
      <c r="A611" s="43">
        <v>61316</v>
      </c>
      <c r="B611" s="66">
        <v>0</v>
      </c>
      <c r="C611" s="66">
        <v>0</v>
      </c>
    </row>
    <row r="612" spans="1:3" x14ac:dyDescent="0.2">
      <c r="A612" s="43">
        <v>61346</v>
      </c>
      <c r="B612" s="66">
        <v>0</v>
      </c>
      <c r="C612" s="66">
        <v>0</v>
      </c>
    </row>
    <row r="613" spans="1:3" x14ac:dyDescent="0.2">
      <c r="A613" s="43">
        <v>61377</v>
      </c>
      <c r="B613" s="66">
        <v>0</v>
      </c>
      <c r="C613" s="66">
        <v>0</v>
      </c>
    </row>
    <row r="614" spans="1:3" x14ac:dyDescent="0.2">
      <c r="A614" s="43">
        <v>61408</v>
      </c>
      <c r="B614" s="66">
        <v>0</v>
      </c>
      <c r="C614" s="66">
        <v>0</v>
      </c>
    </row>
    <row r="615" spans="1:3" x14ac:dyDescent="0.2">
      <c r="A615" s="43">
        <v>61437</v>
      </c>
      <c r="B615" s="66">
        <v>0</v>
      </c>
      <c r="C615" s="66">
        <v>0</v>
      </c>
    </row>
    <row r="616" spans="1:3" x14ac:dyDescent="0.2">
      <c r="A616" s="43">
        <v>61468</v>
      </c>
      <c r="B616" s="66">
        <v>0</v>
      </c>
      <c r="C616" s="66">
        <v>0</v>
      </c>
    </row>
    <row r="617" spans="1:3" x14ac:dyDescent="0.2">
      <c r="A617" s="43">
        <v>61498</v>
      </c>
      <c r="B617" s="66">
        <v>0</v>
      </c>
      <c r="C617" s="66">
        <v>0</v>
      </c>
    </row>
    <row r="618" spans="1:3" x14ac:dyDescent="0.2">
      <c r="A618" s="43">
        <v>61529</v>
      </c>
      <c r="B618" s="66">
        <v>0</v>
      </c>
      <c r="C618" s="66">
        <v>0</v>
      </c>
    </row>
    <row r="619" spans="1:3" x14ac:dyDescent="0.2">
      <c r="A619" s="43">
        <v>61559</v>
      </c>
      <c r="B619" s="66">
        <v>0</v>
      </c>
      <c r="C619" s="66">
        <v>0</v>
      </c>
    </row>
    <row r="620" spans="1:3" x14ac:dyDescent="0.2">
      <c r="A620" s="43">
        <v>61590</v>
      </c>
      <c r="B620" s="66">
        <v>0</v>
      </c>
      <c r="C620" s="66">
        <v>0</v>
      </c>
    </row>
    <row r="621" spans="1:3" x14ac:dyDescent="0.2">
      <c r="A621" s="43">
        <v>61621</v>
      </c>
      <c r="B621" s="66">
        <v>0</v>
      </c>
      <c r="C621" s="66">
        <v>0</v>
      </c>
    </row>
    <row r="622" spans="1:3" x14ac:dyDescent="0.2">
      <c r="A622" s="43">
        <v>61651</v>
      </c>
      <c r="B622" s="66">
        <v>0</v>
      </c>
      <c r="C622" s="66">
        <v>0</v>
      </c>
    </row>
    <row r="623" spans="1:3" x14ac:dyDescent="0.2">
      <c r="A623" s="43">
        <v>61682</v>
      </c>
      <c r="B623" s="66">
        <v>0</v>
      </c>
      <c r="C623" s="66">
        <v>0</v>
      </c>
    </row>
    <row r="624" spans="1:3" x14ac:dyDescent="0.2">
      <c r="A624" s="43">
        <v>61712</v>
      </c>
      <c r="B624" s="66">
        <v>0</v>
      </c>
      <c r="C624" s="66">
        <v>0</v>
      </c>
    </row>
    <row r="625" spans="1:3" x14ac:dyDescent="0.2">
      <c r="A625" s="43">
        <v>61743</v>
      </c>
      <c r="B625" s="66">
        <v>0</v>
      </c>
      <c r="C625" s="66">
        <v>0</v>
      </c>
    </row>
    <row r="626" spans="1:3" x14ac:dyDescent="0.2">
      <c r="A626" s="43">
        <v>61774</v>
      </c>
      <c r="B626" s="66">
        <v>0</v>
      </c>
      <c r="C626" s="66">
        <v>0</v>
      </c>
    </row>
    <row r="627" spans="1:3" x14ac:dyDescent="0.2">
      <c r="A627" s="43">
        <v>61802</v>
      </c>
      <c r="B627" s="66">
        <v>0</v>
      </c>
      <c r="C627" s="66">
        <v>0</v>
      </c>
    </row>
    <row r="628" spans="1:3" x14ac:dyDescent="0.2">
      <c r="A628" s="43">
        <v>61833</v>
      </c>
      <c r="B628" s="66">
        <v>0</v>
      </c>
      <c r="C628" s="66">
        <v>0</v>
      </c>
    </row>
    <row r="629" spans="1:3" x14ac:dyDescent="0.2">
      <c r="A629" s="43">
        <v>61863</v>
      </c>
      <c r="B629" s="66">
        <v>0</v>
      </c>
      <c r="C629" s="66">
        <v>0</v>
      </c>
    </row>
    <row r="630" spans="1:3" x14ac:dyDescent="0.2">
      <c r="A630" s="43">
        <v>61894</v>
      </c>
      <c r="B630" s="66">
        <v>0</v>
      </c>
      <c r="C630" s="66">
        <v>0</v>
      </c>
    </row>
    <row r="631" spans="1:3" x14ac:dyDescent="0.2">
      <c r="A631" s="43">
        <v>61924</v>
      </c>
      <c r="B631" s="66">
        <v>0</v>
      </c>
      <c r="C631" s="66">
        <v>0</v>
      </c>
    </row>
    <row r="632" spans="1:3" x14ac:dyDescent="0.2">
      <c r="A632" s="43">
        <v>61955</v>
      </c>
      <c r="B632" s="66">
        <v>0</v>
      </c>
      <c r="C632" s="66">
        <v>0</v>
      </c>
    </row>
    <row r="633" spans="1:3" x14ac:dyDescent="0.2">
      <c r="A633" s="43">
        <v>61986</v>
      </c>
      <c r="B633" s="66">
        <v>0</v>
      </c>
      <c r="C633" s="66">
        <v>0</v>
      </c>
    </row>
    <row r="634" spans="1:3" x14ac:dyDescent="0.2">
      <c r="A634" s="43">
        <v>62016</v>
      </c>
      <c r="B634" s="66">
        <v>0</v>
      </c>
      <c r="C634" s="66">
        <v>0</v>
      </c>
    </row>
    <row r="635" spans="1:3" x14ac:dyDescent="0.2">
      <c r="A635" s="43">
        <v>62047</v>
      </c>
      <c r="B635" s="66">
        <v>0</v>
      </c>
      <c r="C635" s="66">
        <v>0</v>
      </c>
    </row>
    <row r="636" spans="1:3" x14ac:dyDescent="0.2">
      <c r="A636" s="43">
        <v>62077</v>
      </c>
      <c r="B636" s="66">
        <v>0</v>
      </c>
      <c r="C636" s="66">
        <v>0</v>
      </c>
    </row>
    <row r="637" spans="1:3" x14ac:dyDescent="0.2">
      <c r="A637" s="43">
        <v>62108</v>
      </c>
      <c r="B637" s="66">
        <v>0</v>
      </c>
      <c r="C637" s="66">
        <v>0</v>
      </c>
    </row>
    <row r="638" spans="1:3" x14ac:dyDescent="0.2">
      <c r="A638" s="43">
        <v>62139</v>
      </c>
      <c r="B638" s="66">
        <v>0</v>
      </c>
      <c r="C638" s="66">
        <v>0</v>
      </c>
    </row>
    <row r="639" spans="1:3" x14ac:dyDescent="0.2">
      <c r="A639" s="43">
        <v>62167</v>
      </c>
      <c r="B639" s="66">
        <v>0</v>
      </c>
      <c r="C639" s="66">
        <v>0</v>
      </c>
    </row>
    <row r="640" spans="1:3" x14ac:dyDescent="0.2">
      <c r="A640" s="43">
        <v>62198</v>
      </c>
      <c r="B640" s="66">
        <v>0</v>
      </c>
      <c r="C640" s="66">
        <v>0</v>
      </c>
    </row>
    <row r="641" spans="1:3" x14ac:dyDescent="0.2">
      <c r="A641" s="43">
        <v>62228</v>
      </c>
      <c r="B641" s="66">
        <v>0</v>
      </c>
      <c r="C641" s="66">
        <v>0</v>
      </c>
    </row>
    <row r="642" spans="1:3" x14ac:dyDescent="0.2">
      <c r="A642" s="43">
        <v>62259</v>
      </c>
      <c r="B642" s="66">
        <v>0</v>
      </c>
      <c r="C642" s="66">
        <v>0</v>
      </c>
    </row>
    <row r="643" spans="1:3" x14ac:dyDescent="0.2">
      <c r="A643" s="43">
        <v>62289</v>
      </c>
      <c r="B643" s="66">
        <v>0</v>
      </c>
      <c r="C643" s="66">
        <v>0</v>
      </c>
    </row>
    <row r="644" spans="1:3" x14ac:dyDescent="0.2">
      <c r="A644" s="43">
        <v>62320</v>
      </c>
      <c r="B644" s="66">
        <v>0</v>
      </c>
      <c r="C644" s="66">
        <v>0</v>
      </c>
    </row>
    <row r="645" spans="1:3" x14ac:dyDescent="0.2">
      <c r="A645" s="43">
        <v>62351</v>
      </c>
      <c r="B645" s="66">
        <v>0</v>
      </c>
      <c r="C645" s="66">
        <v>0</v>
      </c>
    </row>
    <row r="646" spans="1:3" x14ac:dyDescent="0.2">
      <c r="A646" s="43">
        <v>62381</v>
      </c>
      <c r="B646" s="66">
        <v>0</v>
      </c>
      <c r="C646" s="66">
        <v>0</v>
      </c>
    </row>
    <row r="647" spans="1:3" x14ac:dyDescent="0.2">
      <c r="A647" s="43">
        <v>62412</v>
      </c>
      <c r="B647" s="66">
        <v>0</v>
      </c>
      <c r="C647" s="66">
        <v>0</v>
      </c>
    </row>
    <row r="648" spans="1:3" x14ac:dyDescent="0.2">
      <c r="A648" s="43">
        <v>62442</v>
      </c>
      <c r="B648" s="66">
        <v>0</v>
      </c>
      <c r="C648" s="66">
        <v>0</v>
      </c>
    </row>
    <row r="649" spans="1:3" x14ac:dyDescent="0.2">
      <c r="A649" s="43">
        <v>62473</v>
      </c>
      <c r="B649" s="66">
        <v>0</v>
      </c>
      <c r="C649" s="66">
        <v>0</v>
      </c>
    </row>
    <row r="650" spans="1:3" x14ac:dyDescent="0.2">
      <c r="A650" s="43">
        <v>62504</v>
      </c>
      <c r="B650" s="66">
        <v>0</v>
      </c>
      <c r="C650" s="66">
        <v>0</v>
      </c>
    </row>
    <row r="651" spans="1:3" x14ac:dyDescent="0.2">
      <c r="A651" s="43">
        <v>62532</v>
      </c>
      <c r="B651" s="66">
        <v>0</v>
      </c>
      <c r="C651" s="66">
        <v>0</v>
      </c>
    </row>
    <row r="652" spans="1:3" x14ac:dyDescent="0.2">
      <c r="A652" s="43">
        <v>62563</v>
      </c>
      <c r="B652" s="66">
        <v>0</v>
      </c>
      <c r="C652" s="66">
        <v>0</v>
      </c>
    </row>
    <row r="653" spans="1:3" x14ac:dyDescent="0.2">
      <c r="A653" s="43">
        <v>62593</v>
      </c>
      <c r="B653" s="66">
        <v>0</v>
      </c>
      <c r="C653" s="66">
        <v>0</v>
      </c>
    </row>
    <row r="654" spans="1:3" x14ac:dyDescent="0.2">
      <c r="A654" s="43">
        <v>62624</v>
      </c>
      <c r="B654" s="66">
        <v>0</v>
      </c>
      <c r="C654" s="66">
        <v>0</v>
      </c>
    </row>
    <row r="655" spans="1:3" x14ac:dyDescent="0.2">
      <c r="A655" s="43">
        <v>62654</v>
      </c>
      <c r="B655" s="66">
        <v>0</v>
      </c>
      <c r="C655" s="66">
        <v>0</v>
      </c>
    </row>
    <row r="656" spans="1:3" x14ac:dyDescent="0.2">
      <c r="A656" s="43">
        <v>62685</v>
      </c>
      <c r="B656" s="66">
        <v>0</v>
      </c>
      <c r="C656" s="66">
        <v>0</v>
      </c>
    </row>
    <row r="657" spans="1:3" x14ac:dyDescent="0.2">
      <c r="A657" s="43">
        <v>62716</v>
      </c>
      <c r="B657" s="66">
        <v>0</v>
      </c>
      <c r="C657" s="66">
        <v>0</v>
      </c>
    </row>
    <row r="658" spans="1:3" x14ac:dyDescent="0.2">
      <c r="A658" s="43">
        <v>62746</v>
      </c>
      <c r="B658" s="66">
        <v>0</v>
      </c>
      <c r="C658" s="66">
        <v>0</v>
      </c>
    </row>
    <row r="659" spans="1:3" x14ac:dyDescent="0.2">
      <c r="A659" s="43">
        <v>62777</v>
      </c>
      <c r="B659" s="66">
        <v>0</v>
      </c>
      <c r="C659" s="66">
        <v>0</v>
      </c>
    </row>
    <row r="660" spans="1:3" x14ac:dyDescent="0.2">
      <c r="A660" s="43">
        <v>62807</v>
      </c>
      <c r="B660" s="66">
        <v>0</v>
      </c>
      <c r="C660" s="66">
        <v>0</v>
      </c>
    </row>
    <row r="661" spans="1:3" x14ac:dyDescent="0.2">
      <c r="A661" s="43">
        <v>62838</v>
      </c>
      <c r="B661" s="66">
        <v>0</v>
      </c>
      <c r="C661" s="66">
        <v>0</v>
      </c>
    </row>
    <row r="662" spans="1:3" x14ac:dyDescent="0.2">
      <c r="A662" s="43">
        <v>62869</v>
      </c>
      <c r="B662" s="66">
        <v>0</v>
      </c>
      <c r="C662" s="66">
        <v>0</v>
      </c>
    </row>
    <row r="663" spans="1:3" x14ac:dyDescent="0.2">
      <c r="A663" s="43">
        <v>62898</v>
      </c>
      <c r="B663" s="66">
        <v>0</v>
      </c>
      <c r="C663" s="66">
        <v>0</v>
      </c>
    </row>
    <row r="664" spans="1:3" x14ac:dyDescent="0.2">
      <c r="A664" s="43">
        <v>62929</v>
      </c>
      <c r="B664" s="66">
        <v>0</v>
      </c>
      <c r="C664" s="66">
        <v>0</v>
      </c>
    </row>
    <row r="665" spans="1:3" x14ac:dyDescent="0.2">
      <c r="A665" s="43">
        <v>62959</v>
      </c>
      <c r="B665" s="66">
        <v>0</v>
      </c>
      <c r="C665" s="66">
        <v>0</v>
      </c>
    </row>
    <row r="666" spans="1:3" x14ac:dyDescent="0.2">
      <c r="A666" s="43">
        <v>62990</v>
      </c>
      <c r="B666" s="66">
        <v>0</v>
      </c>
      <c r="C666" s="66">
        <v>0</v>
      </c>
    </row>
    <row r="667" spans="1:3" x14ac:dyDescent="0.2">
      <c r="A667" s="43">
        <v>63020</v>
      </c>
      <c r="B667" s="66">
        <v>0</v>
      </c>
      <c r="C667" s="66">
        <v>0</v>
      </c>
    </row>
    <row r="668" spans="1:3" x14ac:dyDescent="0.2">
      <c r="A668" s="43">
        <v>63051</v>
      </c>
      <c r="B668" s="66">
        <v>0</v>
      </c>
      <c r="C668" s="66">
        <v>0</v>
      </c>
    </row>
    <row r="669" spans="1:3" x14ac:dyDescent="0.2">
      <c r="A669" s="43">
        <v>63082</v>
      </c>
      <c r="B669" s="66">
        <v>0</v>
      </c>
      <c r="C669" s="66">
        <v>0</v>
      </c>
    </row>
    <row r="670" spans="1:3" x14ac:dyDescent="0.2">
      <c r="A670" s="43">
        <v>63112</v>
      </c>
      <c r="B670" s="66">
        <v>0</v>
      </c>
      <c r="C670" s="66">
        <v>0</v>
      </c>
    </row>
    <row r="671" spans="1:3" x14ac:dyDescent="0.2">
      <c r="A671" s="43">
        <v>63143</v>
      </c>
      <c r="B671" s="66">
        <v>0</v>
      </c>
      <c r="C671" s="66">
        <v>0</v>
      </c>
    </row>
    <row r="672" spans="1:3" x14ac:dyDescent="0.2">
      <c r="A672" s="43">
        <v>63173</v>
      </c>
      <c r="B672" s="66">
        <v>0</v>
      </c>
      <c r="C672" s="66">
        <v>0</v>
      </c>
    </row>
    <row r="673" spans="1:3" x14ac:dyDescent="0.2">
      <c r="A673" s="43">
        <v>63204</v>
      </c>
      <c r="B673" s="66">
        <v>0</v>
      </c>
      <c r="C673" s="66">
        <v>0</v>
      </c>
    </row>
    <row r="674" spans="1:3" x14ac:dyDescent="0.2">
      <c r="A674" s="43">
        <v>63235</v>
      </c>
      <c r="B674" s="66">
        <v>0</v>
      </c>
      <c r="C674" s="66">
        <v>0</v>
      </c>
    </row>
    <row r="675" spans="1:3" x14ac:dyDescent="0.2">
      <c r="A675" s="43">
        <v>63263</v>
      </c>
      <c r="B675" s="66">
        <v>0</v>
      </c>
      <c r="C675" s="66">
        <v>0</v>
      </c>
    </row>
    <row r="676" spans="1:3" x14ac:dyDescent="0.2">
      <c r="A676" s="43">
        <v>63294</v>
      </c>
      <c r="B676" s="66">
        <v>0</v>
      </c>
      <c r="C676" s="66">
        <v>0</v>
      </c>
    </row>
    <row r="677" spans="1:3" x14ac:dyDescent="0.2">
      <c r="A677" s="43">
        <v>63324</v>
      </c>
      <c r="B677" s="66">
        <v>0</v>
      </c>
      <c r="C677" s="66">
        <v>0</v>
      </c>
    </row>
    <row r="678" spans="1:3" x14ac:dyDescent="0.2">
      <c r="A678" s="43">
        <v>63355</v>
      </c>
      <c r="B678" s="66">
        <v>0</v>
      </c>
      <c r="C678" s="66">
        <v>0</v>
      </c>
    </row>
    <row r="679" spans="1:3" x14ac:dyDescent="0.2">
      <c r="A679" s="43">
        <v>63385</v>
      </c>
      <c r="B679" s="66">
        <v>0</v>
      </c>
      <c r="C679" s="66">
        <v>0</v>
      </c>
    </row>
    <row r="680" spans="1:3" x14ac:dyDescent="0.2">
      <c r="A680" s="43">
        <v>63416</v>
      </c>
      <c r="B680" s="66">
        <v>0</v>
      </c>
      <c r="C680" s="66">
        <v>0</v>
      </c>
    </row>
    <row r="681" spans="1:3" x14ac:dyDescent="0.2">
      <c r="A681" s="43">
        <v>63447</v>
      </c>
      <c r="B681" s="66">
        <v>0</v>
      </c>
      <c r="C681" s="66">
        <v>0</v>
      </c>
    </row>
    <row r="682" spans="1:3" x14ac:dyDescent="0.2">
      <c r="A682" s="43">
        <v>63477</v>
      </c>
      <c r="B682" s="66">
        <v>0</v>
      </c>
      <c r="C682" s="66">
        <v>0</v>
      </c>
    </row>
    <row r="683" spans="1:3" x14ac:dyDescent="0.2">
      <c r="A683" s="43">
        <v>63508</v>
      </c>
      <c r="B683" s="66">
        <v>0</v>
      </c>
      <c r="C683" s="66">
        <v>0</v>
      </c>
    </row>
    <row r="684" spans="1:3" x14ac:dyDescent="0.2">
      <c r="A684" s="43">
        <v>63538</v>
      </c>
      <c r="B684" s="66">
        <v>0</v>
      </c>
      <c r="C684" s="66">
        <v>0</v>
      </c>
    </row>
    <row r="685" spans="1:3" x14ac:dyDescent="0.2">
      <c r="A685" s="43">
        <v>63569</v>
      </c>
      <c r="B685" s="66">
        <v>0</v>
      </c>
      <c r="C685" s="66">
        <v>0</v>
      </c>
    </row>
    <row r="686" spans="1:3" x14ac:dyDescent="0.2">
      <c r="A686" s="43">
        <v>63600</v>
      </c>
      <c r="B686" s="66">
        <v>0</v>
      </c>
      <c r="C686" s="66">
        <v>0</v>
      </c>
    </row>
    <row r="687" spans="1:3" x14ac:dyDescent="0.2">
      <c r="A687" s="43">
        <v>63628</v>
      </c>
      <c r="B687" s="66">
        <v>0</v>
      </c>
      <c r="C687" s="66">
        <v>0</v>
      </c>
    </row>
    <row r="688" spans="1:3" x14ac:dyDescent="0.2">
      <c r="A688" s="43">
        <v>63659</v>
      </c>
      <c r="B688" s="66">
        <v>0</v>
      </c>
      <c r="C688" s="66">
        <v>0</v>
      </c>
    </row>
    <row r="689" spans="1:3" x14ac:dyDescent="0.2">
      <c r="A689" s="43">
        <v>63689</v>
      </c>
      <c r="B689" s="66">
        <v>0</v>
      </c>
      <c r="C689" s="66">
        <v>0</v>
      </c>
    </row>
    <row r="690" spans="1:3" x14ac:dyDescent="0.2">
      <c r="A690" s="43">
        <v>63720</v>
      </c>
      <c r="B690" s="66">
        <v>0</v>
      </c>
      <c r="C690" s="66">
        <v>0</v>
      </c>
    </row>
    <row r="691" spans="1:3" x14ac:dyDescent="0.2">
      <c r="A691" s="43">
        <v>63750</v>
      </c>
      <c r="B691" s="66">
        <v>0</v>
      </c>
      <c r="C691" s="66">
        <v>0</v>
      </c>
    </row>
    <row r="692" spans="1:3" x14ac:dyDescent="0.2">
      <c r="A692" s="43">
        <v>63781</v>
      </c>
      <c r="B692" s="66">
        <v>0</v>
      </c>
      <c r="C692" s="66">
        <v>0</v>
      </c>
    </row>
    <row r="693" spans="1:3" x14ac:dyDescent="0.2">
      <c r="A693" s="43">
        <v>63812</v>
      </c>
      <c r="B693" s="66">
        <v>0</v>
      </c>
      <c r="C693" s="66">
        <v>0</v>
      </c>
    </row>
    <row r="694" spans="1:3" x14ac:dyDescent="0.2">
      <c r="A694" s="43">
        <v>63842</v>
      </c>
      <c r="B694" s="66">
        <v>0</v>
      </c>
      <c r="C694" s="66">
        <v>0</v>
      </c>
    </row>
    <row r="695" spans="1:3" x14ac:dyDescent="0.2">
      <c r="A695" s="43">
        <v>63873</v>
      </c>
      <c r="B695" s="66">
        <v>0</v>
      </c>
      <c r="C695" s="66">
        <v>0</v>
      </c>
    </row>
    <row r="696" spans="1:3" x14ac:dyDescent="0.2">
      <c r="A696" s="43">
        <v>63903</v>
      </c>
      <c r="B696" s="66">
        <v>0</v>
      </c>
      <c r="C696" s="66">
        <v>0</v>
      </c>
    </row>
    <row r="697" spans="1:3" x14ac:dyDescent="0.2">
      <c r="A697" s="43">
        <v>63934</v>
      </c>
      <c r="B697" s="66">
        <v>0</v>
      </c>
      <c r="C697" s="66">
        <v>0</v>
      </c>
    </row>
    <row r="698" spans="1:3" x14ac:dyDescent="0.2">
      <c r="A698" s="43">
        <v>63965</v>
      </c>
      <c r="B698" s="66">
        <v>0</v>
      </c>
      <c r="C698" s="66">
        <v>0</v>
      </c>
    </row>
    <row r="699" spans="1:3" x14ac:dyDescent="0.2">
      <c r="A699" s="43">
        <v>63993</v>
      </c>
      <c r="B699" s="66">
        <v>0</v>
      </c>
      <c r="C699" s="66">
        <v>0</v>
      </c>
    </row>
    <row r="700" spans="1:3" x14ac:dyDescent="0.2">
      <c r="A700" s="43">
        <v>64024</v>
      </c>
      <c r="B700" s="66">
        <v>0</v>
      </c>
      <c r="C700" s="66">
        <v>0</v>
      </c>
    </row>
    <row r="701" spans="1:3" x14ac:dyDescent="0.2">
      <c r="A701" s="43">
        <v>64054</v>
      </c>
      <c r="B701" s="66">
        <v>0</v>
      </c>
      <c r="C701" s="66">
        <v>0</v>
      </c>
    </row>
    <row r="702" spans="1:3" x14ac:dyDescent="0.2">
      <c r="A702" s="43">
        <v>64085</v>
      </c>
      <c r="B702" s="66">
        <v>0</v>
      </c>
      <c r="C702" s="66">
        <v>0</v>
      </c>
    </row>
    <row r="703" spans="1:3" x14ac:dyDescent="0.2">
      <c r="A703" s="43">
        <v>64115</v>
      </c>
      <c r="B703" s="66">
        <v>0</v>
      </c>
      <c r="C703" s="66">
        <v>0</v>
      </c>
    </row>
    <row r="704" spans="1:3" x14ac:dyDescent="0.2">
      <c r="A704" s="43">
        <v>64146</v>
      </c>
      <c r="B704" s="66">
        <v>0</v>
      </c>
      <c r="C704" s="66">
        <v>0</v>
      </c>
    </row>
    <row r="705" spans="1:3" x14ac:dyDescent="0.2">
      <c r="A705" s="43">
        <v>64177</v>
      </c>
      <c r="B705" s="66">
        <v>0</v>
      </c>
      <c r="C705" s="66">
        <v>0</v>
      </c>
    </row>
    <row r="706" spans="1:3" x14ac:dyDescent="0.2">
      <c r="A706" s="43">
        <v>64207</v>
      </c>
      <c r="B706" s="66">
        <v>0</v>
      </c>
      <c r="C706" s="66">
        <v>0</v>
      </c>
    </row>
    <row r="707" spans="1:3" x14ac:dyDescent="0.2">
      <c r="A707" s="43">
        <v>64238</v>
      </c>
      <c r="B707" s="66">
        <v>0</v>
      </c>
      <c r="C707" s="66">
        <v>0</v>
      </c>
    </row>
    <row r="708" spans="1:3" x14ac:dyDescent="0.2">
      <c r="A708" s="43">
        <v>64268</v>
      </c>
      <c r="B708" s="66">
        <v>0</v>
      </c>
      <c r="C708" s="66">
        <v>0</v>
      </c>
    </row>
    <row r="709" spans="1:3" x14ac:dyDescent="0.2">
      <c r="A709" s="43">
        <v>64299</v>
      </c>
      <c r="B709" s="66">
        <v>0</v>
      </c>
      <c r="C709" s="66">
        <v>0</v>
      </c>
    </row>
    <row r="710" spans="1:3" x14ac:dyDescent="0.2">
      <c r="A710" s="43">
        <v>64330</v>
      </c>
      <c r="B710" s="66">
        <v>0</v>
      </c>
      <c r="C710" s="66">
        <v>0</v>
      </c>
    </row>
    <row r="711" spans="1:3" x14ac:dyDescent="0.2">
      <c r="A711" s="43">
        <v>64359</v>
      </c>
      <c r="B711" s="66">
        <v>0</v>
      </c>
      <c r="C711" s="66">
        <v>0</v>
      </c>
    </row>
    <row r="712" spans="1:3" x14ac:dyDescent="0.2">
      <c r="A712" s="43">
        <v>64390</v>
      </c>
      <c r="B712" s="66">
        <v>0</v>
      </c>
      <c r="C712" s="66">
        <v>0</v>
      </c>
    </row>
    <row r="713" spans="1:3" x14ac:dyDescent="0.2">
      <c r="A713" s="43">
        <v>64420</v>
      </c>
      <c r="B713" s="66">
        <v>0</v>
      </c>
      <c r="C713" s="66">
        <v>0</v>
      </c>
    </row>
    <row r="714" spans="1:3" x14ac:dyDescent="0.2">
      <c r="A714" s="43">
        <v>64451</v>
      </c>
      <c r="B714" s="66">
        <v>0</v>
      </c>
      <c r="C714" s="66">
        <v>0</v>
      </c>
    </row>
    <row r="715" spans="1:3" x14ac:dyDescent="0.2">
      <c r="A715" s="43">
        <v>64481</v>
      </c>
      <c r="B715" s="66">
        <v>0</v>
      </c>
      <c r="C715" s="66">
        <v>0</v>
      </c>
    </row>
    <row r="716" spans="1:3" x14ac:dyDescent="0.2">
      <c r="A716" s="43">
        <v>64512</v>
      </c>
      <c r="B716" s="66">
        <v>0</v>
      </c>
      <c r="C716" s="66">
        <v>0</v>
      </c>
    </row>
    <row r="717" spans="1:3" x14ac:dyDescent="0.2">
      <c r="A717" s="43">
        <v>64543</v>
      </c>
      <c r="B717" s="66">
        <v>0</v>
      </c>
      <c r="C717" s="66">
        <v>0</v>
      </c>
    </row>
    <row r="718" spans="1:3" x14ac:dyDescent="0.2">
      <c r="A718" s="43">
        <v>64573</v>
      </c>
      <c r="B718" s="66">
        <v>0</v>
      </c>
      <c r="C718" s="66">
        <v>0</v>
      </c>
    </row>
    <row r="719" spans="1:3" x14ac:dyDescent="0.2">
      <c r="A719" s="43">
        <v>64604</v>
      </c>
      <c r="B719" s="66">
        <v>0</v>
      </c>
      <c r="C719" s="66">
        <v>0</v>
      </c>
    </row>
    <row r="720" spans="1:3" x14ac:dyDescent="0.2">
      <c r="A720" s="43">
        <v>64634</v>
      </c>
      <c r="B720" s="66">
        <v>0</v>
      </c>
      <c r="C720" s="66">
        <v>0</v>
      </c>
    </row>
    <row r="721" spans="1:3" x14ac:dyDescent="0.2">
      <c r="A721" s="43">
        <v>64665</v>
      </c>
      <c r="B721" s="66">
        <v>0</v>
      </c>
      <c r="C721" s="66">
        <v>0</v>
      </c>
    </row>
    <row r="722" spans="1:3" x14ac:dyDescent="0.2">
      <c r="A722" s="43">
        <v>64696</v>
      </c>
      <c r="B722" s="66">
        <v>0</v>
      </c>
      <c r="C722" s="66">
        <v>0</v>
      </c>
    </row>
    <row r="723" spans="1:3" x14ac:dyDescent="0.2">
      <c r="A723" s="43">
        <v>64724</v>
      </c>
      <c r="B723" s="66">
        <v>0</v>
      </c>
      <c r="C723" s="66">
        <v>0</v>
      </c>
    </row>
    <row r="724" spans="1:3" x14ac:dyDescent="0.2">
      <c r="A724" s="43">
        <v>64755</v>
      </c>
      <c r="B724" s="66">
        <v>0</v>
      </c>
      <c r="C724" s="66">
        <v>0</v>
      </c>
    </row>
    <row r="725" spans="1:3" x14ac:dyDescent="0.2">
      <c r="A725" s="43">
        <v>64785</v>
      </c>
      <c r="B725" s="66">
        <v>0</v>
      </c>
      <c r="C725" s="66">
        <v>0</v>
      </c>
    </row>
    <row r="726" spans="1:3" x14ac:dyDescent="0.2">
      <c r="A726" s="43">
        <v>64816</v>
      </c>
      <c r="B726" s="66">
        <v>0</v>
      </c>
      <c r="C726" s="66">
        <v>0</v>
      </c>
    </row>
    <row r="727" spans="1:3" x14ac:dyDescent="0.2">
      <c r="A727" s="43">
        <v>64846</v>
      </c>
      <c r="B727" s="66">
        <v>0</v>
      </c>
      <c r="C727" s="66">
        <v>0</v>
      </c>
    </row>
    <row r="728" spans="1:3" x14ac:dyDescent="0.2">
      <c r="A728" s="43">
        <v>64877</v>
      </c>
      <c r="B728" s="66">
        <v>0</v>
      </c>
      <c r="C728" s="66">
        <v>0</v>
      </c>
    </row>
    <row r="729" spans="1:3" x14ac:dyDescent="0.2">
      <c r="A729" s="43">
        <v>64908</v>
      </c>
      <c r="B729" s="66">
        <v>0</v>
      </c>
      <c r="C729" s="66">
        <v>0</v>
      </c>
    </row>
    <row r="730" spans="1:3" x14ac:dyDescent="0.2">
      <c r="A730" s="43">
        <v>64938</v>
      </c>
      <c r="B730" s="66">
        <v>0</v>
      </c>
      <c r="C730" s="66">
        <v>0</v>
      </c>
    </row>
    <row r="731" spans="1:3" x14ac:dyDescent="0.2">
      <c r="A731" s="43">
        <v>64969</v>
      </c>
      <c r="B731" s="66">
        <v>0</v>
      </c>
      <c r="C731" s="66">
        <v>0</v>
      </c>
    </row>
    <row r="732" spans="1:3" x14ac:dyDescent="0.2">
      <c r="A732" s="43">
        <v>64999</v>
      </c>
      <c r="B732" s="66">
        <v>0</v>
      </c>
      <c r="C732" s="66">
        <v>0</v>
      </c>
    </row>
    <row r="733" spans="1:3" x14ac:dyDescent="0.2">
      <c r="A733" s="43">
        <v>65030</v>
      </c>
      <c r="B733" s="66">
        <v>0</v>
      </c>
      <c r="C733" s="66">
        <v>0</v>
      </c>
    </row>
    <row r="734" spans="1:3" x14ac:dyDescent="0.2">
      <c r="A734" s="43">
        <v>65061</v>
      </c>
      <c r="B734" s="66">
        <v>0</v>
      </c>
      <c r="C734" s="66">
        <v>0</v>
      </c>
    </row>
    <row r="735" spans="1:3" x14ac:dyDescent="0.2">
      <c r="A735" s="43">
        <v>65089</v>
      </c>
      <c r="B735" s="66">
        <v>0</v>
      </c>
      <c r="C735" s="66">
        <v>0</v>
      </c>
    </row>
    <row r="736" spans="1:3" x14ac:dyDescent="0.2">
      <c r="A736" s="43">
        <v>65120</v>
      </c>
      <c r="B736" s="66">
        <v>0</v>
      </c>
      <c r="C736" s="66">
        <v>0</v>
      </c>
    </row>
    <row r="737" spans="1:3" x14ac:dyDescent="0.2">
      <c r="A737" s="43">
        <v>65150</v>
      </c>
      <c r="B737" s="66">
        <v>0</v>
      </c>
      <c r="C737" s="66">
        <v>0</v>
      </c>
    </row>
    <row r="738" spans="1:3" x14ac:dyDescent="0.2">
      <c r="A738" s="43">
        <v>65181</v>
      </c>
      <c r="B738" s="66">
        <v>0</v>
      </c>
      <c r="C738" s="66">
        <v>0</v>
      </c>
    </row>
    <row r="739" spans="1:3" x14ac:dyDescent="0.2">
      <c r="A739" s="43">
        <v>65211</v>
      </c>
      <c r="B739" s="66">
        <v>0</v>
      </c>
      <c r="C739" s="66">
        <v>0</v>
      </c>
    </row>
    <row r="740" spans="1:3" x14ac:dyDescent="0.2">
      <c r="A740" s="43">
        <v>65242</v>
      </c>
      <c r="B740" s="66">
        <v>0</v>
      </c>
      <c r="C740" s="66">
        <v>0</v>
      </c>
    </row>
    <row r="741" spans="1:3" x14ac:dyDescent="0.2">
      <c r="A741" s="43">
        <v>65273</v>
      </c>
      <c r="B741" s="66">
        <v>0</v>
      </c>
      <c r="C741" s="66">
        <v>0</v>
      </c>
    </row>
    <row r="742" spans="1:3" x14ac:dyDescent="0.2">
      <c r="A742" s="43">
        <v>65303</v>
      </c>
      <c r="B742" s="66">
        <v>0</v>
      </c>
      <c r="C742" s="66">
        <v>0</v>
      </c>
    </row>
    <row r="743" spans="1:3" x14ac:dyDescent="0.2">
      <c r="A743" s="43">
        <v>65334</v>
      </c>
      <c r="B743" s="66">
        <v>0</v>
      </c>
      <c r="C743" s="66">
        <v>0</v>
      </c>
    </row>
    <row r="744" spans="1:3" x14ac:dyDescent="0.2">
      <c r="A744" s="43">
        <v>65364</v>
      </c>
      <c r="B744" s="66">
        <v>0</v>
      </c>
      <c r="C744" s="66">
        <v>0</v>
      </c>
    </row>
    <row r="745" spans="1:3" x14ac:dyDescent="0.2">
      <c r="A745" s="43">
        <v>65395</v>
      </c>
      <c r="B745" s="66">
        <v>0</v>
      </c>
      <c r="C745" s="66">
        <v>0</v>
      </c>
    </row>
    <row r="746" spans="1:3" x14ac:dyDescent="0.2">
      <c r="A746" s="43">
        <v>65426</v>
      </c>
      <c r="B746" s="66">
        <v>0</v>
      </c>
      <c r="C746" s="66">
        <v>0</v>
      </c>
    </row>
    <row r="747" spans="1:3" x14ac:dyDescent="0.2">
      <c r="A747" s="43">
        <v>65454</v>
      </c>
      <c r="B747" s="66">
        <v>0</v>
      </c>
      <c r="C747" s="66">
        <v>0</v>
      </c>
    </row>
    <row r="748" spans="1:3" x14ac:dyDescent="0.2">
      <c r="A748" s="43">
        <v>65485</v>
      </c>
      <c r="B748" s="66">
        <v>0</v>
      </c>
      <c r="C748" s="66">
        <v>0</v>
      </c>
    </row>
    <row r="749" spans="1:3" x14ac:dyDescent="0.2">
      <c r="A749" s="43">
        <v>65515</v>
      </c>
      <c r="B749" s="66">
        <v>0</v>
      </c>
      <c r="C749" s="66">
        <v>0</v>
      </c>
    </row>
    <row r="750" spans="1:3" x14ac:dyDescent="0.2">
      <c r="A750" s="43">
        <v>65546</v>
      </c>
      <c r="B750" s="66">
        <v>0</v>
      </c>
      <c r="C750" s="66">
        <v>0</v>
      </c>
    </row>
    <row r="751" spans="1:3" x14ac:dyDescent="0.2">
      <c r="A751" s="43">
        <v>65576</v>
      </c>
      <c r="B751" s="66">
        <v>0</v>
      </c>
      <c r="C751" s="66">
        <v>0</v>
      </c>
    </row>
    <row r="752" spans="1:3" x14ac:dyDescent="0.2">
      <c r="A752" s="43">
        <v>65607</v>
      </c>
      <c r="B752" s="66">
        <v>0</v>
      </c>
      <c r="C752" s="66">
        <v>0</v>
      </c>
    </row>
    <row r="753" spans="1:3" x14ac:dyDescent="0.2">
      <c r="A753" s="43">
        <v>65638</v>
      </c>
      <c r="B753" s="66">
        <v>0</v>
      </c>
      <c r="C753" s="66">
        <v>0</v>
      </c>
    </row>
    <row r="754" spans="1:3" x14ac:dyDescent="0.2">
      <c r="A754" s="43">
        <v>65668</v>
      </c>
      <c r="B754" s="66">
        <v>0</v>
      </c>
      <c r="C754" s="66">
        <v>0</v>
      </c>
    </row>
    <row r="755" spans="1:3" x14ac:dyDescent="0.2">
      <c r="A755" s="43">
        <v>65699</v>
      </c>
      <c r="B755" s="66">
        <v>0</v>
      </c>
      <c r="C755" s="66">
        <v>0</v>
      </c>
    </row>
    <row r="756" spans="1:3" x14ac:dyDescent="0.2">
      <c r="A756" s="43">
        <v>65729</v>
      </c>
      <c r="B756" s="66">
        <v>0</v>
      </c>
      <c r="C756" s="66">
        <v>0</v>
      </c>
    </row>
    <row r="757" spans="1:3" x14ac:dyDescent="0.2">
      <c r="A757" s="43">
        <v>65760</v>
      </c>
      <c r="B757" s="66">
        <v>0</v>
      </c>
      <c r="C757" s="66">
        <v>0</v>
      </c>
    </row>
    <row r="758" spans="1:3" x14ac:dyDescent="0.2">
      <c r="A758" s="43">
        <v>65791</v>
      </c>
      <c r="B758" s="66">
        <v>0</v>
      </c>
      <c r="C758" s="66">
        <v>0</v>
      </c>
    </row>
    <row r="759" spans="1:3" x14ac:dyDescent="0.2">
      <c r="A759" s="43">
        <v>65820</v>
      </c>
      <c r="B759" s="66">
        <v>0</v>
      </c>
      <c r="C759" s="66">
        <v>0</v>
      </c>
    </row>
    <row r="760" spans="1:3" x14ac:dyDescent="0.2">
      <c r="A760" s="43">
        <v>65851</v>
      </c>
      <c r="B760" s="66">
        <v>0</v>
      </c>
      <c r="C760" s="66">
        <v>0</v>
      </c>
    </row>
    <row r="761" spans="1:3" x14ac:dyDescent="0.2">
      <c r="A761" s="43">
        <v>65881</v>
      </c>
      <c r="B761" s="66">
        <v>0</v>
      </c>
      <c r="C761" s="66">
        <v>0</v>
      </c>
    </row>
    <row r="762" spans="1:3" x14ac:dyDescent="0.2">
      <c r="A762" s="43">
        <v>65912</v>
      </c>
      <c r="B762" s="66">
        <v>0</v>
      </c>
      <c r="C762" s="66">
        <v>0</v>
      </c>
    </row>
    <row r="763" spans="1:3" x14ac:dyDescent="0.2">
      <c r="A763" s="43">
        <v>65942</v>
      </c>
      <c r="B763" s="66">
        <v>0</v>
      </c>
      <c r="C763" s="66">
        <v>0</v>
      </c>
    </row>
    <row r="764" spans="1:3" x14ac:dyDescent="0.2">
      <c r="A764" s="43">
        <v>65973</v>
      </c>
      <c r="B764" s="66">
        <v>0</v>
      </c>
      <c r="C764" s="66">
        <v>0</v>
      </c>
    </row>
    <row r="765" spans="1:3" x14ac:dyDescent="0.2">
      <c r="A765" s="43">
        <v>66004</v>
      </c>
      <c r="B765" s="66">
        <v>0</v>
      </c>
      <c r="C765" s="66">
        <v>0</v>
      </c>
    </row>
    <row r="766" spans="1:3" x14ac:dyDescent="0.2">
      <c r="A766" s="43">
        <v>66034</v>
      </c>
      <c r="B766" s="66">
        <v>0</v>
      </c>
      <c r="C766" s="66">
        <v>0</v>
      </c>
    </row>
    <row r="767" spans="1:3" x14ac:dyDescent="0.2">
      <c r="A767" s="43">
        <v>66065</v>
      </c>
      <c r="B767" s="66">
        <v>0</v>
      </c>
      <c r="C767" s="66">
        <v>0</v>
      </c>
    </row>
    <row r="768" spans="1:3" x14ac:dyDescent="0.2">
      <c r="A768" s="43">
        <v>66095</v>
      </c>
      <c r="B768" s="66">
        <v>0</v>
      </c>
      <c r="C768" s="66">
        <v>0</v>
      </c>
    </row>
    <row r="769" spans="1:3" x14ac:dyDescent="0.2">
      <c r="A769" s="43">
        <v>66126</v>
      </c>
      <c r="B769" s="66">
        <v>0</v>
      </c>
      <c r="C769" s="66">
        <v>0</v>
      </c>
    </row>
    <row r="770" spans="1:3" x14ac:dyDescent="0.2">
      <c r="A770" s="43">
        <v>66157</v>
      </c>
      <c r="B770" s="66">
        <v>0</v>
      </c>
      <c r="C770" s="66">
        <v>0</v>
      </c>
    </row>
    <row r="771" spans="1:3" x14ac:dyDescent="0.2">
      <c r="A771" s="43">
        <v>66185</v>
      </c>
      <c r="B771" s="66">
        <v>0</v>
      </c>
      <c r="C771" s="66">
        <v>0</v>
      </c>
    </row>
    <row r="772" spans="1:3" x14ac:dyDescent="0.2">
      <c r="A772" s="43">
        <v>66216</v>
      </c>
      <c r="B772" s="66">
        <v>0</v>
      </c>
      <c r="C772" s="66">
        <v>0</v>
      </c>
    </row>
    <row r="773" spans="1:3" x14ac:dyDescent="0.2">
      <c r="A773" s="43">
        <v>66246</v>
      </c>
      <c r="B773" s="66">
        <v>0</v>
      </c>
      <c r="C773" s="66">
        <v>0</v>
      </c>
    </row>
    <row r="774" spans="1:3" x14ac:dyDescent="0.2">
      <c r="A774" s="43">
        <v>66277</v>
      </c>
      <c r="B774" s="66">
        <v>0</v>
      </c>
      <c r="C774" s="66">
        <v>0</v>
      </c>
    </row>
    <row r="775" spans="1:3" x14ac:dyDescent="0.2">
      <c r="A775" s="43">
        <v>66307</v>
      </c>
      <c r="B775" s="66">
        <v>0</v>
      </c>
      <c r="C775" s="66">
        <v>0</v>
      </c>
    </row>
    <row r="776" spans="1:3" x14ac:dyDescent="0.2">
      <c r="A776" s="43">
        <v>66338</v>
      </c>
      <c r="B776" s="66">
        <v>0</v>
      </c>
      <c r="C776" s="66">
        <v>0</v>
      </c>
    </row>
    <row r="777" spans="1:3" x14ac:dyDescent="0.2">
      <c r="A777" s="43">
        <v>66369</v>
      </c>
      <c r="B777" s="66">
        <v>0</v>
      </c>
      <c r="C777" s="66">
        <v>0</v>
      </c>
    </row>
    <row r="778" spans="1:3" x14ac:dyDescent="0.2">
      <c r="A778" s="43">
        <v>66399</v>
      </c>
      <c r="B778" s="66">
        <v>0</v>
      </c>
      <c r="C778" s="66">
        <v>0</v>
      </c>
    </row>
    <row r="779" spans="1:3" x14ac:dyDescent="0.2">
      <c r="A779" s="43">
        <v>66430</v>
      </c>
      <c r="B779" s="66">
        <v>0</v>
      </c>
      <c r="C779" s="66">
        <v>0</v>
      </c>
    </row>
    <row r="780" spans="1:3" x14ac:dyDescent="0.2">
      <c r="A780" s="43">
        <v>66460</v>
      </c>
      <c r="B780" s="66">
        <v>0</v>
      </c>
      <c r="C780" s="66">
        <v>0</v>
      </c>
    </row>
    <row r="781" spans="1:3" x14ac:dyDescent="0.2">
      <c r="A781" s="43">
        <v>66491</v>
      </c>
      <c r="B781" s="66">
        <v>0</v>
      </c>
      <c r="C781" s="66">
        <v>0</v>
      </c>
    </row>
    <row r="782" spans="1:3" x14ac:dyDescent="0.2">
      <c r="A782" s="43">
        <v>66522</v>
      </c>
      <c r="B782" s="66">
        <v>0</v>
      </c>
      <c r="C782" s="66">
        <v>0</v>
      </c>
    </row>
    <row r="783" spans="1:3" x14ac:dyDescent="0.2">
      <c r="A783" s="43">
        <v>66550</v>
      </c>
      <c r="B783" s="66">
        <v>0</v>
      </c>
      <c r="C783" s="66">
        <v>0</v>
      </c>
    </row>
    <row r="784" spans="1:3" x14ac:dyDescent="0.2">
      <c r="A784" s="43">
        <v>66581</v>
      </c>
      <c r="B784" s="66">
        <v>0</v>
      </c>
      <c r="C784" s="66">
        <v>0</v>
      </c>
    </row>
    <row r="785" spans="1:3" x14ac:dyDescent="0.2">
      <c r="A785" s="43">
        <v>66611</v>
      </c>
      <c r="B785" s="66">
        <v>0</v>
      </c>
      <c r="C785" s="66">
        <v>0</v>
      </c>
    </row>
    <row r="786" spans="1:3" x14ac:dyDescent="0.2">
      <c r="A786" s="43">
        <v>66642</v>
      </c>
      <c r="B786" s="66">
        <v>0</v>
      </c>
      <c r="C786" s="66">
        <v>0</v>
      </c>
    </row>
    <row r="787" spans="1:3" x14ac:dyDescent="0.2">
      <c r="A787" s="43">
        <v>66672</v>
      </c>
      <c r="B787" s="66">
        <v>0</v>
      </c>
      <c r="C787" s="66">
        <v>0</v>
      </c>
    </row>
    <row r="788" spans="1:3" x14ac:dyDescent="0.2">
      <c r="A788" s="43">
        <v>66703</v>
      </c>
      <c r="B788" s="66">
        <v>0</v>
      </c>
      <c r="C788" s="66">
        <v>0</v>
      </c>
    </row>
    <row r="789" spans="1:3" x14ac:dyDescent="0.2">
      <c r="A789" s="43">
        <v>66734</v>
      </c>
      <c r="B789" s="66">
        <v>0</v>
      </c>
      <c r="C789" s="66">
        <v>0</v>
      </c>
    </row>
    <row r="790" spans="1:3" x14ac:dyDescent="0.2">
      <c r="A790" s="43">
        <v>66764</v>
      </c>
      <c r="B790" s="66">
        <v>0</v>
      </c>
      <c r="C790" s="66">
        <v>0</v>
      </c>
    </row>
    <row r="791" spans="1:3" x14ac:dyDescent="0.2">
      <c r="A791" s="43">
        <v>66795</v>
      </c>
      <c r="B791" s="66">
        <v>0</v>
      </c>
      <c r="C791" s="66">
        <v>0</v>
      </c>
    </row>
    <row r="792" spans="1:3" x14ac:dyDescent="0.2">
      <c r="A792" s="43">
        <v>66825</v>
      </c>
      <c r="B792" s="66">
        <v>0</v>
      </c>
      <c r="C792" s="66">
        <v>0</v>
      </c>
    </row>
    <row r="793" spans="1:3" x14ac:dyDescent="0.2">
      <c r="A793" s="43">
        <v>66856</v>
      </c>
      <c r="B793" s="66">
        <v>0</v>
      </c>
      <c r="C793" s="66">
        <v>0</v>
      </c>
    </row>
    <row r="794" spans="1:3" x14ac:dyDescent="0.2">
      <c r="A794" s="43">
        <v>66887</v>
      </c>
      <c r="B794" s="66">
        <v>0</v>
      </c>
      <c r="C794" s="66">
        <v>0</v>
      </c>
    </row>
    <row r="795" spans="1:3" x14ac:dyDescent="0.2">
      <c r="A795" s="43">
        <v>66915</v>
      </c>
      <c r="B795" s="66">
        <v>0</v>
      </c>
      <c r="C795" s="66">
        <v>0</v>
      </c>
    </row>
    <row r="796" spans="1:3" x14ac:dyDescent="0.2">
      <c r="A796" s="43">
        <v>66946</v>
      </c>
      <c r="B796" s="66">
        <v>0</v>
      </c>
      <c r="C796" s="66">
        <v>0</v>
      </c>
    </row>
    <row r="797" spans="1:3" x14ac:dyDescent="0.2">
      <c r="A797" s="43">
        <v>66976</v>
      </c>
      <c r="B797" s="66">
        <v>0</v>
      </c>
      <c r="C797" s="66">
        <v>0</v>
      </c>
    </row>
    <row r="798" spans="1:3" x14ac:dyDescent="0.2">
      <c r="A798" s="43">
        <v>67007</v>
      </c>
      <c r="B798" s="66">
        <v>0</v>
      </c>
      <c r="C798" s="66">
        <v>0</v>
      </c>
    </row>
    <row r="799" spans="1:3" x14ac:dyDescent="0.2">
      <c r="A799" s="43">
        <v>67037</v>
      </c>
      <c r="B799" s="66">
        <v>0</v>
      </c>
      <c r="C799" s="66">
        <v>0</v>
      </c>
    </row>
    <row r="800" spans="1:3" x14ac:dyDescent="0.2">
      <c r="A800" s="43">
        <v>67068</v>
      </c>
      <c r="B800" s="66">
        <v>0</v>
      </c>
      <c r="C800" s="66">
        <v>0</v>
      </c>
    </row>
    <row r="801" spans="1:3" x14ac:dyDescent="0.2">
      <c r="A801" s="43">
        <v>67099</v>
      </c>
      <c r="B801" s="66">
        <v>0</v>
      </c>
      <c r="C801" s="66">
        <v>0</v>
      </c>
    </row>
    <row r="802" spans="1:3" x14ac:dyDescent="0.2">
      <c r="A802" s="43">
        <v>67129</v>
      </c>
      <c r="B802" s="66">
        <v>0</v>
      </c>
      <c r="C802" s="66">
        <v>0</v>
      </c>
    </row>
    <row r="803" spans="1:3" x14ac:dyDescent="0.2">
      <c r="A803" s="43">
        <v>67160</v>
      </c>
      <c r="B803" s="66">
        <v>0</v>
      </c>
      <c r="C803" s="66">
        <v>0</v>
      </c>
    </row>
    <row r="804" spans="1:3" x14ac:dyDescent="0.2">
      <c r="A804" s="43">
        <v>67190</v>
      </c>
      <c r="B804" s="66">
        <v>0</v>
      </c>
      <c r="C804" s="66">
        <v>0</v>
      </c>
    </row>
    <row r="805" spans="1:3" x14ac:dyDescent="0.2">
      <c r="A805" s="43">
        <v>67221</v>
      </c>
      <c r="B805" s="66">
        <v>0</v>
      </c>
      <c r="C805" s="66">
        <v>0</v>
      </c>
    </row>
    <row r="806" spans="1:3" x14ac:dyDescent="0.2">
      <c r="A806" s="43">
        <v>67252</v>
      </c>
      <c r="B806" s="66">
        <v>0</v>
      </c>
      <c r="C806" s="66">
        <v>0</v>
      </c>
    </row>
    <row r="807" spans="1:3" x14ac:dyDescent="0.2">
      <c r="A807" s="43">
        <v>67281</v>
      </c>
      <c r="B807" s="66">
        <v>0</v>
      </c>
      <c r="C807" s="66">
        <v>0</v>
      </c>
    </row>
    <row r="808" spans="1:3" x14ac:dyDescent="0.2">
      <c r="A808" s="43">
        <v>67312</v>
      </c>
      <c r="B808" s="66">
        <v>0</v>
      </c>
      <c r="C808" s="66">
        <v>0</v>
      </c>
    </row>
    <row r="809" spans="1:3" x14ac:dyDescent="0.2">
      <c r="A809" s="43">
        <v>67342</v>
      </c>
      <c r="B809" s="66">
        <v>0</v>
      </c>
      <c r="C809" s="66">
        <v>0</v>
      </c>
    </row>
    <row r="810" spans="1:3" x14ac:dyDescent="0.2">
      <c r="A810" s="43">
        <v>67373</v>
      </c>
      <c r="B810" s="66">
        <v>0</v>
      </c>
      <c r="C810" s="66">
        <v>0</v>
      </c>
    </row>
    <row r="811" spans="1:3" x14ac:dyDescent="0.2">
      <c r="A811" s="43">
        <v>67403</v>
      </c>
      <c r="B811" s="66">
        <v>0</v>
      </c>
      <c r="C811" s="66">
        <v>0</v>
      </c>
    </row>
    <row r="812" spans="1:3" x14ac:dyDescent="0.2">
      <c r="A812" s="43">
        <v>67434</v>
      </c>
      <c r="B812" s="66">
        <v>0</v>
      </c>
      <c r="C812" s="66">
        <v>0</v>
      </c>
    </row>
    <row r="813" spans="1:3" x14ac:dyDescent="0.2">
      <c r="A813" s="43">
        <v>67465</v>
      </c>
      <c r="B813" s="66">
        <v>0</v>
      </c>
      <c r="C813" s="66">
        <v>0</v>
      </c>
    </row>
    <row r="814" spans="1:3" x14ac:dyDescent="0.2">
      <c r="A814" s="43">
        <v>67495</v>
      </c>
      <c r="B814" s="66">
        <v>0</v>
      </c>
      <c r="C814" s="66">
        <v>0</v>
      </c>
    </row>
    <row r="815" spans="1:3" x14ac:dyDescent="0.2">
      <c r="A815" s="43">
        <v>67526</v>
      </c>
      <c r="B815" s="66">
        <v>0</v>
      </c>
      <c r="C815" s="66">
        <v>0</v>
      </c>
    </row>
    <row r="816" spans="1:3" x14ac:dyDescent="0.2">
      <c r="A816" s="43">
        <v>67556</v>
      </c>
      <c r="B816" s="66">
        <v>0</v>
      </c>
      <c r="C816" s="66">
        <v>0</v>
      </c>
    </row>
    <row r="817" spans="1:3" x14ac:dyDescent="0.2">
      <c r="A817" s="43">
        <v>67587</v>
      </c>
      <c r="B817" s="66">
        <v>0</v>
      </c>
      <c r="C817" s="66">
        <v>0</v>
      </c>
    </row>
    <row r="818" spans="1:3" x14ac:dyDescent="0.2">
      <c r="A818" s="43">
        <v>67618</v>
      </c>
      <c r="B818" s="66">
        <v>0</v>
      </c>
      <c r="C818" s="66">
        <v>0</v>
      </c>
    </row>
    <row r="819" spans="1:3" x14ac:dyDescent="0.2">
      <c r="A819" s="43">
        <v>67646</v>
      </c>
      <c r="B819" s="66">
        <v>0</v>
      </c>
      <c r="C819" s="66">
        <v>0</v>
      </c>
    </row>
    <row r="820" spans="1:3" x14ac:dyDescent="0.2">
      <c r="A820" s="43">
        <v>67677</v>
      </c>
      <c r="B820" s="66">
        <v>0</v>
      </c>
      <c r="C820" s="66">
        <v>0</v>
      </c>
    </row>
    <row r="821" spans="1:3" x14ac:dyDescent="0.2">
      <c r="A821" s="43">
        <v>67707</v>
      </c>
      <c r="B821" s="66">
        <v>0</v>
      </c>
      <c r="C821" s="66">
        <v>0</v>
      </c>
    </row>
    <row r="822" spans="1:3" x14ac:dyDescent="0.2">
      <c r="A822" s="43">
        <v>67738</v>
      </c>
      <c r="B822" s="66">
        <v>0</v>
      </c>
      <c r="C822" s="66">
        <v>0</v>
      </c>
    </row>
    <row r="823" spans="1:3" x14ac:dyDescent="0.2">
      <c r="A823" s="43">
        <v>67768</v>
      </c>
      <c r="B823" s="66">
        <v>0</v>
      </c>
      <c r="C823" s="66">
        <v>0</v>
      </c>
    </row>
    <row r="824" spans="1:3" x14ac:dyDescent="0.2">
      <c r="A824" s="43">
        <v>67799</v>
      </c>
      <c r="B824" s="66">
        <v>0</v>
      </c>
      <c r="C824" s="66">
        <v>0</v>
      </c>
    </row>
    <row r="825" spans="1:3" x14ac:dyDescent="0.2">
      <c r="A825" s="43">
        <v>67830</v>
      </c>
      <c r="B825" s="66">
        <v>0</v>
      </c>
      <c r="C825" s="66">
        <v>0</v>
      </c>
    </row>
    <row r="826" spans="1:3" x14ac:dyDescent="0.2">
      <c r="A826" s="43">
        <v>67860</v>
      </c>
      <c r="B826" s="66">
        <v>0</v>
      </c>
      <c r="C826" s="66">
        <v>0</v>
      </c>
    </row>
    <row r="827" spans="1:3" x14ac:dyDescent="0.2">
      <c r="A827" s="43">
        <v>67891</v>
      </c>
      <c r="B827" s="66">
        <v>0</v>
      </c>
      <c r="C827" s="66">
        <v>0</v>
      </c>
    </row>
    <row r="828" spans="1:3" x14ac:dyDescent="0.2">
      <c r="A828" s="43">
        <v>67921</v>
      </c>
      <c r="B828" s="66">
        <v>0</v>
      </c>
      <c r="C828" s="66">
        <v>0</v>
      </c>
    </row>
    <row r="829" spans="1:3" x14ac:dyDescent="0.2">
      <c r="A829" s="43">
        <v>67952</v>
      </c>
      <c r="B829" s="66">
        <v>0</v>
      </c>
      <c r="C829" s="66">
        <v>0</v>
      </c>
    </row>
    <row r="830" spans="1:3" x14ac:dyDescent="0.2">
      <c r="A830" s="43">
        <v>67983</v>
      </c>
      <c r="B830" s="66">
        <v>0</v>
      </c>
      <c r="C830" s="66">
        <v>0</v>
      </c>
    </row>
    <row r="831" spans="1:3" x14ac:dyDescent="0.2">
      <c r="A831" s="43">
        <v>68011</v>
      </c>
      <c r="B831" s="66">
        <v>0</v>
      </c>
      <c r="C831" s="66">
        <v>0</v>
      </c>
    </row>
    <row r="832" spans="1:3" x14ac:dyDescent="0.2">
      <c r="A832" s="43">
        <v>68042</v>
      </c>
      <c r="B832" s="66">
        <v>0</v>
      </c>
      <c r="C832" s="66">
        <v>0</v>
      </c>
    </row>
    <row r="833" spans="1:3" x14ac:dyDescent="0.2">
      <c r="A833" s="43">
        <v>68072</v>
      </c>
      <c r="B833" s="66">
        <v>0</v>
      </c>
      <c r="C833" s="66">
        <v>0</v>
      </c>
    </row>
    <row r="834" spans="1:3" x14ac:dyDescent="0.2">
      <c r="A834" s="43">
        <v>68103</v>
      </c>
      <c r="B834" s="66">
        <v>0</v>
      </c>
      <c r="C834" s="66">
        <v>0</v>
      </c>
    </row>
    <row r="835" spans="1:3" x14ac:dyDescent="0.2">
      <c r="A835" s="43">
        <v>68133</v>
      </c>
      <c r="B835" s="66">
        <v>0</v>
      </c>
      <c r="C835" s="66">
        <v>0</v>
      </c>
    </row>
    <row r="836" spans="1:3" x14ac:dyDescent="0.2">
      <c r="A836" s="43">
        <v>68164</v>
      </c>
      <c r="B836" s="66">
        <v>0</v>
      </c>
      <c r="C836" s="66">
        <v>0</v>
      </c>
    </row>
    <row r="837" spans="1:3" x14ac:dyDescent="0.2">
      <c r="A837" s="43">
        <v>68195</v>
      </c>
      <c r="B837" s="66">
        <v>0</v>
      </c>
      <c r="C837" s="66">
        <v>0</v>
      </c>
    </row>
    <row r="838" spans="1:3" x14ac:dyDescent="0.2">
      <c r="A838" s="43">
        <v>68225</v>
      </c>
      <c r="B838" s="66">
        <v>0</v>
      </c>
      <c r="C838" s="66">
        <v>0</v>
      </c>
    </row>
    <row r="839" spans="1:3" x14ac:dyDescent="0.2">
      <c r="A839" s="43">
        <v>68256</v>
      </c>
      <c r="B839" s="66">
        <v>0</v>
      </c>
      <c r="C839" s="66">
        <v>0</v>
      </c>
    </row>
    <row r="840" spans="1:3" x14ac:dyDescent="0.2">
      <c r="A840" s="43">
        <v>68286</v>
      </c>
      <c r="B840" s="66">
        <v>0</v>
      </c>
      <c r="C840" s="66">
        <v>0</v>
      </c>
    </row>
    <row r="841" spans="1:3" x14ac:dyDescent="0.2">
      <c r="A841" s="43">
        <v>68317</v>
      </c>
      <c r="B841" s="66">
        <v>0</v>
      </c>
      <c r="C841" s="66">
        <v>0</v>
      </c>
    </row>
    <row r="842" spans="1:3" x14ac:dyDescent="0.2">
      <c r="A842" s="43">
        <v>68348</v>
      </c>
      <c r="B842" s="66">
        <v>0</v>
      </c>
      <c r="C842" s="66">
        <v>0</v>
      </c>
    </row>
    <row r="843" spans="1:3" x14ac:dyDescent="0.2">
      <c r="A843" s="43">
        <v>68376</v>
      </c>
      <c r="B843" s="66">
        <v>0</v>
      </c>
      <c r="C843" s="66">
        <v>0</v>
      </c>
    </row>
    <row r="844" spans="1:3" x14ac:dyDescent="0.2">
      <c r="A844" s="43">
        <v>68407</v>
      </c>
      <c r="B844" s="66">
        <v>0</v>
      </c>
      <c r="C844" s="66">
        <v>0</v>
      </c>
    </row>
    <row r="845" spans="1:3" x14ac:dyDescent="0.2">
      <c r="A845" s="43">
        <v>68437</v>
      </c>
      <c r="B845" s="66">
        <v>0</v>
      </c>
      <c r="C845" s="66">
        <v>0</v>
      </c>
    </row>
    <row r="846" spans="1:3" x14ac:dyDescent="0.2">
      <c r="A846" s="43">
        <v>68468</v>
      </c>
      <c r="B846" s="66">
        <v>0</v>
      </c>
      <c r="C846" s="66">
        <v>0</v>
      </c>
    </row>
    <row r="847" spans="1:3" x14ac:dyDescent="0.2">
      <c r="A847" s="43">
        <v>68498</v>
      </c>
      <c r="B847" s="66">
        <v>0</v>
      </c>
      <c r="C847" s="66">
        <v>0</v>
      </c>
    </row>
    <row r="848" spans="1:3" x14ac:dyDescent="0.2">
      <c r="A848" s="43">
        <v>68529</v>
      </c>
      <c r="B848" s="66">
        <v>0</v>
      </c>
      <c r="C848" s="66">
        <v>0</v>
      </c>
    </row>
    <row r="849" spans="1:3" x14ac:dyDescent="0.2">
      <c r="A849" s="43">
        <v>68560</v>
      </c>
      <c r="B849" s="66">
        <v>0</v>
      </c>
      <c r="C849" s="66">
        <v>0</v>
      </c>
    </row>
    <row r="850" spans="1:3" x14ac:dyDescent="0.2">
      <c r="A850" s="43">
        <v>68590</v>
      </c>
      <c r="B850" s="66">
        <v>0</v>
      </c>
      <c r="C850" s="66">
        <v>0</v>
      </c>
    </row>
    <row r="851" spans="1:3" x14ac:dyDescent="0.2">
      <c r="A851" s="43">
        <v>68621</v>
      </c>
      <c r="B851" s="66">
        <v>0</v>
      </c>
      <c r="C851" s="66">
        <v>0</v>
      </c>
    </row>
    <row r="852" spans="1:3" x14ac:dyDescent="0.2">
      <c r="A852" s="43">
        <v>68651</v>
      </c>
      <c r="B852" s="66">
        <v>0</v>
      </c>
      <c r="C852" s="66">
        <v>0</v>
      </c>
    </row>
    <row r="853" spans="1:3" x14ac:dyDescent="0.2">
      <c r="A853" s="43">
        <v>68682</v>
      </c>
      <c r="B853" s="66">
        <v>0</v>
      </c>
      <c r="C853" s="66">
        <v>0</v>
      </c>
    </row>
    <row r="854" spans="1:3" x14ac:dyDescent="0.2">
      <c r="A854" s="43">
        <v>68713</v>
      </c>
      <c r="B854" s="66">
        <v>0</v>
      </c>
      <c r="C854" s="66">
        <v>0</v>
      </c>
    </row>
    <row r="855" spans="1:3" x14ac:dyDescent="0.2">
      <c r="A855" s="43">
        <v>68742</v>
      </c>
      <c r="B855" s="66">
        <v>0</v>
      </c>
      <c r="C855" s="66">
        <v>0</v>
      </c>
    </row>
    <row r="856" spans="1:3" x14ac:dyDescent="0.2">
      <c r="A856" s="43">
        <v>68773</v>
      </c>
      <c r="B856" s="66">
        <v>0</v>
      </c>
      <c r="C856" s="66">
        <v>0</v>
      </c>
    </row>
    <row r="857" spans="1:3" x14ac:dyDescent="0.2">
      <c r="A857" s="43">
        <v>68803</v>
      </c>
      <c r="B857" s="66">
        <v>0</v>
      </c>
      <c r="C857" s="66">
        <v>0</v>
      </c>
    </row>
    <row r="858" spans="1:3" x14ac:dyDescent="0.2">
      <c r="A858" s="43">
        <v>68834</v>
      </c>
      <c r="B858" s="66">
        <v>0</v>
      </c>
      <c r="C858" s="66">
        <v>0</v>
      </c>
    </row>
    <row r="859" spans="1:3" x14ac:dyDescent="0.2">
      <c r="A859" s="43">
        <v>68864</v>
      </c>
      <c r="B859" s="66">
        <v>0</v>
      </c>
      <c r="C859" s="66">
        <v>0</v>
      </c>
    </row>
    <row r="860" spans="1:3" x14ac:dyDescent="0.2">
      <c r="A860" s="43">
        <v>68895</v>
      </c>
      <c r="B860" s="66">
        <v>0</v>
      </c>
      <c r="C860" s="66">
        <v>0</v>
      </c>
    </row>
    <row r="861" spans="1:3" x14ac:dyDescent="0.2">
      <c r="A861" s="43">
        <v>68926</v>
      </c>
      <c r="B861" s="66">
        <v>0</v>
      </c>
      <c r="C861" s="66">
        <v>0</v>
      </c>
    </row>
    <row r="862" spans="1:3" x14ac:dyDescent="0.2">
      <c r="A862" s="43">
        <v>68956</v>
      </c>
      <c r="B862" s="66">
        <v>0</v>
      </c>
      <c r="C862" s="66">
        <v>0</v>
      </c>
    </row>
    <row r="863" spans="1:3" x14ac:dyDescent="0.2">
      <c r="A863" s="43">
        <v>68987</v>
      </c>
      <c r="B863" s="66">
        <v>0</v>
      </c>
      <c r="C863" s="66">
        <v>0</v>
      </c>
    </row>
    <row r="864" spans="1:3" x14ac:dyDescent="0.2">
      <c r="A864" s="43">
        <v>69017</v>
      </c>
      <c r="B864" s="66">
        <v>0</v>
      </c>
      <c r="C864" s="66">
        <v>0</v>
      </c>
    </row>
    <row r="865" spans="1:3" x14ac:dyDescent="0.2">
      <c r="A865" s="43">
        <v>69048</v>
      </c>
      <c r="B865" s="66">
        <v>0</v>
      </c>
      <c r="C865" s="66">
        <v>0</v>
      </c>
    </row>
    <row r="866" spans="1:3" x14ac:dyDescent="0.2">
      <c r="A866" s="43">
        <v>69079</v>
      </c>
      <c r="B866" s="66">
        <v>0</v>
      </c>
      <c r="C866" s="66">
        <v>0</v>
      </c>
    </row>
    <row r="867" spans="1:3" x14ac:dyDescent="0.2">
      <c r="A867" s="43">
        <v>69107</v>
      </c>
      <c r="B867" s="66">
        <v>0</v>
      </c>
      <c r="C867" s="66">
        <v>0</v>
      </c>
    </row>
    <row r="868" spans="1:3" x14ac:dyDescent="0.2">
      <c r="A868" s="43">
        <v>69138</v>
      </c>
      <c r="B868" s="66">
        <v>0</v>
      </c>
      <c r="C868" s="66">
        <v>0</v>
      </c>
    </row>
    <row r="869" spans="1:3" x14ac:dyDescent="0.2">
      <c r="A869" s="43">
        <v>69168</v>
      </c>
      <c r="B869" s="66">
        <v>0</v>
      </c>
      <c r="C869" s="66">
        <v>0</v>
      </c>
    </row>
    <row r="870" spans="1:3" x14ac:dyDescent="0.2">
      <c r="A870" s="43">
        <v>69199</v>
      </c>
      <c r="B870" s="66">
        <v>0</v>
      </c>
      <c r="C870" s="66">
        <v>0</v>
      </c>
    </row>
    <row r="871" spans="1:3" x14ac:dyDescent="0.2">
      <c r="A871" s="43">
        <v>69229</v>
      </c>
      <c r="B871" s="66">
        <v>0</v>
      </c>
      <c r="C871" s="66">
        <v>0</v>
      </c>
    </row>
    <row r="872" spans="1:3" x14ac:dyDescent="0.2">
      <c r="A872" s="43">
        <v>69260</v>
      </c>
      <c r="B872" s="66">
        <v>0</v>
      </c>
      <c r="C872" s="66">
        <v>0</v>
      </c>
    </row>
    <row r="873" spans="1:3" x14ac:dyDescent="0.2">
      <c r="A873" s="43">
        <v>69291</v>
      </c>
      <c r="B873" s="66">
        <v>0</v>
      </c>
      <c r="C873" s="66">
        <v>0</v>
      </c>
    </row>
    <row r="874" spans="1:3" x14ac:dyDescent="0.2">
      <c r="A874" s="43">
        <v>69321</v>
      </c>
      <c r="B874" s="66">
        <v>0</v>
      </c>
      <c r="C874" s="66">
        <v>0</v>
      </c>
    </row>
    <row r="875" spans="1:3" x14ac:dyDescent="0.2">
      <c r="A875" s="43">
        <v>69352</v>
      </c>
      <c r="B875" s="66">
        <v>0</v>
      </c>
      <c r="C875" s="66">
        <v>0</v>
      </c>
    </row>
    <row r="876" spans="1:3" x14ac:dyDescent="0.2">
      <c r="A876" s="43">
        <v>69382</v>
      </c>
      <c r="B876" s="66">
        <v>0</v>
      </c>
      <c r="C876" s="66">
        <v>0</v>
      </c>
    </row>
    <row r="877" spans="1:3" x14ac:dyDescent="0.2">
      <c r="A877" s="43">
        <v>69413</v>
      </c>
      <c r="B877" s="66">
        <v>0</v>
      </c>
      <c r="C877" s="66">
        <v>0</v>
      </c>
    </row>
    <row r="878" spans="1:3" x14ac:dyDescent="0.2">
      <c r="A878" s="43">
        <v>69444</v>
      </c>
      <c r="B878" s="66">
        <v>0</v>
      </c>
      <c r="C878" s="66">
        <v>0</v>
      </c>
    </row>
    <row r="879" spans="1:3" x14ac:dyDescent="0.2">
      <c r="A879" s="43">
        <v>69472</v>
      </c>
      <c r="B879" s="66">
        <v>0</v>
      </c>
      <c r="C879" s="66">
        <v>0</v>
      </c>
    </row>
    <row r="880" spans="1:3" x14ac:dyDescent="0.2">
      <c r="A880" s="43">
        <v>69503</v>
      </c>
      <c r="B880" s="66">
        <v>0</v>
      </c>
      <c r="C880" s="66">
        <v>0</v>
      </c>
    </row>
    <row r="881" spans="1:3" x14ac:dyDescent="0.2">
      <c r="A881" s="43">
        <v>69533</v>
      </c>
      <c r="B881" s="66">
        <v>0</v>
      </c>
      <c r="C881" s="66">
        <v>0</v>
      </c>
    </row>
    <row r="882" spans="1:3" x14ac:dyDescent="0.2">
      <c r="A882" s="43">
        <v>69564</v>
      </c>
      <c r="B882" s="66">
        <v>0</v>
      </c>
      <c r="C882" s="66">
        <v>0</v>
      </c>
    </row>
    <row r="883" spans="1:3" x14ac:dyDescent="0.2">
      <c r="A883" s="43">
        <v>69594</v>
      </c>
      <c r="B883" s="66">
        <v>0</v>
      </c>
      <c r="C883" s="66">
        <v>0</v>
      </c>
    </row>
    <row r="884" spans="1:3" x14ac:dyDescent="0.2">
      <c r="A884" s="43">
        <v>69625</v>
      </c>
      <c r="B884" s="66">
        <v>0</v>
      </c>
      <c r="C884" s="66">
        <v>0</v>
      </c>
    </row>
    <row r="885" spans="1:3" x14ac:dyDescent="0.2">
      <c r="A885" s="43">
        <v>69656</v>
      </c>
      <c r="B885" s="66">
        <v>0</v>
      </c>
      <c r="C885" s="66">
        <v>0</v>
      </c>
    </row>
    <row r="886" spans="1:3" x14ac:dyDescent="0.2">
      <c r="A886" s="43">
        <v>69686</v>
      </c>
      <c r="B886" s="66">
        <v>0</v>
      </c>
      <c r="C886" s="66">
        <v>0</v>
      </c>
    </row>
    <row r="887" spans="1:3" x14ac:dyDescent="0.2">
      <c r="A887" s="43">
        <v>69717</v>
      </c>
      <c r="B887" s="66">
        <v>0</v>
      </c>
      <c r="C887" s="66">
        <v>0</v>
      </c>
    </row>
    <row r="888" spans="1:3" x14ac:dyDescent="0.2">
      <c r="A888" s="43">
        <v>69747</v>
      </c>
      <c r="B888" s="66">
        <v>0</v>
      </c>
      <c r="C888" s="66">
        <v>0</v>
      </c>
    </row>
    <row r="889" spans="1:3" x14ac:dyDescent="0.2">
      <c r="A889" s="43">
        <v>69778</v>
      </c>
      <c r="B889" s="66">
        <v>0</v>
      </c>
      <c r="C889" s="66">
        <v>0</v>
      </c>
    </row>
    <row r="890" spans="1:3" x14ac:dyDescent="0.2">
      <c r="A890" s="43">
        <v>69809</v>
      </c>
      <c r="B890" s="66">
        <v>0</v>
      </c>
      <c r="C890" s="66">
        <v>0</v>
      </c>
    </row>
    <row r="891" spans="1:3" x14ac:dyDescent="0.2">
      <c r="A891" s="43">
        <v>69837</v>
      </c>
      <c r="B891" s="66">
        <v>0</v>
      </c>
      <c r="C891" s="66">
        <v>0</v>
      </c>
    </row>
    <row r="892" spans="1:3" x14ac:dyDescent="0.2">
      <c r="A892" s="43">
        <v>69868</v>
      </c>
      <c r="B892" s="66">
        <v>0</v>
      </c>
      <c r="C892" s="66">
        <v>0</v>
      </c>
    </row>
    <row r="893" spans="1:3" x14ac:dyDescent="0.2">
      <c r="A893" s="43">
        <v>69898</v>
      </c>
      <c r="B893" s="66">
        <v>0</v>
      </c>
      <c r="C893" s="66">
        <v>0</v>
      </c>
    </row>
    <row r="894" spans="1:3" x14ac:dyDescent="0.2">
      <c r="A894" s="43">
        <v>69929</v>
      </c>
      <c r="B894" s="66">
        <v>0</v>
      </c>
      <c r="C894" s="66">
        <v>0</v>
      </c>
    </row>
    <row r="895" spans="1:3" x14ac:dyDescent="0.2">
      <c r="A895" s="43">
        <v>69959</v>
      </c>
      <c r="B895" s="66">
        <v>0</v>
      </c>
      <c r="C895" s="66">
        <v>0</v>
      </c>
    </row>
    <row r="896" spans="1:3" x14ac:dyDescent="0.2">
      <c r="A896" s="43">
        <v>69990</v>
      </c>
      <c r="B896" s="66">
        <v>0</v>
      </c>
      <c r="C896" s="66">
        <v>0</v>
      </c>
    </row>
    <row r="897" spans="1:3" x14ac:dyDescent="0.2">
      <c r="A897" s="43">
        <v>70021</v>
      </c>
      <c r="B897" s="66">
        <v>0</v>
      </c>
      <c r="C897" s="66">
        <v>0</v>
      </c>
    </row>
    <row r="898" spans="1:3" x14ac:dyDescent="0.2">
      <c r="A898" s="43">
        <v>70051</v>
      </c>
      <c r="B898" s="66">
        <v>0</v>
      </c>
      <c r="C898" s="66">
        <v>0</v>
      </c>
    </row>
    <row r="899" spans="1:3" x14ac:dyDescent="0.2">
      <c r="A899" s="43">
        <v>70082</v>
      </c>
      <c r="B899" s="66">
        <v>0</v>
      </c>
      <c r="C899" s="66">
        <v>0</v>
      </c>
    </row>
    <row r="900" spans="1:3" x14ac:dyDescent="0.2">
      <c r="A900" s="43">
        <v>70112</v>
      </c>
      <c r="B900" s="66">
        <v>0</v>
      </c>
      <c r="C900" s="66">
        <v>0</v>
      </c>
    </row>
    <row r="901" spans="1:3" x14ac:dyDescent="0.2">
      <c r="A901" s="43">
        <v>70143</v>
      </c>
      <c r="B901" s="66">
        <v>0</v>
      </c>
      <c r="C901" s="66">
        <v>0</v>
      </c>
    </row>
    <row r="902" spans="1:3" x14ac:dyDescent="0.2">
      <c r="A902" s="43">
        <v>70174</v>
      </c>
      <c r="B902" s="66">
        <v>0</v>
      </c>
      <c r="C902" s="66">
        <v>0</v>
      </c>
    </row>
    <row r="903" spans="1:3" x14ac:dyDescent="0.2">
      <c r="A903" s="43">
        <v>70203</v>
      </c>
      <c r="B903" s="66">
        <v>0</v>
      </c>
      <c r="C903" s="66">
        <v>0</v>
      </c>
    </row>
    <row r="904" spans="1:3" x14ac:dyDescent="0.2">
      <c r="A904" s="43">
        <v>70234</v>
      </c>
      <c r="B904" s="66">
        <v>0</v>
      </c>
      <c r="C904" s="66">
        <v>0</v>
      </c>
    </row>
    <row r="905" spans="1:3" x14ac:dyDescent="0.2">
      <c r="A905" s="43">
        <v>70264</v>
      </c>
      <c r="B905" s="66">
        <v>0</v>
      </c>
      <c r="C905" s="66">
        <v>0</v>
      </c>
    </row>
    <row r="906" spans="1:3" x14ac:dyDescent="0.2">
      <c r="A906" s="43">
        <v>70295</v>
      </c>
      <c r="B906" s="66">
        <v>0</v>
      </c>
      <c r="C906" s="66">
        <v>0</v>
      </c>
    </row>
    <row r="907" spans="1:3" x14ac:dyDescent="0.2">
      <c r="A907" s="43">
        <v>70325</v>
      </c>
      <c r="B907" s="66">
        <v>0</v>
      </c>
      <c r="C907" s="66">
        <v>0</v>
      </c>
    </row>
    <row r="908" spans="1:3" x14ac:dyDescent="0.2">
      <c r="A908" s="43">
        <v>70356</v>
      </c>
      <c r="B908" s="66">
        <v>0</v>
      </c>
      <c r="C908" s="66">
        <v>0</v>
      </c>
    </row>
    <row r="909" spans="1:3" x14ac:dyDescent="0.2">
      <c r="A909" s="43">
        <v>70387</v>
      </c>
      <c r="B909" s="66">
        <v>0</v>
      </c>
      <c r="C909" s="66">
        <v>0</v>
      </c>
    </row>
    <row r="910" spans="1:3" x14ac:dyDescent="0.2">
      <c r="A910" s="43">
        <v>70417</v>
      </c>
      <c r="B910" s="66">
        <v>0</v>
      </c>
      <c r="C910" s="66">
        <v>0</v>
      </c>
    </row>
    <row r="911" spans="1:3" x14ac:dyDescent="0.2">
      <c r="A911" s="43">
        <v>70448</v>
      </c>
      <c r="B911" s="66">
        <v>0</v>
      </c>
      <c r="C911" s="66">
        <v>0</v>
      </c>
    </row>
    <row r="912" spans="1:3" x14ac:dyDescent="0.2">
      <c r="A912" s="43">
        <v>70478</v>
      </c>
      <c r="B912" s="66">
        <v>0</v>
      </c>
      <c r="C912" s="66">
        <v>0</v>
      </c>
    </row>
    <row r="913" spans="1:3" x14ac:dyDescent="0.2">
      <c r="A913" s="43">
        <v>70509</v>
      </c>
      <c r="B913" s="66">
        <v>0</v>
      </c>
      <c r="C913" s="66">
        <v>0</v>
      </c>
    </row>
    <row r="914" spans="1:3" x14ac:dyDescent="0.2">
      <c r="A914" s="43">
        <v>70540</v>
      </c>
      <c r="B914" s="66">
        <v>0</v>
      </c>
      <c r="C914" s="66">
        <v>0</v>
      </c>
    </row>
    <row r="915" spans="1:3" x14ac:dyDescent="0.2">
      <c r="A915" s="43">
        <v>70568</v>
      </c>
      <c r="B915" s="66">
        <v>0</v>
      </c>
      <c r="C915" s="66">
        <v>0</v>
      </c>
    </row>
    <row r="916" spans="1:3" x14ac:dyDescent="0.2">
      <c r="A916" s="43">
        <v>70599</v>
      </c>
      <c r="B916" s="66">
        <v>0</v>
      </c>
      <c r="C916" s="66">
        <v>0</v>
      </c>
    </row>
    <row r="917" spans="1:3" x14ac:dyDescent="0.2">
      <c r="A917" s="43">
        <v>70629</v>
      </c>
      <c r="B917" s="66">
        <v>0</v>
      </c>
      <c r="C917" s="66">
        <v>0</v>
      </c>
    </row>
    <row r="918" spans="1:3" x14ac:dyDescent="0.2">
      <c r="A918" s="43">
        <v>70660</v>
      </c>
      <c r="B918" s="66">
        <v>0</v>
      </c>
      <c r="C918" s="66">
        <v>0</v>
      </c>
    </row>
    <row r="919" spans="1:3" x14ac:dyDescent="0.2">
      <c r="A919" s="43">
        <v>70690</v>
      </c>
      <c r="B919" s="66">
        <v>0</v>
      </c>
      <c r="C919" s="66">
        <v>0</v>
      </c>
    </row>
    <row r="920" spans="1:3" x14ac:dyDescent="0.2">
      <c r="A920" s="43">
        <v>70721</v>
      </c>
      <c r="B920" s="66">
        <v>0</v>
      </c>
      <c r="C920" s="66">
        <v>0</v>
      </c>
    </row>
    <row r="921" spans="1:3" x14ac:dyDescent="0.2">
      <c r="A921" s="43">
        <v>70752</v>
      </c>
      <c r="B921" s="66">
        <v>0</v>
      </c>
      <c r="C921" s="66">
        <v>0</v>
      </c>
    </row>
    <row r="922" spans="1:3" x14ac:dyDescent="0.2">
      <c r="A922" s="43">
        <v>70782</v>
      </c>
      <c r="B922" s="66">
        <v>0</v>
      </c>
      <c r="C922" s="66">
        <v>0</v>
      </c>
    </row>
    <row r="923" spans="1:3" x14ac:dyDescent="0.2">
      <c r="A923" s="43">
        <v>70813</v>
      </c>
      <c r="B923" s="66">
        <v>0</v>
      </c>
      <c r="C923" s="66">
        <v>0</v>
      </c>
    </row>
    <row r="924" spans="1:3" x14ac:dyDescent="0.2">
      <c r="A924" s="43">
        <v>70843</v>
      </c>
      <c r="B924" s="66">
        <v>0</v>
      </c>
      <c r="C924" s="66">
        <v>0</v>
      </c>
    </row>
    <row r="925" spans="1:3" x14ac:dyDescent="0.2">
      <c r="A925" s="43">
        <v>70874</v>
      </c>
      <c r="B925" s="66">
        <v>0</v>
      </c>
      <c r="C925" s="66">
        <v>0</v>
      </c>
    </row>
    <row r="926" spans="1:3" x14ac:dyDescent="0.2">
      <c r="A926" s="43">
        <v>70905</v>
      </c>
      <c r="B926" s="66">
        <v>0</v>
      </c>
      <c r="C926" s="66">
        <v>0</v>
      </c>
    </row>
    <row r="927" spans="1:3" x14ac:dyDescent="0.2">
      <c r="A927" s="43">
        <v>70933</v>
      </c>
      <c r="B927" s="66">
        <v>0</v>
      </c>
      <c r="C927" s="66">
        <v>0</v>
      </c>
    </row>
    <row r="928" spans="1:3" x14ac:dyDescent="0.2">
      <c r="A928" s="43">
        <v>70964</v>
      </c>
      <c r="B928" s="66">
        <v>0</v>
      </c>
      <c r="C928" s="66">
        <v>0</v>
      </c>
    </row>
    <row r="929" spans="1:3" x14ac:dyDescent="0.2">
      <c r="A929" s="43">
        <v>70994</v>
      </c>
      <c r="B929" s="66">
        <v>0</v>
      </c>
      <c r="C929" s="66">
        <v>0</v>
      </c>
    </row>
    <row r="930" spans="1:3" x14ac:dyDescent="0.2">
      <c r="A930" s="43">
        <v>71025</v>
      </c>
      <c r="B930" s="66">
        <v>0</v>
      </c>
      <c r="C930" s="66">
        <v>0</v>
      </c>
    </row>
    <row r="931" spans="1:3" x14ac:dyDescent="0.2">
      <c r="A931" s="43">
        <v>71055</v>
      </c>
      <c r="B931" s="66">
        <v>0</v>
      </c>
      <c r="C931" s="66">
        <v>0</v>
      </c>
    </row>
    <row r="932" spans="1:3" x14ac:dyDescent="0.2">
      <c r="A932" s="43">
        <v>71086</v>
      </c>
      <c r="B932" s="66">
        <v>0</v>
      </c>
      <c r="C932" s="66">
        <v>0</v>
      </c>
    </row>
    <row r="933" spans="1:3" x14ac:dyDescent="0.2">
      <c r="A933" s="43">
        <v>71117</v>
      </c>
      <c r="B933" s="66">
        <v>0</v>
      </c>
      <c r="C933" s="66">
        <v>0</v>
      </c>
    </row>
    <row r="934" spans="1:3" x14ac:dyDescent="0.2">
      <c r="A934" s="43">
        <v>71147</v>
      </c>
      <c r="B934" s="66">
        <v>0</v>
      </c>
      <c r="C934" s="66">
        <v>0</v>
      </c>
    </row>
    <row r="935" spans="1:3" x14ac:dyDescent="0.2">
      <c r="A935" s="43">
        <v>71178</v>
      </c>
      <c r="B935" s="66">
        <v>0</v>
      </c>
      <c r="C935" s="66">
        <v>0</v>
      </c>
    </row>
    <row r="936" spans="1:3" x14ac:dyDescent="0.2">
      <c r="A936" s="43">
        <v>71208</v>
      </c>
      <c r="B936" s="66">
        <v>0</v>
      </c>
      <c r="C936" s="66">
        <v>0</v>
      </c>
    </row>
    <row r="937" spans="1:3" x14ac:dyDescent="0.2">
      <c r="A937" s="43">
        <v>71239</v>
      </c>
      <c r="B937" s="66">
        <v>0</v>
      </c>
      <c r="C937" s="66">
        <v>0</v>
      </c>
    </row>
    <row r="938" spans="1:3" x14ac:dyDescent="0.2">
      <c r="A938" s="43">
        <v>71270</v>
      </c>
      <c r="B938" s="66">
        <v>0</v>
      </c>
      <c r="C938" s="66">
        <v>0</v>
      </c>
    </row>
    <row r="939" spans="1:3" x14ac:dyDescent="0.2">
      <c r="A939" s="43">
        <v>71298</v>
      </c>
      <c r="B939" s="66">
        <v>0</v>
      </c>
      <c r="C939" s="66">
        <v>0</v>
      </c>
    </row>
    <row r="940" spans="1:3" x14ac:dyDescent="0.2">
      <c r="A940" s="43">
        <v>71329</v>
      </c>
      <c r="B940" s="66">
        <v>0</v>
      </c>
      <c r="C940" s="66">
        <v>0</v>
      </c>
    </row>
    <row r="941" spans="1:3" x14ac:dyDescent="0.2">
      <c r="A941" s="43">
        <v>71359</v>
      </c>
      <c r="B941" s="66">
        <v>0</v>
      </c>
      <c r="C941" s="66">
        <v>0</v>
      </c>
    </row>
    <row r="942" spans="1:3" x14ac:dyDescent="0.2">
      <c r="A942" s="43">
        <v>71390</v>
      </c>
      <c r="B942" s="66">
        <v>0</v>
      </c>
      <c r="C942" s="66">
        <v>0</v>
      </c>
    </row>
    <row r="943" spans="1:3" x14ac:dyDescent="0.2">
      <c r="A943" s="43">
        <v>71420</v>
      </c>
      <c r="B943" s="66">
        <v>0</v>
      </c>
      <c r="C943" s="66">
        <v>0</v>
      </c>
    </row>
    <row r="944" spans="1:3" x14ac:dyDescent="0.2">
      <c r="A944" s="43">
        <v>71451</v>
      </c>
      <c r="B944" s="66">
        <v>0</v>
      </c>
      <c r="C944" s="66">
        <v>0</v>
      </c>
    </row>
    <row r="945" spans="1:3" x14ac:dyDescent="0.2">
      <c r="A945" s="43">
        <v>71482</v>
      </c>
      <c r="B945" s="66">
        <v>0</v>
      </c>
      <c r="C945" s="66">
        <v>0</v>
      </c>
    </row>
    <row r="946" spans="1:3" x14ac:dyDescent="0.2">
      <c r="A946" s="43">
        <v>71512</v>
      </c>
      <c r="B946" s="66">
        <v>0</v>
      </c>
      <c r="C946" s="66">
        <v>0</v>
      </c>
    </row>
    <row r="947" spans="1:3" x14ac:dyDescent="0.2">
      <c r="A947" s="43">
        <v>71543</v>
      </c>
      <c r="B947" s="66">
        <v>0</v>
      </c>
      <c r="C947" s="66">
        <v>0</v>
      </c>
    </row>
    <row r="948" spans="1:3" x14ac:dyDescent="0.2">
      <c r="A948" s="43">
        <v>71573</v>
      </c>
      <c r="B948" s="66">
        <v>0</v>
      </c>
      <c r="C948" s="66">
        <v>0</v>
      </c>
    </row>
    <row r="949" spans="1:3" x14ac:dyDescent="0.2">
      <c r="A949" s="43">
        <v>71604</v>
      </c>
      <c r="B949" s="66">
        <v>0</v>
      </c>
      <c r="C949" s="66">
        <v>0</v>
      </c>
    </row>
    <row r="950" spans="1:3" x14ac:dyDescent="0.2">
      <c r="A950" s="43">
        <v>71635</v>
      </c>
      <c r="B950" s="66">
        <v>0</v>
      </c>
      <c r="C950" s="66">
        <v>0</v>
      </c>
    </row>
    <row r="951" spans="1:3" x14ac:dyDescent="0.2">
      <c r="A951" s="43">
        <v>71664</v>
      </c>
      <c r="B951" s="66">
        <v>0</v>
      </c>
      <c r="C951" s="66">
        <v>0</v>
      </c>
    </row>
    <row r="952" spans="1:3" x14ac:dyDescent="0.2">
      <c r="A952" s="43">
        <v>71695</v>
      </c>
      <c r="B952" s="66">
        <v>0</v>
      </c>
      <c r="C952" s="66">
        <v>0</v>
      </c>
    </row>
    <row r="953" spans="1:3" x14ac:dyDescent="0.2">
      <c r="A953" s="43">
        <v>71725</v>
      </c>
      <c r="B953" s="66">
        <v>0</v>
      </c>
      <c r="C953" s="66">
        <v>0</v>
      </c>
    </row>
    <row r="954" spans="1:3" x14ac:dyDescent="0.2">
      <c r="A954" s="43">
        <v>71756</v>
      </c>
      <c r="B954" s="66">
        <v>0</v>
      </c>
      <c r="C954" s="66">
        <v>0</v>
      </c>
    </row>
    <row r="955" spans="1:3" x14ac:dyDescent="0.2">
      <c r="A955" s="43">
        <v>71786</v>
      </c>
      <c r="B955" s="66">
        <v>0</v>
      </c>
      <c r="C955" s="66">
        <v>0</v>
      </c>
    </row>
    <row r="956" spans="1:3" x14ac:dyDescent="0.2">
      <c r="A956" s="43">
        <v>71817</v>
      </c>
      <c r="B956" s="66">
        <v>0</v>
      </c>
      <c r="C956" s="66">
        <v>0</v>
      </c>
    </row>
    <row r="957" spans="1:3" x14ac:dyDescent="0.2">
      <c r="A957" s="43">
        <v>71848</v>
      </c>
      <c r="B957" s="66">
        <v>0</v>
      </c>
      <c r="C957" s="66">
        <v>0</v>
      </c>
    </row>
    <row r="958" spans="1:3" x14ac:dyDescent="0.2">
      <c r="A958" s="43">
        <v>71878</v>
      </c>
      <c r="B958" s="66">
        <v>0</v>
      </c>
      <c r="C958" s="66">
        <v>0</v>
      </c>
    </row>
    <row r="959" spans="1:3" x14ac:dyDescent="0.2">
      <c r="A959" s="43">
        <v>71909</v>
      </c>
      <c r="B959" s="66">
        <v>0</v>
      </c>
      <c r="C959" s="66">
        <v>0</v>
      </c>
    </row>
    <row r="960" spans="1:3" x14ac:dyDescent="0.2">
      <c r="A960" s="43">
        <v>71939</v>
      </c>
      <c r="B960" s="66">
        <v>0</v>
      </c>
      <c r="C960" s="66">
        <v>0</v>
      </c>
    </row>
    <row r="961" spans="1:3" x14ac:dyDescent="0.2">
      <c r="A961" s="43">
        <v>71970</v>
      </c>
      <c r="B961" s="66">
        <v>0</v>
      </c>
      <c r="C961" s="66">
        <v>0</v>
      </c>
    </row>
    <row r="962" spans="1:3" x14ac:dyDescent="0.2">
      <c r="A962" s="43">
        <v>72001</v>
      </c>
      <c r="B962" s="66">
        <v>0</v>
      </c>
      <c r="C962" s="66">
        <v>0</v>
      </c>
    </row>
    <row r="963" spans="1:3" x14ac:dyDescent="0.2">
      <c r="A963" s="43">
        <v>72029</v>
      </c>
      <c r="B963" s="66">
        <v>0</v>
      </c>
      <c r="C963" s="66">
        <v>0</v>
      </c>
    </row>
    <row r="964" spans="1:3" x14ac:dyDescent="0.2">
      <c r="A964" s="43">
        <v>72060</v>
      </c>
      <c r="B964" s="66">
        <v>0</v>
      </c>
      <c r="C964" s="66">
        <v>0</v>
      </c>
    </row>
    <row r="965" spans="1:3" x14ac:dyDescent="0.2">
      <c r="A965" s="43">
        <v>72090</v>
      </c>
      <c r="B965" s="66">
        <v>0</v>
      </c>
      <c r="C965" s="66">
        <v>0</v>
      </c>
    </row>
    <row r="966" spans="1:3" x14ac:dyDescent="0.2">
      <c r="A966" s="43">
        <v>72121</v>
      </c>
      <c r="B966" s="66">
        <v>0</v>
      </c>
      <c r="C966" s="66">
        <v>0</v>
      </c>
    </row>
    <row r="967" spans="1:3" x14ac:dyDescent="0.2">
      <c r="A967" s="43">
        <v>72151</v>
      </c>
      <c r="B967" s="66">
        <v>0</v>
      </c>
      <c r="C967" s="66">
        <v>0</v>
      </c>
    </row>
    <row r="968" spans="1:3" x14ac:dyDescent="0.2">
      <c r="A968" s="43">
        <v>72182</v>
      </c>
      <c r="B968" s="66">
        <v>0</v>
      </c>
      <c r="C968" s="66">
        <v>0</v>
      </c>
    </row>
    <row r="969" spans="1:3" x14ac:dyDescent="0.2">
      <c r="A969" s="43">
        <v>72213</v>
      </c>
      <c r="B969" s="66">
        <v>0</v>
      </c>
      <c r="C969" s="66">
        <v>0</v>
      </c>
    </row>
    <row r="970" spans="1:3" x14ac:dyDescent="0.2">
      <c r="A970" s="43">
        <v>72243</v>
      </c>
      <c r="B970" s="66">
        <v>0</v>
      </c>
      <c r="C970" s="66">
        <v>0</v>
      </c>
    </row>
    <row r="971" spans="1:3" x14ac:dyDescent="0.2">
      <c r="A971" s="43">
        <v>72274</v>
      </c>
      <c r="B971" s="66">
        <v>0</v>
      </c>
      <c r="C971" s="66">
        <v>0</v>
      </c>
    </row>
    <row r="972" spans="1:3" x14ac:dyDescent="0.2">
      <c r="A972" s="43">
        <v>72304</v>
      </c>
      <c r="B972" s="66">
        <v>0</v>
      </c>
      <c r="C972" s="66">
        <v>0</v>
      </c>
    </row>
    <row r="973" spans="1:3" x14ac:dyDescent="0.2">
      <c r="A973" s="43">
        <v>72335</v>
      </c>
      <c r="B973" s="66">
        <v>0</v>
      </c>
      <c r="C973" s="66">
        <v>0</v>
      </c>
    </row>
    <row r="974" spans="1:3" x14ac:dyDescent="0.2">
      <c r="A974" s="43">
        <v>72366</v>
      </c>
      <c r="B974" s="66">
        <v>0</v>
      </c>
      <c r="C974" s="66">
        <v>0</v>
      </c>
    </row>
    <row r="975" spans="1:3" x14ac:dyDescent="0.2">
      <c r="A975" s="43">
        <v>72394</v>
      </c>
      <c r="B975" s="66">
        <v>0</v>
      </c>
      <c r="C975" s="66">
        <v>0</v>
      </c>
    </row>
    <row r="976" spans="1:3" x14ac:dyDescent="0.2">
      <c r="A976" s="43">
        <v>72425</v>
      </c>
      <c r="B976" s="66">
        <v>0</v>
      </c>
      <c r="C976" s="66">
        <v>0</v>
      </c>
    </row>
    <row r="977" spans="1:3" x14ac:dyDescent="0.2">
      <c r="A977" s="43">
        <v>72455</v>
      </c>
      <c r="B977" s="66">
        <v>0</v>
      </c>
      <c r="C977" s="66">
        <v>0</v>
      </c>
    </row>
    <row r="978" spans="1:3" x14ac:dyDescent="0.2">
      <c r="A978" s="43">
        <v>72486</v>
      </c>
      <c r="B978" s="66">
        <v>0</v>
      </c>
      <c r="C978" s="66">
        <v>0</v>
      </c>
    </row>
    <row r="979" spans="1:3" x14ac:dyDescent="0.2">
      <c r="A979" s="43">
        <v>72516</v>
      </c>
      <c r="B979" s="66">
        <v>0</v>
      </c>
      <c r="C979" s="66">
        <v>0</v>
      </c>
    </row>
    <row r="980" spans="1:3" x14ac:dyDescent="0.2">
      <c r="A980" s="43">
        <v>72547</v>
      </c>
      <c r="B980" s="66">
        <v>0</v>
      </c>
      <c r="C980" s="66">
        <v>0</v>
      </c>
    </row>
    <row r="981" spans="1:3" x14ac:dyDescent="0.2">
      <c r="A981" s="43">
        <v>72578</v>
      </c>
      <c r="B981" s="66">
        <v>0</v>
      </c>
      <c r="C981" s="66">
        <v>0</v>
      </c>
    </row>
    <row r="982" spans="1:3" x14ac:dyDescent="0.2">
      <c r="A982" s="43">
        <v>72608</v>
      </c>
      <c r="B982" s="66">
        <v>0</v>
      </c>
      <c r="C982" s="66">
        <v>0</v>
      </c>
    </row>
    <row r="983" spans="1:3" x14ac:dyDescent="0.2">
      <c r="A983" s="43">
        <v>72639</v>
      </c>
      <c r="B983" s="66">
        <v>0</v>
      </c>
      <c r="C983" s="66">
        <v>0</v>
      </c>
    </row>
    <row r="984" spans="1:3" x14ac:dyDescent="0.2">
      <c r="A984" s="43">
        <v>72669</v>
      </c>
      <c r="B984" s="66">
        <v>0</v>
      </c>
      <c r="C984" s="66">
        <v>0</v>
      </c>
    </row>
    <row r="985" spans="1:3" x14ac:dyDescent="0.2">
      <c r="A985" s="43">
        <v>72700</v>
      </c>
      <c r="B985" s="66">
        <v>0</v>
      </c>
      <c r="C985" s="66">
        <v>0</v>
      </c>
    </row>
    <row r="986" spans="1:3" x14ac:dyDescent="0.2">
      <c r="A986" s="43">
        <v>72731</v>
      </c>
      <c r="B986" s="66">
        <v>0</v>
      </c>
      <c r="C986" s="66">
        <v>0</v>
      </c>
    </row>
    <row r="987" spans="1:3" x14ac:dyDescent="0.2">
      <c r="A987" s="43">
        <v>72759</v>
      </c>
      <c r="B987" s="66">
        <v>0</v>
      </c>
      <c r="C987" s="66">
        <v>0</v>
      </c>
    </row>
    <row r="988" spans="1:3" x14ac:dyDescent="0.2">
      <c r="A988" s="43">
        <v>72790</v>
      </c>
      <c r="B988" s="66">
        <v>0</v>
      </c>
      <c r="C988" s="66">
        <v>0</v>
      </c>
    </row>
    <row r="989" spans="1:3" x14ac:dyDescent="0.2">
      <c r="A989" s="43">
        <v>72820</v>
      </c>
      <c r="B989" s="66">
        <v>0</v>
      </c>
      <c r="C989" s="6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"/>
  <sheetViews>
    <sheetView showGridLines="0" workbookViewId="0">
      <selection activeCell="G2" sqref="G2"/>
    </sheetView>
  </sheetViews>
  <sheetFormatPr baseColWidth="10" defaultRowHeight="15" x14ac:dyDescent="0.2"/>
  <cols>
    <col min="1" max="1" width="16" customWidth="1"/>
    <col min="2" max="3" width="12.33203125" customWidth="1"/>
    <col min="7" max="7" width="11" customWidth="1"/>
  </cols>
  <sheetData>
    <row r="1" spans="1:13" s="68" customFormat="1" x14ac:dyDescent="0.2">
      <c r="A1" s="68" t="s">
        <v>15</v>
      </c>
      <c r="B1" s="68" t="s">
        <v>34</v>
      </c>
      <c r="C1" s="68" t="s">
        <v>33</v>
      </c>
      <c r="D1" s="68" t="s">
        <v>33</v>
      </c>
      <c r="E1" s="68" t="s">
        <v>33</v>
      </c>
      <c r="F1" s="68" t="s">
        <v>33</v>
      </c>
      <c r="G1" s="75" t="s">
        <v>43</v>
      </c>
    </row>
    <row r="2" spans="1:13" x14ac:dyDescent="0.2">
      <c r="A2" s="65">
        <v>42781</v>
      </c>
      <c r="B2" s="65"/>
      <c r="C2" s="65"/>
    </row>
    <row r="3" spans="1:13" x14ac:dyDescent="0.2">
      <c r="A3" s="43">
        <v>42809</v>
      </c>
      <c r="B3" s="43"/>
      <c r="C3" s="43"/>
      <c r="M3" t="s">
        <v>35</v>
      </c>
    </row>
    <row r="4" spans="1:13" ht="16" x14ac:dyDescent="0.2">
      <c r="A4" s="43">
        <v>42840</v>
      </c>
      <c r="B4" s="43"/>
      <c r="C4" s="43"/>
      <c r="L4" s="70">
        <v>2014</v>
      </c>
      <c r="M4" s="71">
        <v>279.53800000000001</v>
      </c>
    </row>
    <row r="5" spans="1:13" ht="16" x14ac:dyDescent="0.2">
      <c r="A5" s="43">
        <v>42870</v>
      </c>
      <c r="B5" s="43"/>
      <c r="C5" s="43"/>
      <c r="L5" s="70">
        <v>2015</v>
      </c>
      <c r="M5" s="71">
        <v>282.07499999999999</v>
      </c>
    </row>
    <row r="6" spans="1:13" ht="16" x14ac:dyDescent="0.2">
      <c r="A6" s="43">
        <v>42901</v>
      </c>
      <c r="B6" s="43"/>
      <c r="C6" s="43"/>
      <c r="L6" s="70">
        <v>2016</v>
      </c>
      <c r="M6" s="71">
        <v>229.547</v>
      </c>
    </row>
    <row r="7" spans="1:13" ht="16" x14ac:dyDescent="0.2">
      <c r="A7" s="43">
        <v>42931</v>
      </c>
      <c r="B7" s="43"/>
      <c r="C7" s="43"/>
      <c r="L7" s="70">
        <v>2017</v>
      </c>
      <c r="M7" s="71">
        <v>274.31299999999999</v>
      </c>
    </row>
    <row r="8" spans="1:13" ht="16" x14ac:dyDescent="0.2">
      <c r="A8" s="43">
        <v>42962</v>
      </c>
      <c r="B8" s="43"/>
      <c r="C8" s="43"/>
      <c r="L8" s="70">
        <v>2018</v>
      </c>
      <c r="M8" s="71">
        <v>261.45299999999997</v>
      </c>
    </row>
    <row r="9" spans="1:13" x14ac:dyDescent="0.2">
      <c r="A9" s="43">
        <v>42993</v>
      </c>
      <c r="B9" s="43"/>
      <c r="C9" s="43"/>
      <c r="L9" s="72" t="s">
        <v>36</v>
      </c>
      <c r="M9" s="69">
        <f>AVERAGE(M4:M8)</f>
        <v>265.3852</v>
      </c>
    </row>
    <row r="10" spans="1:13" x14ac:dyDescent="0.2">
      <c r="A10" s="43">
        <v>43023</v>
      </c>
      <c r="B10" s="43"/>
      <c r="C10" s="43"/>
    </row>
    <row r="11" spans="1:13" x14ac:dyDescent="0.2">
      <c r="A11" s="43">
        <v>43054</v>
      </c>
      <c r="B11" s="43"/>
      <c r="C11" s="43"/>
    </row>
    <row r="12" spans="1:13" x14ac:dyDescent="0.2">
      <c r="A12" s="43">
        <v>43084</v>
      </c>
      <c r="B12" s="43"/>
      <c r="C12" s="43"/>
      <c r="D12" s="70"/>
    </row>
    <row r="13" spans="1:13" x14ac:dyDescent="0.2">
      <c r="A13" s="65">
        <v>43115</v>
      </c>
      <c r="B13" s="65"/>
      <c r="C13" s="42">
        <f>M9*1000</f>
        <v>265385.2</v>
      </c>
      <c r="D13" s="42"/>
    </row>
    <row r="14" spans="1:13" x14ac:dyDescent="0.2">
      <c r="A14" s="43">
        <v>43146</v>
      </c>
      <c r="B14" s="43"/>
      <c r="C14" s="42">
        <f>C13</f>
        <v>265385.2</v>
      </c>
      <c r="D14" s="42"/>
    </row>
    <row r="15" spans="1:13" x14ac:dyDescent="0.2">
      <c r="A15" s="43">
        <v>43174</v>
      </c>
      <c r="B15" s="43"/>
      <c r="C15" s="42">
        <f t="shared" ref="C15:C24" si="0">C14</f>
        <v>265385.2</v>
      </c>
      <c r="D15" s="42"/>
    </row>
    <row r="16" spans="1:13" x14ac:dyDescent="0.2">
      <c r="A16" s="43">
        <v>43205</v>
      </c>
      <c r="B16" s="43"/>
      <c r="C16" s="42">
        <f t="shared" si="0"/>
        <v>265385.2</v>
      </c>
      <c r="D16" s="42"/>
    </row>
    <row r="17" spans="1:7" x14ac:dyDescent="0.2">
      <c r="A17" s="43">
        <v>43235</v>
      </c>
      <c r="B17" s="43"/>
      <c r="C17" s="42">
        <f t="shared" si="0"/>
        <v>265385.2</v>
      </c>
      <c r="D17" s="42"/>
    </row>
    <row r="18" spans="1:7" x14ac:dyDescent="0.2">
      <c r="A18" s="43">
        <v>43266</v>
      </c>
      <c r="B18" s="43"/>
      <c r="C18" s="42">
        <f t="shared" si="0"/>
        <v>265385.2</v>
      </c>
      <c r="D18" s="42"/>
    </row>
    <row r="19" spans="1:7" x14ac:dyDescent="0.2">
      <c r="A19" s="43">
        <v>43296</v>
      </c>
      <c r="B19" s="43"/>
      <c r="C19" s="42">
        <f t="shared" si="0"/>
        <v>265385.2</v>
      </c>
      <c r="D19" s="42"/>
    </row>
    <row r="20" spans="1:7" x14ac:dyDescent="0.2">
      <c r="A20" s="43">
        <v>43327</v>
      </c>
      <c r="B20" s="43"/>
      <c r="C20" s="42">
        <f t="shared" si="0"/>
        <v>265385.2</v>
      </c>
      <c r="D20" s="42"/>
    </row>
    <row r="21" spans="1:7" x14ac:dyDescent="0.2">
      <c r="A21" s="43">
        <v>43358</v>
      </c>
      <c r="B21" s="43"/>
      <c r="C21" s="42">
        <f t="shared" si="0"/>
        <v>265385.2</v>
      </c>
      <c r="D21" s="42"/>
    </row>
    <row r="22" spans="1:7" x14ac:dyDescent="0.2">
      <c r="A22" s="43">
        <v>43388</v>
      </c>
      <c r="B22" s="43"/>
      <c r="C22" s="42">
        <f t="shared" si="0"/>
        <v>265385.2</v>
      </c>
      <c r="D22" s="42"/>
    </row>
    <row r="23" spans="1:7" x14ac:dyDescent="0.2">
      <c r="A23" s="43">
        <v>43419</v>
      </c>
      <c r="B23" s="43"/>
      <c r="C23" s="42">
        <f t="shared" si="0"/>
        <v>265385.2</v>
      </c>
      <c r="D23" s="42"/>
    </row>
    <row r="24" spans="1:7" x14ac:dyDescent="0.2">
      <c r="A24" s="43">
        <v>43449</v>
      </c>
      <c r="B24" s="43"/>
      <c r="C24" s="42">
        <f t="shared" si="0"/>
        <v>265385.2</v>
      </c>
      <c r="D24" s="42"/>
    </row>
    <row r="25" spans="1:7" x14ac:dyDescent="0.2">
      <c r="A25" s="65">
        <v>43480</v>
      </c>
      <c r="B25" s="65"/>
      <c r="C25" s="65"/>
      <c r="D25" s="42">
        <v>160466</v>
      </c>
      <c r="E25" s="42"/>
      <c r="F25" s="42"/>
      <c r="G25" s="42"/>
    </row>
    <row r="26" spans="1:7" x14ac:dyDescent="0.2">
      <c r="A26" s="43">
        <v>43511</v>
      </c>
      <c r="B26" s="43"/>
      <c r="C26" s="43"/>
      <c r="D26" s="42">
        <v>160466</v>
      </c>
      <c r="E26" s="42"/>
      <c r="F26" s="42"/>
      <c r="G26" s="42"/>
    </row>
    <row r="27" spans="1:7" x14ac:dyDescent="0.2">
      <c r="A27" s="43">
        <v>43539</v>
      </c>
      <c r="B27" s="42">
        <v>783020</v>
      </c>
      <c r="C27" s="43"/>
      <c r="D27" s="42">
        <v>160466</v>
      </c>
      <c r="E27" s="42"/>
      <c r="F27" s="42"/>
      <c r="G27" s="42"/>
    </row>
    <row r="28" spans="1:7" x14ac:dyDescent="0.2">
      <c r="A28" s="43">
        <v>43570</v>
      </c>
      <c r="B28" s="42">
        <v>783020</v>
      </c>
      <c r="C28" s="43"/>
      <c r="D28" s="42">
        <v>160466</v>
      </c>
      <c r="E28" s="42"/>
      <c r="F28" s="42"/>
      <c r="G28" s="42"/>
    </row>
    <row r="29" spans="1:7" x14ac:dyDescent="0.2">
      <c r="A29" s="43">
        <v>43600</v>
      </c>
      <c r="B29" s="42">
        <v>783020</v>
      </c>
      <c r="C29" s="43"/>
      <c r="D29" s="42">
        <v>160466</v>
      </c>
      <c r="E29" s="42"/>
      <c r="F29" s="42"/>
      <c r="G29" s="42"/>
    </row>
    <row r="30" spans="1:7" x14ac:dyDescent="0.2">
      <c r="A30" s="43">
        <v>43631</v>
      </c>
      <c r="B30" s="42">
        <v>783020</v>
      </c>
      <c r="C30" s="43"/>
      <c r="D30" s="42">
        <v>160466</v>
      </c>
      <c r="E30" s="42"/>
      <c r="F30" s="42"/>
      <c r="G30" s="42"/>
    </row>
    <row r="31" spans="1:7" x14ac:dyDescent="0.2">
      <c r="A31" s="43">
        <v>43661</v>
      </c>
      <c r="B31" s="42">
        <v>783020</v>
      </c>
      <c r="C31" s="43"/>
      <c r="D31" s="42">
        <v>160466</v>
      </c>
      <c r="E31" s="42"/>
      <c r="F31" s="42"/>
      <c r="G31" s="42"/>
    </row>
    <row r="32" spans="1:7" x14ac:dyDescent="0.2">
      <c r="A32" s="43">
        <v>43692</v>
      </c>
      <c r="B32" s="42">
        <v>783020</v>
      </c>
      <c r="C32" s="43"/>
      <c r="D32" s="42">
        <v>160466</v>
      </c>
      <c r="E32" s="42"/>
      <c r="F32" s="42"/>
      <c r="G32" s="42"/>
    </row>
    <row r="33" spans="1:7" x14ac:dyDescent="0.2">
      <c r="A33" s="43">
        <v>43723</v>
      </c>
      <c r="B33" s="42">
        <v>783020</v>
      </c>
      <c r="C33" s="43"/>
      <c r="D33" s="42">
        <v>160466</v>
      </c>
      <c r="E33" s="42"/>
      <c r="F33" s="42"/>
      <c r="G33" s="42"/>
    </row>
    <row r="34" spans="1:7" x14ac:dyDescent="0.2">
      <c r="A34" s="43">
        <v>43753</v>
      </c>
      <c r="B34" s="42">
        <v>783020</v>
      </c>
      <c r="C34" s="43"/>
      <c r="D34" s="42">
        <v>160466</v>
      </c>
      <c r="E34" s="42"/>
      <c r="F34" s="42"/>
      <c r="G34" s="42"/>
    </row>
    <row r="35" spans="1:7" x14ac:dyDescent="0.2">
      <c r="A35" s="43">
        <v>43784</v>
      </c>
      <c r="B35" s="42">
        <v>783020</v>
      </c>
      <c r="C35" s="43"/>
      <c r="D35" s="42">
        <v>160466</v>
      </c>
      <c r="E35" s="42"/>
      <c r="F35" s="42"/>
      <c r="G35" s="42"/>
    </row>
    <row r="36" spans="1:7" x14ac:dyDescent="0.2">
      <c r="A36" s="43">
        <v>43814</v>
      </c>
      <c r="B36" s="42">
        <v>783020</v>
      </c>
      <c r="C36" s="43"/>
      <c r="D36" s="42">
        <v>160466</v>
      </c>
      <c r="E36" s="42"/>
      <c r="F36" s="42"/>
      <c r="G36" s="42"/>
    </row>
    <row r="37" spans="1:7" x14ac:dyDescent="0.2">
      <c r="A37" s="43">
        <v>43845</v>
      </c>
      <c r="B37" s="42">
        <v>783020</v>
      </c>
      <c r="C37" s="43"/>
      <c r="D37" s="42"/>
      <c r="E37" s="42">
        <v>189724</v>
      </c>
      <c r="F37" s="42"/>
      <c r="G37" s="42"/>
    </row>
    <row r="38" spans="1:7" x14ac:dyDescent="0.2">
      <c r="A38" s="43">
        <v>43876</v>
      </c>
      <c r="B38" s="42">
        <v>783020</v>
      </c>
      <c r="C38" s="43"/>
      <c r="D38" s="42"/>
      <c r="E38" s="42">
        <v>189724</v>
      </c>
      <c r="F38" s="42"/>
      <c r="G38" s="42"/>
    </row>
    <row r="39" spans="1:7" x14ac:dyDescent="0.2">
      <c r="A39" s="43">
        <v>43905</v>
      </c>
      <c r="B39" s="42">
        <v>783020</v>
      </c>
      <c r="C39" s="43"/>
      <c r="D39" s="42"/>
      <c r="E39" s="42">
        <v>189724</v>
      </c>
      <c r="F39" s="42"/>
      <c r="G39" s="42"/>
    </row>
    <row r="40" spans="1:7" x14ac:dyDescent="0.2">
      <c r="A40" s="73">
        <v>43936</v>
      </c>
      <c r="B40" s="74">
        <v>783020</v>
      </c>
      <c r="C40" s="73"/>
      <c r="D40" s="74"/>
      <c r="E40" s="74">
        <v>189724</v>
      </c>
      <c r="F40" s="74"/>
      <c r="G40" s="74">
        <v>97489.342328952465</v>
      </c>
    </row>
    <row r="41" spans="1:7" x14ac:dyDescent="0.2">
      <c r="A41" s="73">
        <v>43966</v>
      </c>
      <c r="B41" s="74">
        <v>783020</v>
      </c>
      <c r="C41" s="73"/>
      <c r="D41" s="74"/>
      <c r="E41" s="74">
        <v>189724</v>
      </c>
      <c r="F41" s="74"/>
      <c r="G41" s="74">
        <v>97489.342328952465</v>
      </c>
    </row>
    <row r="42" spans="1:7" x14ac:dyDescent="0.2">
      <c r="A42" s="73">
        <v>43997</v>
      </c>
      <c r="B42" s="74">
        <v>783020</v>
      </c>
      <c r="C42" s="73"/>
      <c r="D42" s="74"/>
      <c r="E42" s="74">
        <v>189724</v>
      </c>
      <c r="F42" s="74"/>
      <c r="G42" s="74">
        <v>97489.342328952465</v>
      </c>
    </row>
    <row r="43" spans="1:7" x14ac:dyDescent="0.2">
      <c r="A43" s="73">
        <v>44027</v>
      </c>
      <c r="B43" s="74">
        <v>783020</v>
      </c>
      <c r="C43" s="73"/>
      <c r="D43" s="74"/>
      <c r="E43" s="74">
        <v>189724</v>
      </c>
      <c r="F43" s="74"/>
      <c r="G43" s="74">
        <v>97489.342328952465</v>
      </c>
    </row>
    <row r="44" spans="1:7" x14ac:dyDescent="0.2">
      <c r="A44" s="73">
        <v>44058</v>
      </c>
      <c r="B44" s="74">
        <v>783020</v>
      </c>
      <c r="C44" s="73"/>
      <c r="D44" s="74"/>
      <c r="E44" s="74">
        <v>189724</v>
      </c>
      <c r="F44" s="74"/>
      <c r="G44" s="74">
        <v>97489.342328952465</v>
      </c>
    </row>
    <row r="45" spans="1:7" x14ac:dyDescent="0.2">
      <c r="A45" s="73">
        <v>44089</v>
      </c>
      <c r="B45" s="74">
        <v>783020</v>
      </c>
      <c r="C45" s="73"/>
      <c r="D45" s="74"/>
      <c r="E45" s="74">
        <v>189724</v>
      </c>
      <c r="F45" s="74"/>
      <c r="G45" s="74">
        <v>97489.342328952465</v>
      </c>
    </row>
    <row r="46" spans="1:7" x14ac:dyDescent="0.2">
      <c r="A46" s="73">
        <v>44119</v>
      </c>
      <c r="B46" s="74">
        <v>783020</v>
      </c>
      <c r="C46" s="73"/>
      <c r="D46" s="74"/>
      <c r="E46" s="74">
        <v>189724</v>
      </c>
      <c r="F46" s="74"/>
      <c r="G46" s="74">
        <v>97489.342328952465</v>
      </c>
    </row>
    <row r="47" spans="1:7" x14ac:dyDescent="0.2">
      <c r="A47" s="73">
        <v>44150</v>
      </c>
      <c r="B47" s="74">
        <v>783020</v>
      </c>
      <c r="C47" s="73"/>
      <c r="D47" s="74"/>
      <c r="E47" s="74">
        <v>189724</v>
      </c>
      <c r="F47" s="74"/>
      <c r="G47" s="74">
        <v>97489.342328952465</v>
      </c>
    </row>
    <row r="48" spans="1:7" x14ac:dyDescent="0.2">
      <c r="A48" s="73">
        <v>44180</v>
      </c>
      <c r="B48" s="74">
        <v>783020</v>
      </c>
      <c r="C48" s="73"/>
      <c r="D48" s="74"/>
      <c r="E48" s="74">
        <v>189724</v>
      </c>
      <c r="F48" s="74"/>
      <c r="G48" s="74">
        <v>97489.342328952465</v>
      </c>
    </row>
    <row r="49" spans="1:7" x14ac:dyDescent="0.2">
      <c r="A49" s="73">
        <v>44211</v>
      </c>
      <c r="B49" s="74">
        <v>783020</v>
      </c>
      <c r="C49" s="73"/>
      <c r="D49" s="74"/>
      <c r="E49" s="74"/>
      <c r="F49" s="74">
        <v>385000</v>
      </c>
      <c r="G49" s="74">
        <v>97489.342328952465</v>
      </c>
    </row>
    <row r="50" spans="1:7" x14ac:dyDescent="0.2">
      <c r="A50" s="73">
        <v>44242</v>
      </c>
      <c r="B50" s="74">
        <v>783020</v>
      </c>
      <c r="C50" s="73"/>
      <c r="D50" s="74"/>
      <c r="E50" s="74"/>
      <c r="F50" s="74">
        <v>385000</v>
      </c>
      <c r="G50" s="74">
        <v>97489.342328952465</v>
      </c>
    </row>
    <row r="51" spans="1:7" x14ac:dyDescent="0.2">
      <c r="A51" s="73">
        <v>44270</v>
      </c>
      <c r="B51" s="74">
        <v>783020</v>
      </c>
      <c r="C51" s="73"/>
      <c r="D51" s="74"/>
      <c r="E51" s="74"/>
      <c r="F51" s="74">
        <v>385000</v>
      </c>
      <c r="G51" s="74">
        <v>97489.342328952465</v>
      </c>
    </row>
    <row r="52" spans="1:7" x14ac:dyDescent="0.2">
      <c r="A52" s="73">
        <v>44301</v>
      </c>
      <c r="B52" s="74">
        <v>783020</v>
      </c>
      <c r="C52" s="73"/>
      <c r="D52" s="74"/>
      <c r="E52" s="74"/>
      <c r="F52" s="74">
        <v>385000</v>
      </c>
      <c r="G52" s="74">
        <v>97489.342328952465</v>
      </c>
    </row>
    <row r="53" spans="1:7" x14ac:dyDescent="0.2">
      <c r="A53" s="73">
        <v>44331</v>
      </c>
      <c r="B53" s="74">
        <v>783020</v>
      </c>
      <c r="C53" s="73"/>
      <c r="D53" s="74"/>
      <c r="E53" s="74"/>
      <c r="F53" s="74">
        <v>385000</v>
      </c>
      <c r="G53" s="74">
        <v>97489.342328952465</v>
      </c>
    </row>
    <row r="54" spans="1:7" x14ac:dyDescent="0.2">
      <c r="A54" s="73">
        <v>44362</v>
      </c>
      <c r="B54" s="74">
        <v>783020</v>
      </c>
      <c r="C54" s="73"/>
      <c r="D54" s="74"/>
      <c r="E54" s="74"/>
      <c r="F54" s="74">
        <v>385000</v>
      </c>
      <c r="G54" s="74">
        <v>97489.342328952465</v>
      </c>
    </row>
    <row r="55" spans="1:7" x14ac:dyDescent="0.2">
      <c r="A55" s="73">
        <v>44392</v>
      </c>
      <c r="B55" s="74">
        <v>783020</v>
      </c>
      <c r="C55" s="73"/>
      <c r="D55" s="74"/>
      <c r="E55" s="74"/>
      <c r="F55" s="74">
        <v>385000</v>
      </c>
      <c r="G55" s="74">
        <v>97489.342328952465</v>
      </c>
    </row>
    <row r="56" spans="1:7" x14ac:dyDescent="0.2">
      <c r="A56" s="73">
        <v>44423</v>
      </c>
      <c r="B56" s="74">
        <v>783020</v>
      </c>
      <c r="C56" s="73"/>
      <c r="D56" s="74"/>
      <c r="E56" s="74"/>
      <c r="F56" s="74">
        <v>385000</v>
      </c>
      <c r="G56" s="74">
        <v>97489.342328952465</v>
      </c>
    </row>
    <row r="57" spans="1:7" x14ac:dyDescent="0.2">
      <c r="A57" s="73">
        <v>44454</v>
      </c>
      <c r="B57" s="74">
        <v>783020</v>
      </c>
      <c r="C57" s="73"/>
      <c r="D57" s="74"/>
      <c r="E57" s="74"/>
      <c r="F57" s="74">
        <v>385000</v>
      </c>
      <c r="G57" s="74">
        <v>97489.342328952465</v>
      </c>
    </row>
    <row r="58" spans="1:7" x14ac:dyDescent="0.2">
      <c r="A58" s="43">
        <v>44484</v>
      </c>
      <c r="B58" s="42">
        <v>783020</v>
      </c>
      <c r="C58" s="43"/>
      <c r="D58" s="42"/>
      <c r="E58" s="42"/>
      <c r="F58" s="42">
        <v>385000</v>
      </c>
      <c r="G58" s="42"/>
    </row>
    <row r="59" spans="1:7" x14ac:dyDescent="0.2">
      <c r="A59" s="43">
        <v>44515</v>
      </c>
      <c r="B59" s="42">
        <v>783020</v>
      </c>
      <c r="C59" s="43"/>
      <c r="D59" s="42"/>
      <c r="E59" s="42"/>
      <c r="F59" s="42">
        <v>385000</v>
      </c>
      <c r="G59" s="42"/>
    </row>
    <row r="60" spans="1:7" x14ac:dyDescent="0.2">
      <c r="A60" s="43">
        <v>44545</v>
      </c>
      <c r="B60" s="42">
        <v>783020</v>
      </c>
      <c r="C60" s="43"/>
      <c r="D60" s="42"/>
      <c r="E60" s="42"/>
      <c r="F60" s="42">
        <v>385000</v>
      </c>
      <c r="G60" s="42"/>
    </row>
    <row r="61" spans="1:7" x14ac:dyDescent="0.2">
      <c r="A61" s="43">
        <v>44576</v>
      </c>
      <c r="B61" s="43"/>
      <c r="C61" s="43"/>
    </row>
    <row r="62" spans="1:7" x14ac:dyDescent="0.2">
      <c r="A62" s="43">
        <v>44607</v>
      </c>
      <c r="B62" s="43"/>
      <c r="C62" s="43"/>
    </row>
    <row r="63" spans="1:7" x14ac:dyDescent="0.2">
      <c r="A63" s="43">
        <v>44635</v>
      </c>
      <c r="B63" s="43"/>
      <c r="C63" s="43"/>
    </row>
    <row r="64" spans="1:7" x14ac:dyDescent="0.2">
      <c r="A64" s="43">
        <v>44666</v>
      </c>
      <c r="B64" s="43"/>
      <c r="C64" s="43"/>
    </row>
    <row r="65" spans="1:3" x14ac:dyDescent="0.2">
      <c r="A65" s="43">
        <v>44696</v>
      </c>
      <c r="B65" s="43"/>
      <c r="C65" s="43"/>
    </row>
    <row r="66" spans="1:3" x14ac:dyDescent="0.2">
      <c r="A66" s="43">
        <v>44727</v>
      </c>
      <c r="B66" s="43"/>
      <c r="C66" s="43"/>
    </row>
    <row r="67" spans="1:3" x14ac:dyDescent="0.2">
      <c r="A67" s="43">
        <v>44757</v>
      </c>
      <c r="B67" s="43"/>
      <c r="C67" s="43"/>
    </row>
    <row r="68" spans="1:3" x14ac:dyDescent="0.2">
      <c r="A68" s="43">
        <v>44788</v>
      </c>
      <c r="B68" s="43"/>
      <c r="C68" s="43"/>
    </row>
    <row r="69" spans="1:3" x14ac:dyDescent="0.2">
      <c r="A69" s="43">
        <v>44819</v>
      </c>
      <c r="B69" s="43"/>
      <c r="C69" s="43"/>
    </row>
    <row r="70" spans="1:3" x14ac:dyDescent="0.2">
      <c r="A70" s="43">
        <v>44849</v>
      </c>
      <c r="B70" s="43"/>
      <c r="C70" s="43"/>
    </row>
    <row r="71" spans="1:3" x14ac:dyDescent="0.2">
      <c r="A71" s="43">
        <v>44880</v>
      </c>
      <c r="B71" s="43"/>
      <c r="C71" s="43"/>
    </row>
    <row r="72" spans="1:3" x14ac:dyDescent="0.2">
      <c r="A72" s="43">
        <v>44910</v>
      </c>
      <c r="B72" s="43"/>
      <c r="C72" s="43"/>
    </row>
    <row r="73" spans="1:3" x14ac:dyDescent="0.2">
      <c r="A73" s="43">
        <v>44941</v>
      </c>
      <c r="B73" s="43"/>
      <c r="C73" s="43"/>
    </row>
    <row r="74" spans="1:3" x14ac:dyDescent="0.2">
      <c r="A74" s="43">
        <v>44972</v>
      </c>
      <c r="B74" s="43"/>
      <c r="C74" s="43"/>
    </row>
    <row r="75" spans="1:3" x14ac:dyDescent="0.2">
      <c r="A75" s="43">
        <v>45000</v>
      </c>
      <c r="B75" s="43"/>
      <c r="C75" s="43"/>
    </row>
    <row r="76" spans="1:3" x14ac:dyDescent="0.2">
      <c r="A76" s="43">
        <v>45031</v>
      </c>
      <c r="B76" s="43"/>
      <c r="C76" s="43"/>
    </row>
    <row r="77" spans="1:3" x14ac:dyDescent="0.2">
      <c r="A77" s="43">
        <v>45061</v>
      </c>
      <c r="B77" s="43"/>
      <c r="C77" s="43"/>
    </row>
    <row r="78" spans="1:3" x14ac:dyDescent="0.2">
      <c r="A78" s="43">
        <v>45092</v>
      </c>
      <c r="B78" s="43"/>
      <c r="C78" s="43"/>
    </row>
    <row r="79" spans="1:3" x14ac:dyDescent="0.2">
      <c r="A79" s="43">
        <v>45122</v>
      </c>
      <c r="B79" s="43"/>
      <c r="C79" s="43"/>
    </row>
    <row r="80" spans="1:3" x14ac:dyDescent="0.2">
      <c r="A80" s="43">
        <v>45153</v>
      </c>
      <c r="B80" s="43"/>
      <c r="C80" s="43"/>
    </row>
    <row r="81" spans="1:3" x14ac:dyDescent="0.2">
      <c r="A81" s="43">
        <v>45184</v>
      </c>
      <c r="B81" s="43"/>
      <c r="C81" s="43"/>
    </row>
    <row r="82" spans="1:3" x14ac:dyDescent="0.2">
      <c r="A82" s="43">
        <v>45214</v>
      </c>
      <c r="B82" s="43"/>
      <c r="C82" s="43"/>
    </row>
    <row r="83" spans="1:3" x14ac:dyDescent="0.2">
      <c r="A83" s="43">
        <v>45245</v>
      </c>
      <c r="B83" s="43"/>
      <c r="C83" s="43"/>
    </row>
    <row r="84" spans="1:3" x14ac:dyDescent="0.2">
      <c r="A84" s="43">
        <v>45275</v>
      </c>
      <c r="B84" s="43"/>
      <c r="C84" s="43"/>
    </row>
    <row r="85" spans="1:3" x14ac:dyDescent="0.2">
      <c r="A85" s="43">
        <v>45306</v>
      </c>
      <c r="B85" s="43"/>
      <c r="C85" s="43"/>
    </row>
    <row r="86" spans="1:3" x14ac:dyDescent="0.2">
      <c r="A86" s="43">
        <v>45337</v>
      </c>
      <c r="B86" s="43"/>
      <c r="C86" s="43"/>
    </row>
    <row r="87" spans="1:3" x14ac:dyDescent="0.2">
      <c r="A87" s="43">
        <v>45366</v>
      </c>
      <c r="B87" s="43"/>
      <c r="C87" s="43"/>
    </row>
    <row r="88" spans="1:3" x14ac:dyDescent="0.2">
      <c r="A88" s="43">
        <v>45397</v>
      </c>
      <c r="B88" s="43"/>
      <c r="C88" s="43"/>
    </row>
    <row r="89" spans="1:3" x14ac:dyDescent="0.2">
      <c r="A89" s="43">
        <v>45427</v>
      </c>
      <c r="B89" s="43"/>
      <c r="C89" s="43"/>
    </row>
    <row r="90" spans="1:3" x14ac:dyDescent="0.2">
      <c r="A90" s="43">
        <v>45458</v>
      </c>
      <c r="B90" s="43"/>
      <c r="C90" s="43"/>
    </row>
    <row r="91" spans="1:3" x14ac:dyDescent="0.2">
      <c r="A91" s="43">
        <v>45488</v>
      </c>
      <c r="B91" s="43"/>
      <c r="C91" s="43"/>
    </row>
    <row r="92" spans="1:3" x14ac:dyDescent="0.2">
      <c r="A92" s="43">
        <v>45519</v>
      </c>
      <c r="B92" s="43"/>
      <c r="C92" s="43"/>
    </row>
    <row r="93" spans="1:3" x14ac:dyDescent="0.2">
      <c r="A93" s="43">
        <v>45550</v>
      </c>
      <c r="B93" s="43"/>
      <c r="C93" s="43"/>
    </row>
    <row r="94" spans="1:3" x14ac:dyDescent="0.2">
      <c r="A94" s="43">
        <v>45580</v>
      </c>
      <c r="B94" s="43"/>
      <c r="C94" s="43"/>
    </row>
    <row r="95" spans="1:3" x14ac:dyDescent="0.2">
      <c r="A95" s="43">
        <v>45611</v>
      </c>
      <c r="B95" s="43"/>
      <c r="C95" s="43"/>
    </row>
    <row r="96" spans="1:3" x14ac:dyDescent="0.2">
      <c r="A96" s="43">
        <v>45641</v>
      </c>
      <c r="B96" s="43"/>
      <c r="C96" s="43"/>
    </row>
    <row r="97" spans="1:3" x14ac:dyDescent="0.2">
      <c r="A97" s="43">
        <v>45672</v>
      </c>
      <c r="B97" s="43"/>
      <c r="C97" s="43"/>
    </row>
    <row r="98" spans="1:3" x14ac:dyDescent="0.2">
      <c r="A98" s="43">
        <v>45703</v>
      </c>
      <c r="B98" s="43"/>
      <c r="C98" s="43"/>
    </row>
    <row r="99" spans="1:3" x14ac:dyDescent="0.2">
      <c r="A99" s="43">
        <v>45731</v>
      </c>
      <c r="B99" s="43"/>
      <c r="C99" s="43"/>
    </row>
    <row r="100" spans="1:3" x14ac:dyDescent="0.2">
      <c r="A100" s="43">
        <v>45762</v>
      </c>
      <c r="B100" s="43"/>
      <c r="C100" s="43"/>
    </row>
    <row r="101" spans="1:3" x14ac:dyDescent="0.2">
      <c r="A101" s="43">
        <v>45792</v>
      </c>
      <c r="B101" s="43"/>
      <c r="C101" s="43"/>
    </row>
    <row r="102" spans="1:3" x14ac:dyDescent="0.2">
      <c r="A102" s="43">
        <v>45823</v>
      </c>
      <c r="B102" s="43"/>
      <c r="C102" s="43"/>
    </row>
    <row r="103" spans="1:3" x14ac:dyDescent="0.2">
      <c r="A103" s="43">
        <v>45853</v>
      </c>
      <c r="B103" s="43"/>
      <c r="C103" s="43"/>
    </row>
    <row r="104" spans="1:3" x14ac:dyDescent="0.2">
      <c r="A104" s="43">
        <v>45884</v>
      </c>
      <c r="B104" s="43"/>
      <c r="C104" s="43"/>
    </row>
    <row r="105" spans="1:3" x14ac:dyDescent="0.2">
      <c r="A105" s="43">
        <v>45915</v>
      </c>
      <c r="B105" s="43"/>
      <c r="C105" s="43"/>
    </row>
    <row r="106" spans="1:3" x14ac:dyDescent="0.2">
      <c r="A106" s="43">
        <v>45945</v>
      </c>
      <c r="B106" s="43"/>
      <c r="C106" s="43"/>
    </row>
    <row r="107" spans="1:3" x14ac:dyDescent="0.2">
      <c r="A107" s="43">
        <v>45976</v>
      </c>
      <c r="B107" s="43"/>
      <c r="C107" s="43"/>
    </row>
    <row r="108" spans="1:3" x14ac:dyDescent="0.2">
      <c r="A108" s="43">
        <v>46006</v>
      </c>
      <c r="B108" s="43"/>
      <c r="C108" s="43"/>
    </row>
    <row r="109" spans="1:3" x14ac:dyDescent="0.2">
      <c r="A109" s="43">
        <v>46037</v>
      </c>
      <c r="B109" s="43"/>
      <c r="C109" s="43"/>
    </row>
    <row r="110" spans="1:3" x14ac:dyDescent="0.2">
      <c r="A110" s="43">
        <v>46068</v>
      </c>
      <c r="B110" s="43"/>
      <c r="C110" s="43"/>
    </row>
    <row r="111" spans="1:3" x14ac:dyDescent="0.2">
      <c r="A111" s="43">
        <v>46096</v>
      </c>
      <c r="B111" s="43"/>
      <c r="C111" s="43"/>
    </row>
    <row r="112" spans="1:3" x14ac:dyDescent="0.2">
      <c r="A112" s="43">
        <v>46127</v>
      </c>
      <c r="B112" s="43"/>
      <c r="C112" s="43"/>
    </row>
    <row r="113" spans="1:3" x14ac:dyDescent="0.2">
      <c r="A113" s="43">
        <v>46157</v>
      </c>
      <c r="B113" s="43"/>
      <c r="C113" s="43"/>
    </row>
    <row r="114" spans="1:3" x14ac:dyDescent="0.2">
      <c r="A114" s="43">
        <v>46188</v>
      </c>
      <c r="B114" s="43"/>
      <c r="C114" s="43"/>
    </row>
    <row r="115" spans="1:3" x14ac:dyDescent="0.2">
      <c r="A115" s="43">
        <v>46218</v>
      </c>
      <c r="B115" s="43"/>
      <c r="C115" s="43"/>
    </row>
    <row r="116" spans="1:3" x14ac:dyDescent="0.2">
      <c r="A116" s="43">
        <v>46249</v>
      </c>
      <c r="B116" s="43"/>
      <c r="C116" s="43"/>
    </row>
    <row r="117" spans="1:3" x14ac:dyDescent="0.2">
      <c r="A117" s="43">
        <v>46280</v>
      </c>
      <c r="B117" s="43"/>
      <c r="C117" s="43"/>
    </row>
    <row r="118" spans="1:3" x14ac:dyDescent="0.2">
      <c r="A118" s="43">
        <v>46310</v>
      </c>
      <c r="B118" s="43"/>
      <c r="C118" s="43"/>
    </row>
    <row r="119" spans="1:3" x14ac:dyDescent="0.2">
      <c r="A119" s="43">
        <v>46341</v>
      </c>
      <c r="B119" s="43"/>
      <c r="C119" s="43"/>
    </row>
    <row r="120" spans="1:3" x14ac:dyDescent="0.2">
      <c r="A120" s="43">
        <v>46371</v>
      </c>
      <c r="B120" s="43"/>
      <c r="C120" s="43"/>
    </row>
    <row r="121" spans="1:3" x14ac:dyDescent="0.2">
      <c r="A121" s="43">
        <v>46402</v>
      </c>
      <c r="B121" s="43"/>
      <c r="C121" s="43"/>
    </row>
    <row r="122" spans="1:3" x14ac:dyDescent="0.2">
      <c r="A122" s="43">
        <v>46433</v>
      </c>
      <c r="B122" s="43"/>
      <c r="C122" s="43"/>
    </row>
    <row r="123" spans="1:3" x14ac:dyDescent="0.2">
      <c r="A123" s="43">
        <v>46461</v>
      </c>
      <c r="B123" s="43"/>
      <c r="C123" s="43"/>
    </row>
    <row r="124" spans="1:3" x14ac:dyDescent="0.2">
      <c r="A124" s="43">
        <v>46492</v>
      </c>
      <c r="B124" s="43"/>
      <c r="C124" s="43"/>
    </row>
    <row r="125" spans="1:3" x14ac:dyDescent="0.2">
      <c r="A125" s="43">
        <v>46522</v>
      </c>
      <c r="B125" s="43"/>
      <c r="C125" s="43"/>
    </row>
    <row r="126" spans="1:3" x14ac:dyDescent="0.2">
      <c r="A126" s="43">
        <v>46553</v>
      </c>
      <c r="B126" s="43"/>
      <c r="C126" s="43"/>
    </row>
    <row r="127" spans="1:3" x14ac:dyDescent="0.2">
      <c r="A127" s="43">
        <v>46583</v>
      </c>
      <c r="B127" s="43"/>
      <c r="C127" s="43"/>
    </row>
    <row r="128" spans="1:3" x14ac:dyDescent="0.2">
      <c r="A128" s="43">
        <v>46614</v>
      </c>
      <c r="B128" s="43"/>
      <c r="C128" s="43"/>
    </row>
    <row r="129" spans="1:3" x14ac:dyDescent="0.2">
      <c r="A129" s="43">
        <v>46645</v>
      </c>
      <c r="B129" s="43"/>
      <c r="C129" s="43"/>
    </row>
    <row r="130" spans="1:3" x14ac:dyDescent="0.2">
      <c r="A130" s="43">
        <v>46675</v>
      </c>
      <c r="B130" s="43"/>
      <c r="C130" s="43"/>
    </row>
    <row r="131" spans="1:3" x14ac:dyDescent="0.2">
      <c r="A131" s="43">
        <v>46706</v>
      </c>
      <c r="B131" s="43"/>
      <c r="C131" s="43"/>
    </row>
    <row r="132" spans="1:3" x14ac:dyDescent="0.2">
      <c r="A132" s="43">
        <v>46736</v>
      </c>
      <c r="B132" s="43"/>
      <c r="C132" s="43"/>
    </row>
    <row r="133" spans="1:3" x14ac:dyDescent="0.2">
      <c r="A133" s="43">
        <v>46767</v>
      </c>
      <c r="B133" s="43"/>
      <c r="C133" s="43"/>
    </row>
    <row r="134" spans="1:3" x14ac:dyDescent="0.2">
      <c r="A134" s="43">
        <v>46798</v>
      </c>
      <c r="B134" s="43"/>
      <c r="C134" s="43"/>
    </row>
    <row r="135" spans="1:3" x14ac:dyDescent="0.2">
      <c r="A135" s="43">
        <v>46827</v>
      </c>
      <c r="B135" s="43"/>
      <c r="C135" s="43"/>
    </row>
    <row r="136" spans="1:3" x14ac:dyDescent="0.2">
      <c r="A136" s="43">
        <v>46858</v>
      </c>
      <c r="B136" s="43"/>
      <c r="C136" s="43"/>
    </row>
    <row r="137" spans="1:3" x14ac:dyDescent="0.2">
      <c r="A137" s="43">
        <v>46888</v>
      </c>
      <c r="B137" s="43"/>
      <c r="C137" s="43"/>
    </row>
    <row r="138" spans="1:3" x14ac:dyDescent="0.2">
      <c r="A138" s="43">
        <v>46919</v>
      </c>
      <c r="B138" s="43"/>
      <c r="C138" s="43"/>
    </row>
    <row r="139" spans="1:3" x14ac:dyDescent="0.2">
      <c r="A139" s="43">
        <v>46949</v>
      </c>
      <c r="B139" s="43"/>
      <c r="C139" s="43"/>
    </row>
    <row r="140" spans="1:3" x14ac:dyDescent="0.2">
      <c r="A140" s="43">
        <v>46980</v>
      </c>
      <c r="B140" s="43"/>
      <c r="C140" s="43"/>
    </row>
    <row r="141" spans="1:3" x14ac:dyDescent="0.2">
      <c r="A141" s="43">
        <v>47011</v>
      </c>
      <c r="B141" s="43"/>
      <c r="C141" s="43"/>
    </row>
    <row r="142" spans="1:3" x14ac:dyDescent="0.2">
      <c r="A142" s="43">
        <v>47041</v>
      </c>
      <c r="B142" s="43"/>
      <c r="C142" s="43"/>
    </row>
    <row r="143" spans="1:3" x14ac:dyDescent="0.2">
      <c r="A143" s="43">
        <v>47072</v>
      </c>
      <c r="B143" s="43"/>
      <c r="C143" s="43"/>
    </row>
    <row r="144" spans="1:3" x14ac:dyDescent="0.2">
      <c r="A144" s="43">
        <v>47102</v>
      </c>
      <c r="B144" s="43"/>
      <c r="C144" s="43"/>
    </row>
    <row r="145" spans="1:3" x14ac:dyDescent="0.2">
      <c r="A145" s="43">
        <v>47133</v>
      </c>
      <c r="B145" s="43"/>
      <c r="C145" s="43"/>
    </row>
    <row r="146" spans="1:3" x14ac:dyDescent="0.2">
      <c r="A146" s="43">
        <v>47164</v>
      </c>
      <c r="B146" s="43"/>
      <c r="C146" s="43"/>
    </row>
    <row r="147" spans="1:3" x14ac:dyDescent="0.2">
      <c r="A147" s="43">
        <v>47192</v>
      </c>
      <c r="B147" s="43"/>
      <c r="C147" s="43"/>
    </row>
    <row r="148" spans="1:3" x14ac:dyDescent="0.2">
      <c r="A148" s="43">
        <v>47223</v>
      </c>
      <c r="B148" s="43"/>
      <c r="C148" s="43"/>
    </row>
    <row r="149" spans="1:3" x14ac:dyDescent="0.2">
      <c r="A149" s="43">
        <v>47253</v>
      </c>
      <c r="B149" s="43"/>
      <c r="C149" s="43"/>
    </row>
    <row r="150" spans="1:3" x14ac:dyDescent="0.2">
      <c r="A150" s="43">
        <v>47284</v>
      </c>
      <c r="B150" s="43"/>
      <c r="C150" s="43"/>
    </row>
    <row r="151" spans="1:3" x14ac:dyDescent="0.2">
      <c r="A151" s="43">
        <v>47314</v>
      </c>
      <c r="B151" s="43"/>
      <c r="C151" s="43"/>
    </row>
    <row r="152" spans="1:3" x14ac:dyDescent="0.2">
      <c r="A152" s="43">
        <v>47345</v>
      </c>
      <c r="B152" s="43"/>
      <c r="C152" s="43"/>
    </row>
    <row r="153" spans="1:3" x14ac:dyDescent="0.2">
      <c r="A153" s="43">
        <v>47376</v>
      </c>
      <c r="B153" s="43"/>
      <c r="C153" s="43"/>
    </row>
    <row r="154" spans="1:3" x14ac:dyDescent="0.2">
      <c r="A154" s="43">
        <v>47406</v>
      </c>
      <c r="B154" s="43"/>
      <c r="C154" s="43"/>
    </row>
    <row r="155" spans="1:3" x14ac:dyDescent="0.2">
      <c r="A155" s="43">
        <v>47437</v>
      </c>
      <c r="B155" s="43"/>
      <c r="C155" s="43"/>
    </row>
    <row r="156" spans="1:3" x14ac:dyDescent="0.2">
      <c r="A156" s="43">
        <v>47467</v>
      </c>
      <c r="B156" s="43"/>
      <c r="C156" s="43"/>
    </row>
    <row r="157" spans="1:3" x14ac:dyDescent="0.2">
      <c r="A157" s="43">
        <v>47498</v>
      </c>
      <c r="B157" s="43"/>
      <c r="C157" s="43"/>
    </row>
    <row r="158" spans="1:3" x14ac:dyDescent="0.2">
      <c r="A158" s="43">
        <v>47529</v>
      </c>
      <c r="B158" s="43"/>
      <c r="C158" s="43"/>
    </row>
    <row r="159" spans="1:3" x14ac:dyDescent="0.2">
      <c r="A159" s="43">
        <v>47557</v>
      </c>
      <c r="B159" s="43"/>
      <c r="C159" s="43"/>
    </row>
    <row r="160" spans="1:3" x14ac:dyDescent="0.2">
      <c r="A160" s="43">
        <v>47588</v>
      </c>
      <c r="B160" s="43"/>
      <c r="C160" s="43"/>
    </row>
    <row r="161" spans="1:3" x14ac:dyDescent="0.2">
      <c r="A161" s="43">
        <v>47618</v>
      </c>
      <c r="B161" s="43"/>
      <c r="C161" s="43"/>
    </row>
    <row r="162" spans="1:3" x14ac:dyDescent="0.2">
      <c r="A162" s="43">
        <v>47649</v>
      </c>
      <c r="B162" s="43"/>
      <c r="C162" s="43"/>
    </row>
    <row r="163" spans="1:3" x14ac:dyDescent="0.2">
      <c r="A163" s="43">
        <v>47679</v>
      </c>
      <c r="B163" s="43"/>
      <c r="C163" s="43"/>
    </row>
    <row r="164" spans="1:3" x14ac:dyDescent="0.2">
      <c r="A164" s="43">
        <v>47710</v>
      </c>
      <c r="B164" s="43"/>
      <c r="C164" s="43"/>
    </row>
    <row r="165" spans="1:3" x14ac:dyDescent="0.2">
      <c r="A165" s="43">
        <v>47741</v>
      </c>
      <c r="B165" s="43"/>
      <c r="C165" s="43"/>
    </row>
    <row r="166" spans="1:3" x14ac:dyDescent="0.2">
      <c r="A166" s="43">
        <v>47771</v>
      </c>
      <c r="B166" s="43"/>
      <c r="C166" s="43"/>
    </row>
    <row r="167" spans="1:3" x14ac:dyDescent="0.2">
      <c r="A167" s="43">
        <v>47802</v>
      </c>
      <c r="B167" s="43"/>
      <c r="C167" s="43"/>
    </row>
    <row r="168" spans="1:3" x14ac:dyDescent="0.2">
      <c r="A168" s="43">
        <v>47832</v>
      </c>
      <c r="B168" s="43"/>
      <c r="C168" s="43"/>
    </row>
    <row r="169" spans="1:3" x14ac:dyDescent="0.2">
      <c r="A169" s="43">
        <v>47863</v>
      </c>
      <c r="B169" s="43"/>
      <c r="C169" s="43"/>
    </row>
    <row r="170" spans="1:3" x14ac:dyDescent="0.2">
      <c r="A170" s="43">
        <v>47894</v>
      </c>
      <c r="B170" s="43"/>
      <c r="C170" s="43"/>
    </row>
    <row r="171" spans="1:3" x14ac:dyDescent="0.2">
      <c r="A171" s="43">
        <v>47922</v>
      </c>
      <c r="B171" s="43"/>
      <c r="C171" s="43"/>
    </row>
    <row r="172" spans="1:3" x14ac:dyDescent="0.2">
      <c r="A172" s="43">
        <v>47953</v>
      </c>
      <c r="B172" s="43"/>
      <c r="C172" s="43"/>
    </row>
    <row r="173" spans="1:3" x14ac:dyDescent="0.2">
      <c r="A173" s="43">
        <v>47983</v>
      </c>
      <c r="B173" s="43"/>
      <c r="C173" s="43"/>
    </row>
    <row r="174" spans="1:3" x14ac:dyDescent="0.2">
      <c r="A174" s="43">
        <v>48014</v>
      </c>
      <c r="B174" s="43"/>
      <c r="C174" s="43"/>
    </row>
    <row r="175" spans="1:3" x14ac:dyDescent="0.2">
      <c r="A175" s="43">
        <v>48044</v>
      </c>
      <c r="B175" s="43"/>
      <c r="C175" s="43"/>
    </row>
    <row r="176" spans="1:3" x14ac:dyDescent="0.2">
      <c r="A176" s="43">
        <v>48075</v>
      </c>
      <c r="B176" s="43"/>
      <c r="C176" s="43"/>
    </row>
    <row r="177" spans="1:3" x14ac:dyDescent="0.2">
      <c r="A177" s="43">
        <v>48106</v>
      </c>
      <c r="B177" s="43"/>
      <c r="C177" s="43"/>
    </row>
    <row r="178" spans="1:3" x14ac:dyDescent="0.2">
      <c r="A178" s="43">
        <v>48136</v>
      </c>
      <c r="B178" s="43"/>
      <c r="C178" s="43"/>
    </row>
    <row r="179" spans="1:3" x14ac:dyDescent="0.2">
      <c r="A179" s="43">
        <v>48167</v>
      </c>
      <c r="B179" s="43"/>
      <c r="C179" s="43"/>
    </row>
    <row r="180" spans="1:3" x14ac:dyDescent="0.2">
      <c r="A180" s="43">
        <v>48197</v>
      </c>
      <c r="B180" s="43"/>
      <c r="C180" s="43"/>
    </row>
    <row r="181" spans="1:3" x14ac:dyDescent="0.2">
      <c r="A181" s="43">
        <v>48228</v>
      </c>
      <c r="B181" s="43"/>
      <c r="C181" s="43"/>
    </row>
    <row r="182" spans="1:3" x14ac:dyDescent="0.2">
      <c r="A182" s="43">
        <v>48259</v>
      </c>
      <c r="B182" s="43"/>
      <c r="C182" s="43"/>
    </row>
    <row r="183" spans="1:3" x14ac:dyDescent="0.2">
      <c r="A183" s="43">
        <v>48288</v>
      </c>
      <c r="B183" s="43"/>
      <c r="C183" s="43"/>
    </row>
    <row r="184" spans="1:3" x14ac:dyDescent="0.2">
      <c r="A184" s="43">
        <v>48319</v>
      </c>
      <c r="B184" s="43"/>
      <c r="C184" s="43"/>
    </row>
    <row r="185" spans="1:3" x14ac:dyDescent="0.2">
      <c r="A185" s="43">
        <v>48349</v>
      </c>
      <c r="B185" s="43"/>
      <c r="C185" s="43"/>
    </row>
    <row r="186" spans="1:3" x14ac:dyDescent="0.2">
      <c r="A186" s="43">
        <v>48380</v>
      </c>
      <c r="B186" s="43"/>
      <c r="C186" s="43"/>
    </row>
    <row r="187" spans="1:3" x14ac:dyDescent="0.2">
      <c r="A187" s="43">
        <v>48410</v>
      </c>
      <c r="B187" s="43"/>
      <c r="C187" s="43"/>
    </row>
    <row r="188" spans="1:3" x14ac:dyDescent="0.2">
      <c r="A188" s="43">
        <v>48441</v>
      </c>
      <c r="B188" s="43"/>
      <c r="C188" s="43"/>
    </row>
    <row r="189" spans="1:3" x14ac:dyDescent="0.2">
      <c r="A189" s="43">
        <v>48472</v>
      </c>
      <c r="B189" s="43"/>
      <c r="C189" s="43"/>
    </row>
    <row r="190" spans="1:3" x14ac:dyDescent="0.2">
      <c r="A190" s="43">
        <v>48502</v>
      </c>
      <c r="B190" s="43"/>
      <c r="C190" s="43"/>
    </row>
    <row r="191" spans="1:3" x14ac:dyDescent="0.2">
      <c r="A191" s="43">
        <v>48533</v>
      </c>
      <c r="B191" s="43"/>
      <c r="C191" s="43"/>
    </row>
    <row r="192" spans="1:3" x14ac:dyDescent="0.2">
      <c r="A192" s="43">
        <v>48563</v>
      </c>
      <c r="B192" s="43"/>
      <c r="C192" s="43"/>
    </row>
    <row r="193" spans="1:3" x14ac:dyDescent="0.2">
      <c r="A193" s="43">
        <v>48594</v>
      </c>
      <c r="B193" s="43"/>
      <c r="C193" s="43"/>
    </row>
    <row r="194" spans="1:3" x14ac:dyDescent="0.2">
      <c r="A194" s="43">
        <v>48625</v>
      </c>
      <c r="B194" s="43"/>
      <c r="C194" s="43"/>
    </row>
    <row r="195" spans="1:3" x14ac:dyDescent="0.2">
      <c r="A195" s="43">
        <v>48653</v>
      </c>
      <c r="B195" s="43"/>
      <c r="C195" s="43"/>
    </row>
    <row r="196" spans="1:3" x14ac:dyDescent="0.2">
      <c r="A196" s="43">
        <v>48684</v>
      </c>
      <c r="B196" s="43"/>
      <c r="C196" s="43"/>
    </row>
    <row r="197" spans="1:3" x14ac:dyDescent="0.2">
      <c r="A197" s="43">
        <v>48714</v>
      </c>
      <c r="B197" s="43"/>
      <c r="C197" s="43"/>
    </row>
    <row r="198" spans="1:3" x14ac:dyDescent="0.2">
      <c r="A198" s="43">
        <v>48745</v>
      </c>
      <c r="B198" s="43"/>
      <c r="C198" s="43"/>
    </row>
    <row r="199" spans="1:3" x14ac:dyDescent="0.2">
      <c r="A199" s="43">
        <v>48775</v>
      </c>
      <c r="B199" s="43"/>
      <c r="C199" s="43"/>
    </row>
    <row r="200" spans="1:3" x14ac:dyDescent="0.2">
      <c r="A200" s="43">
        <v>48806</v>
      </c>
      <c r="B200" s="43"/>
      <c r="C200" s="43"/>
    </row>
    <row r="201" spans="1:3" x14ac:dyDescent="0.2">
      <c r="A201" s="43">
        <v>48837</v>
      </c>
      <c r="B201" s="43"/>
      <c r="C201" s="43"/>
    </row>
    <row r="202" spans="1:3" x14ac:dyDescent="0.2">
      <c r="A202" s="43">
        <v>48867</v>
      </c>
      <c r="B202" s="43"/>
      <c r="C202" s="43"/>
    </row>
    <row r="203" spans="1:3" x14ac:dyDescent="0.2">
      <c r="A203" s="43">
        <v>48898</v>
      </c>
      <c r="B203" s="43"/>
      <c r="C203" s="43"/>
    </row>
    <row r="204" spans="1:3" x14ac:dyDescent="0.2">
      <c r="A204" s="43">
        <v>48928</v>
      </c>
      <c r="B204" s="43"/>
      <c r="C204" s="43"/>
    </row>
    <row r="205" spans="1:3" x14ac:dyDescent="0.2">
      <c r="A205" s="43">
        <v>48959</v>
      </c>
      <c r="B205" s="43"/>
      <c r="C205" s="43"/>
    </row>
    <row r="206" spans="1:3" x14ac:dyDescent="0.2">
      <c r="A206" s="43">
        <v>48990</v>
      </c>
      <c r="B206" s="43"/>
      <c r="C206" s="43"/>
    </row>
    <row r="207" spans="1:3" x14ac:dyDescent="0.2">
      <c r="A207" s="43">
        <v>49018</v>
      </c>
      <c r="B207" s="43"/>
      <c r="C207" s="43"/>
    </row>
    <row r="208" spans="1:3" x14ac:dyDescent="0.2">
      <c r="A208" s="43">
        <v>49049</v>
      </c>
      <c r="B208" s="43"/>
      <c r="C208" s="43"/>
    </row>
    <row r="209" spans="1:3" x14ac:dyDescent="0.2">
      <c r="A209" s="43">
        <v>49079</v>
      </c>
      <c r="B209" s="43"/>
      <c r="C209" s="43"/>
    </row>
    <row r="210" spans="1:3" x14ac:dyDescent="0.2">
      <c r="A210" s="43">
        <v>49110</v>
      </c>
      <c r="B210" s="43"/>
      <c r="C210" s="43"/>
    </row>
    <row r="211" spans="1:3" x14ac:dyDescent="0.2">
      <c r="A211" s="43">
        <v>49140</v>
      </c>
      <c r="B211" s="43"/>
      <c r="C211" s="43"/>
    </row>
    <row r="212" spans="1:3" x14ac:dyDescent="0.2">
      <c r="A212" s="43">
        <v>49171</v>
      </c>
      <c r="B212" s="43"/>
      <c r="C212" s="43"/>
    </row>
    <row r="213" spans="1:3" x14ac:dyDescent="0.2">
      <c r="A213" s="43">
        <v>49202</v>
      </c>
      <c r="B213" s="43"/>
      <c r="C213" s="43"/>
    </row>
    <row r="214" spans="1:3" x14ac:dyDescent="0.2">
      <c r="A214" s="43">
        <v>49232</v>
      </c>
      <c r="B214" s="43"/>
      <c r="C214" s="43"/>
    </row>
    <row r="215" spans="1:3" x14ac:dyDescent="0.2">
      <c r="A215" s="43">
        <v>49263</v>
      </c>
      <c r="B215" s="43"/>
      <c r="C215" s="43"/>
    </row>
    <row r="216" spans="1:3" x14ac:dyDescent="0.2">
      <c r="A216" s="43">
        <v>49293</v>
      </c>
      <c r="B216" s="43"/>
      <c r="C216" s="43"/>
    </row>
    <row r="217" spans="1:3" x14ac:dyDescent="0.2">
      <c r="A217" s="43">
        <v>49324</v>
      </c>
      <c r="B217" s="43"/>
      <c r="C217" s="43"/>
    </row>
    <row r="218" spans="1:3" x14ac:dyDescent="0.2">
      <c r="A218" s="43">
        <v>49355</v>
      </c>
      <c r="B218" s="43"/>
      <c r="C218" s="43"/>
    </row>
    <row r="219" spans="1:3" x14ac:dyDescent="0.2">
      <c r="A219" s="43">
        <v>49383</v>
      </c>
      <c r="B219" s="43"/>
      <c r="C219" s="43"/>
    </row>
    <row r="220" spans="1:3" x14ac:dyDescent="0.2">
      <c r="A220" s="43">
        <v>49414</v>
      </c>
      <c r="B220" s="43"/>
      <c r="C220" s="43"/>
    </row>
    <row r="221" spans="1:3" x14ac:dyDescent="0.2">
      <c r="A221" s="43">
        <v>49444</v>
      </c>
      <c r="B221" s="43"/>
      <c r="C221" s="43"/>
    </row>
    <row r="222" spans="1:3" x14ac:dyDescent="0.2">
      <c r="A222" s="43">
        <v>49475</v>
      </c>
      <c r="B222" s="43"/>
      <c r="C222" s="43"/>
    </row>
    <row r="223" spans="1:3" x14ac:dyDescent="0.2">
      <c r="A223" s="43">
        <v>49505</v>
      </c>
      <c r="B223" s="43"/>
      <c r="C223" s="43"/>
    </row>
    <row r="224" spans="1:3" x14ac:dyDescent="0.2">
      <c r="A224" s="43">
        <v>49536</v>
      </c>
      <c r="B224" s="43"/>
      <c r="C224" s="43"/>
    </row>
    <row r="225" spans="1:3" x14ac:dyDescent="0.2">
      <c r="A225" s="43">
        <v>49567</v>
      </c>
      <c r="B225" s="43"/>
      <c r="C225" s="43"/>
    </row>
    <row r="226" spans="1:3" x14ac:dyDescent="0.2">
      <c r="A226" s="43">
        <v>49597</v>
      </c>
      <c r="B226" s="43"/>
      <c r="C226" s="43"/>
    </row>
    <row r="227" spans="1:3" x14ac:dyDescent="0.2">
      <c r="A227" s="43">
        <v>49628</v>
      </c>
      <c r="B227" s="43"/>
      <c r="C227" s="43"/>
    </row>
    <row r="228" spans="1:3" x14ac:dyDescent="0.2">
      <c r="A228" s="43">
        <v>49658</v>
      </c>
      <c r="B228" s="43"/>
      <c r="C228" s="43"/>
    </row>
    <row r="229" spans="1:3" x14ac:dyDescent="0.2">
      <c r="A229" s="43">
        <v>49689</v>
      </c>
      <c r="B229" s="43"/>
      <c r="C229" s="43"/>
    </row>
    <row r="230" spans="1:3" x14ac:dyDescent="0.2">
      <c r="A230" s="43">
        <v>49720</v>
      </c>
      <c r="B230" s="43"/>
      <c r="C230" s="43"/>
    </row>
    <row r="231" spans="1:3" x14ac:dyDescent="0.2">
      <c r="A231" s="43">
        <v>49749</v>
      </c>
      <c r="B231" s="43"/>
      <c r="C231" s="43"/>
    </row>
    <row r="232" spans="1:3" x14ac:dyDescent="0.2">
      <c r="A232" s="43">
        <v>49780</v>
      </c>
      <c r="B232" s="43"/>
      <c r="C232" s="43"/>
    </row>
    <row r="233" spans="1:3" x14ac:dyDescent="0.2">
      <c r="A233" s="43">
        <v>49810</v>
      </c>
      <c r="B233" s="43"/>
      <c r="C233" s="43"/>
    </row>
    <row r="234" spans="1:3" x14ac:dyDescent="0.2">
      <c r="A234" s="43">
        <v>49841</v>
      </c>
      <c r="B234" s="43"/>
      <c r="C234" s="43"/>
    </row>
    <row r="235" spans="1:3" x14ac:dyDescent="0.2">
      <c r="A235" s="43">
        <v>49871</v>
      </c>
      <c r="B235" s="43"/>
      <c r="C235" s="43"/>
    </row>
    <row r="236" spans="1:3" x14ac:dyDescent="0.2">
      <c r="A236" s="43">
        <v>49902</v>
      </c>
      <c r="B236" s="43"/>
      <c r="C236" s="43"/>
    </row>
    <row r="237" spans="1:3" x14ac:dyDescent="0.2">
      <c r="A237" s="43">
        <v>49933</v>
      </c>
      <c r="B237" s="43"/>
      <c r="C237" s="43"/>
    </row>
    <row r="238" spans="1:3" x14ac:dyDescent="0.2">
      <c r="A238" s="43">
        <v>49963</v>
      </c>
      <c r="B238" s="43"/>
      <c r="C238" s="43"/>
    </row>
    <row r="239" spans="1:3" x14ac:dyDescent="0.2">
      <c r="A239" s="43">
        <v>49994</v>
      </c>
      <c r="B239" s="43"/>
      <c r="C239" s="43"/>
    </row>
    <row r="240" spans="1:3" x14ac:dyDescent="0.2">
      <c r="A240" s="43">
        <v>50024</v>
      </c>
      <c r="B240" s="43"/>
      <c r="C240" s="43"/>
    </row>
    <row r="241" spans="1:3" x14ac:dyDescent="0.2">
      <c r="A241" s="43">
        <v>50055</v>
      </c>
      <c r="B241" s="43"/>
      <c r="C241" s="43"/>
    </row>
    <row r="242" spans="1:3" x14ac:dyDescent="0.2">
      <c r="A242" s="43">
        <v>50086</v>
      </c>
      <c r="B242" s="43"/>
      <c r="C242" s="43"/>
    </row>
    <row r="243" spans="1:3" x14ac:dyDescent="0.2">
      <c r="A243" s="43">
        <v>50114</v>
      </c>
      <c r="B243" s="43"/>
      <c r="C243" s="43"/>
    </row>
    <row r="244" spans="1:3" x14ac:dyDescent="0.2">
      <c r="A244" s="43">
        <v>50145</v>
      </c>
      <c r="B244" s="43"/>
      <c r="C244" s="43"/>
    </row>
    <row r="245" spans="1:3" x14ac:dyDescent="0.2">
      <c r="A245" s="43">
        <v>50175</v>
      </c>
      <c r="B245" s="43"/>
      <c r="C245" s="43"/>
    </row>
    <row r="246" spans="1:3" x14ac:dyDescent="0.2">
      <c r="A246" s="43">
        <v>50206</v>
      </c>
      <c r="B246" s="43"/>
      <c r="C246" s="43"/>
    </row>
    <row r="247" spans="1:3" x14ac:dyDescent="0.2">
      <c r="A247" s="43">
        <v>50236</v>
      </c>
      <c r="B247" s="43"/>
      <c r="C247" s="43"/>
    </row>
    <row r="248" spans="1:3" x14ac:dyDescent="0.2">
      <c r="A248" s="43">
        <v>50267</v>
      </c>
      <c r="B248" s="43"/>
      <c r="C248" s="43"/>
    </row>
    <row r="249" spans="1:3" x14ac:dyDescent="0.2">
      <c r="A249" s="43">
        <v>50298</v>
      </c>
      <c r="B249" s="43"/>
      <c r="C249" s="43"/>
    </row>
    <row r="250" spans="1:3" x14ac:dyDescent="0.2">
      <c r="A250" s="43">
        <v>50328</v>
      </c>
      <c r="B250" s="43"/>
      <c r="C250" s="43"/>
    </row>
    <row r="251" spans="1:3" x14ac:dyDescent="0.2">
      <c r="A251" s="43">
        <v>50359</v>
      </c>
      <c r="B251" s="43"/>
      <c r="C251" s="43"/>
    </row>
    <row r="252" spans="1:3" x14ac:dyDescent="0.2">
      <c r="A252" s="43">
        <v>50389</v>
      </c>
      <c r="B252" s="43"/>
      <c r="C252" s="43"/>
    </row>
    <row r="253" spans="1:3" x14ac:dyDescent="0.2">
      <c r="A253" s="43">
        <v>50420</v>
      </c>
      <c r="B253" s="43"/>
      <c r="C253" s="43"/>
    </row>
    <row r="254" spans="1:3" x14ac:dyDescent="0.2">
      <c r="A254" s="43">
        <v>50451</v>
      </c>
      <c r="B254" s="43"/>
      <c r="C254" s="43"/>
    </row>
    <row r="255" spans="1:3" x14ac:dyDescent="0.2">
      <c r="A255" s="43">
        <v>50479</v>
      </c>
      <c r="B255" s="43"/>
      <c r="C255" s="43"/>
    </row>
    <row r="256" spans="1:3" x14ac:dyDescent="0.2">
      <c r="A256" s="43">
        <v>50510</v>
      </c>
      <c r="B256" s="43"/>
      <c r="C256" s="43"/>
    </row>
    <row r="257" spans="1:3" x14ac:dyDescent="0.2">
      <c r="A257" s="43">
        <v>50540</v>
      </c>
      <c r="B257" s="43"/>
      <c r="C257" s="43"/>
    </row>
    <row r="258" spans="1:3" x14ac:dyDescent="0.2">
      <c r="A258" s="43">
        <v>50571</v>
      </c>
      <c r="B258" s="43"/>
      <c r="C258" s="43"/>
    </row>
    <row r="259" spans="1:3" x14ac:dyDescent="0.2">
      <c r="A259" s="43">
        <v>50601</v>
      </c>
      <c r="B259" s="43"/>
      <c r="C259" s="43"/>
    </row>
    <row r="260" spans="1:3" x14ac:dyDescent="0.2">
      <c r="A260" s="43">
        <v>50632</v>
      </c>
      <c r="B260" s="43"/>
      <c r="C260" s="43"/>
    </row>
    <row r="261" spans="1:3" x14ac:dyDescent="0.2">
      <c r="A261" s="43">
        <v>50663</v>
      </c>
      <c r="B261" s="43"/>
      <c r="C261" s="43"/>
    </row>
    <row r="262" spans="1:3" x14ac:dyDescent="0.2">
      <c r="A262" s="43">
        <v>50693</v>
      </c>
      <c r="B262" s="43"/>
      <c r="C262" s="43"/>
    </row>
    <row r="263" spans="1:3" x14ac:dyDescent="0.2">
      <c r="A263" s="43">
        <v>50724</v>
      </c>
      <c r="B263" s="43"/>
      <c r="C263" s="43"/>
    </row>
    <row r="264" spans="1:3" x14ac:dyDescent="0.2">
      <c r="A264" s="43">
        <v>50754</v>
      </c>
      <c r="B264" s="43"/>
      <c r="C264" s="43"/>
    </row>
    <row r="265" spans="1:3" x14ac:dyDescent="0.2">
      <c r="A265" s="43">
        <v>50785</v>
      </c>
      <c r="B265" s="43"/>
      <c r="C265" s="43"/>
    </row>
    <row r="266" spans="1:3" x14ac:dyDescent="0.2">
      <c r="A266" s="43">
        <v>50816</v>
      </c>
      <c r="B266" s="43"/>
      <c r="C266" s="43"/>
    </row>
    <row r="267" spans="1:3" x14ac:dyDescent="0.2">
      <c r="A267" s="43">
        <v>50844</v>
      </c>
      <c r="B267" s="43"/>
      <c r="C267" s="43"/>
    </row>
    <row r="268" spans="1:3" x14ac:dyDescent="0.2">
      <c r="A268" s="43">
        <v>50875</v>
      </c>
      <c r="B268" s="43"/>
      <c r="C268" s="43"/>
    </row>
    <row r="269" spans="1:3" x14ac:dyDescent="0.2">
      <c r="A269" s="43">
        <v>50905</v>
      </c>
      <c r="B269" s="43"/>
      <c r="C269" s="43"/>
    </row>
    <row r="270" spans="1:3" x14ac:dyDescent="0.2">
      <c r="A270" s="43">
        <v>50936</v>
      </c>
      <c r="B270" s="43"/>
      <c r="C270" s="43"/>
    </row>
    <row r="271" spans="1:3" x14ac:dyDescent="0.2">
      <c r="A271" s="43">
        <v>50966</v>
      </c>
      <c r="B271" s="43"/>
      <c r="C271" s="43"/>
    </row>
    <row r="272" spans="1:3" x14ac:dyDescent="0.2">
      <c r="A272" s="43">
        <v>50997</v>
      </c>
      <c r="B272" s="43"/>
      <c r="C272" s="43"/>
    </row>
    <row r="273" spans="1:3" x14ac:dyDescent="0.2">
      <c r="A273" s="43">
        <v>51028</v>
      </c>
      <c r="B273" s="43"/>
      <c r="C273" s="43"/>
    </row>
    <row r="274" spans="1:3" x14ac:dyDescent="0.2">
      <c r="A274" s="43">
        <v>51058</v>
      </c>
      <c r="B274" s="43"/>
      <c r="C274" s="43"/>
    </row>
    <row r="275" spans="1:3" x14ac:dyDescent="0.2">
      <c r="A275" s="43">
        <v>51089</v>
      </c>
      <c r="B275" s="43"/>
      <c r="C275" s="43"/>
    </row>
    <row r="276" spans="1:3" x14ac:dyDescent="0.2">
      <c r="A276" s="43">
        <v>51119</v>
      </c>
      <c r="B276" s="43"/>
      <c r="C276" s="43"/>
    </row>
    <row r="277" spans="1:3" x14ac:dyDescent="0.2">
      <c r="A277" s="43">
        <v>51150</v>
      </c>
      <c r="B277" s="43"/>
      <c r="C277" s="43"/>
    </row>
    <row r="278" spans="1:3" x14ac:dyDescent="0.2">
      <c r="A278" s="43">
        <v>51181</v>
      </c>
      <c r="B278" s="43"/>
      <c r="C278" s="43"/>
    </row>
    <row r="279" spans="1:3" x14ac:dyDescent="0.2">
      <c r="A279" s="43">
        <v>51210</v>
      </c>
      <c r="B279" s="43"/>
      <c r="C279" s="43"/>
    </row>
    <row r="280" spans="1:3" x14ac:dyDescent="0.2">
      <c r="A280" s="43">
        <v>51241</v>
      </c>
      <c r="B280" s="43"/>
      <c r="C280" s="43"/>
    </row>
    <row r="281" spans="1:3" x14ac:dyDescent="0.2">
      <c r="A281" s="43">
        <v>51271</v>
      </c>
      <c r="B281" s="43"/>
      <c r="C281" s="43"/>
    </row>
    <row r="282" spans="1:3" x14ac:dyDescent="0.2">
      <c r="A282" s="43">
        <v>51302</v>
      </c>
      <c r="B282" s="43"/>
      <c r="C282" s="43"/>
    </row>
    <row r="283" spans="1:3" x14ac:dyDescent="0.2">
      <c r="A283" s="43">
        <v>51332</v>
      </c>
      <c r="B283" s="43"/>
      <c r="C283" s="43"/>
    </row>
    <row r="284" spans="1:3" x14ac:dyDescent="0.2">
      <c r="A284" s="43">
        <v>51363</v>
      </c>
      <c r="B284" s="43"/>
      <c r="C284" s="43"/>
    </row>
    <row r="285" spans="1:3" x14ac:dyDescent="0.2">
      <c r="A285" s="43">
        <v>51394</v>
      </c>
      <c r="B285" s="43"/>
      <c r="C285" s="43"/>
    </row>
    <row r="286" spans="1:3" x14ac:dyDescent="0.2">
      <c r="A286" s="43">
        <v>51424</v>
      </c>
      <c r="B286" s="43"/>
      <c r="C286" s="43"/>
    </row>
    <row r="287" spans="1:3" x14ac:dyDescent="0.2">
      <c r="A287" s="43">
        <v>51455</v>
      </c>
      <c r="B287" s="43"/>
      <c r="C287" s="43"/>
    </row>
    <row r="288" spans="1:3" x14ac:dyDescent="0.2">
      <c r="A288" s="43">
        <v>51485</v>
      </c>
      <c r="B288" s="43"/>
      <c r="C288" s="43"/>
    </row>
    <row r="289" spans="1:3" x14ac:dyDescent="0.2">
      <c r="A289" s="43">
        <v>51516</v>
      </c>
      <c r="B289" s="43"/>
      <c r="C289" s="43"/>
    </row>
    <row r="290" spans="1:3" x14ac:dyDescent="0.2">
      <c r="A290" s="43">
        <v>51547</v>
      </c>
      <c r="B290" s="43"/>
      <c r="C290" s="43"/>
    </row>
    <row r="291" spans="1:3" x14ac:dyDescent="0.2">
      <c r="A291" s="43">
        <v>51575</v>
      </c>
      <c r="B291" s="43"/>
      <c r="C291" s="43"/>
    </row>
    <row r="292" spans="1:3" x14ac:dyDescent="0.2">
      <c r="A292" s="43">
        <v>51606</v>
      </c>
      <c r="B292" s="43"/>
      <c r="C292" s="43"/>
    </row>
    <row r="293" spans="1:3" x14ac:dyDescent="0.2">
      <c r="A293" s="43">
        <v>51636</v>
      </c>
      <c r="B293" s="43"/>
      <c r="C293" s="43"/>
    </row>
    <row r="294" spans="1:3" x14ac:dyDescent="0.2">
      <c r="A294" s="43">
        <v>51667</v>
      </c>
      <c r="B294" s="43"/>
      <c r="C294" s="43"/>
    </row>
    <row r="295" spans="1:3" x14ac:dyDescent="0.2">
      <c r="A295" s="43">
        <v>51697</v>
      </c>
      <c r="B295" s="43"/>
      <c r="C295" s="43"/>
    </row>
    <row r="296" spans="1:3" x14ac:dyDescent="0.2">
      <c r="A296" s="43">
        <v>51728</v>
      </c>
      <c r="B296" s="43"/>
      <c r="C296" s="43"/>
    </row>
    <row r="297" spans="1:3" x14ac:dyDescent="0.2">
      <c r="A297" s="43">
        <v>51759</v>
      </c>
      <c r="B297" s="43"/>
      <c r="C297" s="43"/>
    </row>
    <row r="298" spans="1:3" x14ac:dyDescent="0.2">
      <c r="A298" s="43">
        <v>51789</v>
      </c>
      <c r="B298" s="43"/>
      <c r="C298" s="43"/>
    </row>
    <row r="299" spans="1:3" x14ac:dyDescent="0.2">
      <c r="A299" s="43">
        <v>51820</v>
      </c>
      <c r="B299" s="43"/>
      <c r="C299" s="43"/>
    </row>
    <row r="300" spans="1:3" x14ac:dyDescent="0.2">
      <c r="A300" s="43">
        <v>51850</v>
      </c>
      <c r="B300" s="43"/>
      <c r="C300" s="43"/>
    </row>
    <row r="301" spans="1:3" x14ac:dyDescent="0.2">
      <c r="A301" s="43">
        <v>51881</v>
      </c>
      <c r="B301" s="43"/>
      <c r="C301" s="43"/>
    </row>
    <row r="302" spans="1:3" x14ac:dyDescent="0.2">
      <c r="A302" s="43">
        <v>51912</v>
      </c>
      <c r="B302" s="43"/>
      <c r="C302" s="43"/>
    </row>
    <row r="303" spans="1:3" x14ac:dyDescent="0.2">
      <c r="A303" s="43">
        <v>51940</v>
      </c>
      <c r="B303" s="43"/>
      <c r="C303" s="43"/>
    </row>
    <row r="304" spans="1:3" x14ac:dyDescent="0.2">
      <c r="A304" s="43">
        <v>51971</v>
      </c>
      <c r="B304" s="43"/>
      <c r="C304" s="43"/>
    </row>
    <row r="305" spans="1:3" x14ac:dyDescent="0.2">
      <c r="A305" s="43">
        <v>52001</v>
      </c>
      <c r="B305" s="43"/>
      <c r="C305" s="43"/>
    </row>
    <row r="306" spans="1:3" x14ac:dyDescent="0.2">
      <c r="A306" s="43">
        <v>52032</v>
      </c>
      <c r="B306" s="43"/>
      <c r="C306" s="43"/>
    </row>
    <row r="307" spans="1:3" x14ac:dyDescent="0.2">
      <c r="A307" s="43">
        <v>52062</v>
      </c>
      <c r="B307" s="43"/>
      <c r="C307" s="43"/>
    </row>
    <row r="308" spans="1:3" x14ac:dyDescent="0.2">
      <c r="A308" s="43">
        <v>52093</v>
      </c>
      <c r="B308" s="43"/>
      <c r="C308" s="43"/>
    </row>
    <row r="309" spans="1:3" x14ac:dyDescent="0.2">
      <c r="A309" s="43">
        <v>52124</v>
      </c>
      <c r="B309" s="43"/>
      <c r="C309" s="43"/>
    </row>
    <row r="310" spans="1:3" x14ac:dyDescent="0.2">
      <c r="A310" s="43">
        <v>52154</v>
      </c>
      <c r="B310" s="43"/>
      <c r="C310" s="43"/>
    </row>
    <row r="311" spans="1:3" x14ac:dyDescent="0.2">
      <c r="A311" s="43">
        <v>52185</v>
      </c>
      <c r="B311" s="43"/>
      <c r="C311" s="43"/>
    </row>
    <row r="312" spans="1:3" x14ac:dyDescent="0.2">
      <c r="A312" s="43">
        <v>52215</v>
      </c>
      <c r="B312" s="43"/>
      <c r="C312" s="43"/>
    </row>
    <row r="313" spans="1:3" x14ac:dyDescent="0.2">
      <c r="A313" s="43">
        <v>52246</v>
      </c>
      <c r="B313" s="43"/>
      <c r="C313" s="43"/>
    </row>
    <row r="314" spans="1:3" x14ac:dyDescent="0.2">
      <c r="A314" s="43">
        <v>52277</v>
      </c>
      <c r="B314" s="43"/>
      <c r="C314" s="43"/>
    </row>
    <row r="315" spans="1:3" x14ac:dyDescent="0.2">
      <c r="A315" s="43">
        <v>52305</v>
      </c>
      <c r="B315" s="43"/>
      <c r="C315" s="43"/>
    </row>
    <row r="316" spans="1:3" x14ac:dyDescent="0.2">
      <c r="A316" s="43">
        <v>52336</v>
      </c>
      <c r="B316" s="43"/>
      <c r="C316" s="43"/>
    </row>
    <row r="317" spans="1:3" x14ac:dyDescent="0.2">
      <c r="A317" s="43">
        <v>52366</v>
      </c>
      <c r="B317" s="43"/>
      <c r="C317" s="43"/>
    </row>
    <row r="318" spans="1:3" x14ac:dyDescent="0.2">
      <c r="A318" s="43">
        <v>52397</v>
      </c>
      <c r="B318" s="43"/>
      <c r="C318" s="43"/>
    </row>
    <row r="319" spans="1:3" x14ac:dyDescent="0.2">
      <c r="A319" s="43">
        <v>52427</v>
      </c>
      <c r="B319" s="43"/>
      <c r="C319" s="43"/>
    </row>
    <row r="320" spans="1:3" x14ac:dyDescent="0.2">
      <c r="A320" s="43">
        <v>52458</v>
      </c>
      <c r="B320" s="43"/>
      <c r="C320" s="43"/>
    </row>
    <row r="321" spans="1:3" x14ac:dyDescent="0.2">
      <c r="A321" s="43">
        <v>52489</v>
      </c>
      <c r="B321" s="43"/>
      <c r="C321" s="43"/>
    </row>
    <row r="322" spans="1:3" x14ac:dyDescent="0.2">
      <c r="A322" s="43">
        <v>52519</v>
      </c>
      <c r="B322" s="43"/>
      <c r="C322" s="43"/>
    </row>
    <row r="323" spans="1:3" x14ac:dyDescent="0.2">
      <c r="A323" s="43">
        <v>52550</v>
      </c>
      <c r="B323" s="43"/>
      <c r="C323" s="43"/>
    </row>
    <row r="324" spans="1:3" x14ac:dyDescent="0.2">
      <c r="A324" s="43">
        <v>52580</v>
      </c>
      <c r="B324" s="43"/>
      <c r="C324" s="43"/>
    </row>
    <row r="325" spans="1:3" x14ac:dyDescent="0.2">
      <c r="A325" s="43">
        <v>52611</v>
      </c>
      <c r="B325" s="43"/>
      <c r="C325" s="43"/>
    </row>
    <row r="326" spans="1:3" x14ac:dyDescent="0.2">
      <c r="A326" s="43">
        <v>52642</v>
      </c>
      <c r="B326" s="43"/>
      <c r="C326" s="43"/>
    </row>
    <row r="327" spans="1:3" x14ac:dyDescent="0.2">
      <c r="A327" s="43">
        <v>52671</v>
      </c>
      <c r="B327" s="43"/>
      <c r="C327" s="43"/>
    </row>
    <row r="328" spans="1:3" x14ac:dyDescent="0.2">
      <c r="A328" s="43">
        <v>52702</v>
      </c>
      <c r="B328" s="43"/>
      <c r="C328" s="43"/>
    </row>
    <row r="329" spans="1:3" x14ac:dyDescent="0.2">
      <c r="A329" s="43">
        <v>52732</v>
      </c>
      <c r="B329" s="43"/>
      <c r="C329" s="43"/>
    </row>
    <row r="330" spans="1:3" x14ac:dyDescent="0.2">
      <c r="A330" s="43">
        <v>52763</v>
      </c>
      <c r="B330" s="43"/>
      <c r="C330" s="43"/>
    </row>
    <row r="331" spans="1:3" x14ac:dyDescent="0.2">
      <c r="A331" s="43">
        <v>52793</v>
      </c>
      <c r="B331" s="43"/>
      <c r="C331" s="43"/>
    </row>
    <row r="332" spans="1:3" x14ac:dyDescent="0.2">
      <c r="A332" s="43">
        <v>52824</v>
      </c>
      <c r="B332" s="43"/>
      <c r="C332" s="43"/>
    </row>
    <row r="333" spans="1:3" x14ac:dyDescent="0.2">
      <c r="A333" s="43">
        <v>52855</v>
      </c>
      <c r="B333" s="43"/>
      <c r="C333" s="43"/>
    </row>
    <row r="334" spans="1:3" x14ac:dyDescent="0.2">
      <c r="A334" s="43">
        <v>52885</v>
      </c>
      <c r="B334" s="43"/>
      <c r="C334" s="43"/>
    </row>
    <row r="335" spans="1:3" x14ac:dyDescent="0.2">
      <c r="A335" s="43">
        <v>52916</v>
      </c>
      <c r="B335" s="43"/>
      <c r="C335" s="43"/>
    </row>
    <row r="336" spans="1:3" x14ac:dyDescent="0.2">
      <c r="A336" s="43">
        <v>52946</v>
      </c>
      <c r="B336" s="43"/>
      <c r="C336" s="43"/>
    </row>
    <row r="337" spans="1:3" x14ac:dyDescent="0.2">
      <c r="A337" s="43">
        <v>52977</v>
      </c>
      <c r="B337" s="43"/>
      <c r="C337" s="43"/>
    </row>
    <row r="338" spans="1:3" x14ac:dyDescent="0.2">
      <c r="A338" s="43">
        <v>53008</v>
      </c>
      <c r="B338" s="43"/>
      <c r="C338" s="43"/>
    </row>
    <row r="339" spans="1:3" x14ac:dyDescent="0.2">
      <c r="A339" s="43">
        <v>53036</v>
      </c>
      <c r="B339" s="43"/>
      <c r="C339" s="43"/>
    </row>
    <row r="340" spans="1:3" x14ac:dyDescent="0.2">
      <c r="A340" s="43">
        <v>53067</v>
      </c>
      <c r="B340" s="43"/>
      <c r="C340" s="43"/>
    </row>
    <row r="341" spans="1:3" x14ac:dyDescent="0.2">
      <c r="A341" s="43">
        <v>53097</v>
      </c>
      <c r="B341" s="43"/>
      <c r="C341" s="43"/>
    </row>
    <row r="342" spans="1:3" x14ac:dyDescent="0.2">
      <c r="A342" s="43">
        <v>53128</v>
      </c>
      <c r="B342" s="43"/>
      <c r="C342" s="43"/>
    </row>
    <row r="343" spans="1:3" x14ac:dyDescent="0.2">
      <c r="A343" s="43">
        <v>53158</v>
      </c>
      <c r="B343" s="43"/>
      <c r="C343" s="43"/>
    </row>
    <row r="344" spans="1:3" x14ac:dyDescent="0.2">
      <c r="A344" s="43">
        <v>53189</v>
      </c>
      <c r="B344" s="43"/>
      <c r="C344" s="43"/>
    </row>
    <row r="345" spans="1:3" x14ac:dyDescent="0.2">
      <c r="A345" s="43">
        <v>53220</v>
      </c>
      <c r="B345" s="43"/>
      <c r="C345" s="43"/>
    </row>
    <row r="346" spans="1:3" x14ac:dyDescent="0.2">
      <c r="A346" s="43">
        <v>53250</v>
      </c>
      <c r="B346" s="43"/>
      <c r="C346" s="43"/>
    </row>
    <row r="347" spans="1:3" x14ac:dyDescent="0.2">
      <c r="A347" s="43">
        <v>53281</v>
      </c>
      <c r="B347" s="43"/>
      <c r="C347" s="43"/>
    </row>
    <row r="348" spans="1:3" x14ac:dyDescent="0.2">
      <c r="A348" s="43">
        <v>53311</v>
      </c>
      <c r="B348" s="43"/>
      <c r="C348" s="43"/>
    </row>
    <row r="349" spans="1:3" x14ac:dyDescent="0.2">
      <c r="A349" s="43">
        <v>53342</v>
      </c>
      <c r="B349" s="43"/>
      <c r="C349" s="43"/>
    </row>
    <row r="350" spans="1:3" x14ac:dyDescent="0.2">
      <c r="A350" s="43">
        <v>53373</v>
      </c>
      <c r="B350" s="43"/>
      <c r="C350" s="43"/>
    </row>
    <row r="351" spans="1:3" x14ac:dyDescent="0.2">
      <c r="A351" s="43">
        <v>53401</v>
      </c>
      <c r="B351" s="43"/>
      <c r="C351" s="43"/>
    </row>
    <row r="352" spans="1:3" x14ac:dyDescent="0.2">
      <c r="A352" s="43">
        <v>53432</v>
      </c>
      <c r="B352" s="43"/>
      <c r="C352" s="43"/>
    </row>
    <row r="353" spans="1:3" x14ac:dyDescent="0.2">
      <c r="A353" s="43">
        <v>53462</v>
      </c>
      <c r="B353" s="43"/>
      <c r="C353" s="43"/>
    </row>
    <row r="354" spans="1:3" x14ac:dyDescent="0.2">
      <c r="A354" s="43">
        <v>53493</v>
      </c>
      <c r="B354" s="43"/>
      <c r="C354" s="43"/>
    </row>
    <row r="355" spans="1:3" x14ac:dyDescent="0.2">
      <c r="A355" s="43">
        <v>53523</v>
      </c>
      <c r="B355" s="43"/>
      <c r="C355" s="43"/>
    </row>
    <row r="356" spans="1:3" x14ac:dyDescent="0.2">
      <c r="A356" s="43">
        <v>53554</v>
      </c>
      <c r="B356" s="43"/>
      <c r="C356" s="43"/>
    </row>
    <row r="357" spans="1:3" x14ac:dyDescent="0.2">
      <c r="A357" s="43">
        <v>53585</v>
      </c>
      <c r="B357" s="43"/>
      <c r="C357" s="43"/>
    </row>
    <row r="358" spans="1:3" x14ac:dyDescent="0.2">
      <c r="A358" s="43">
        <v>53615</v>
      </c>
      <c r="B358" s="43"/>
      <c r="C358" s="43"/>
    </row>
    <row r="359" spans="1:3" x14ac:dyDescent="0.2">
      <c r="A359" s="43">
        <v>53646</v>
      </c>
      <c r="B359" s="43"/>
      <c r="C359" s="43"/>
    </row>
    <row r="360" spans="1:3" x14ac:dyDescent="0.2">
      <c r="A360" s="43">
        <v>53676</v>
      </c>
      <c r="B360" s="43"/>
      <c r="C360" s="43"/>
    </row>
    <row r="361" spans="1:3" x14ac:dyDescent="0.2">
      <c r="A361" s="43">
        <v>53707</v>
      </c>
      <c r="B361" s="43"/>
      <c r="C361" s="43"/>
    </row>
    <row r="362" spans="1:3" x14ac:dyDescent="0.2">
      <c r="A362" s="43">
        <v>53738</v>
      </c>
      <c r="B362" s="43"/>
      <c r="C362" s="43"/>
    </row>
    <row r="363" spans="1:3" x14ac:dyDescent="0.2">
      <c r="A363" s="43">
        <v>53766</v>
      </c>
      <c r="B363" s="43"/>
      <c r="C363" s="43"/>
    </row>
    <row r="364" spans="1:3" x14ac:dyDescent="0.2">
      <c r="A364" s="43">
        <v>53797</v>
      </c>
      <c r="B364" s="43"/>
      <c r="C364" s="43"/>
    </row>
    <row r="365" spans="1:3" x14ac:dyDescent="0.2">
      <c r="A365" s="43">
        <v>53827</v>
      </c>
      <c r="B365" s="43"/>
      <c r="C365" s="43"/>
    </row>
    <row r="366" spans="1:3" x14ac:dyDescent="0.2">
      <c r="A366" s="43">
        <v>53858</v>
      </c>
      <c r="B366" s="43"/>
      <c r="C366" s="43"/>
    </row>
    <row r="367" spans="1:3" x14ac:dyDescent="0.2">
      <c r="A367" s="43">
        <v>53888</v>
      </c>
      <c r="B367" s="43"/>
      <c r="C367" s="43"/>
    </row>
    <row r="368" spans="1:3" x14ac:dyDescent="0.2">
      <c r="A368" s="43">
        <v>53919</v>
      </c>
      <c r="B368" s="43"/>
      <c r="C368" s="43"/>
    </row>
    <row r="369" spans="1:3" x14ac:dyDescent="0.2">
      <c r="A369" s="43">
        <v>53950</v>
      </c>
      <c r="B369" s="43"/>
      <c r="C369" s="43"/>
    </row>
    <row r="370" spans="1:3" x14ac:dyDescent="0.2">
      <c r="A370" s="43">
        <v>53980</v>
      </c>
      <c r="B370" s="43"/>
      <c r="C370" s="43"/>
    </row>
    <row r="371" spans="1:3" x14ac:dyDescent="0.2">
      <c r="A371" s="43">
        <v>54011</v>
      </c>
      <c r="B371" s="43"/>
      <c r="C371" s="43"/>
    </row>
    <row r="372" spans="1:3" x14ac:dyDescent="0.2">
      <c r="A372" s="43">
        <v>54041</v>
      </c>
      <c r="B372" s="43"/>
      <c r="C372" s="43"/>
    </row>
    <row r="373" spans="1:3" x14ac:dyDescent="0.2">
      <c r="A373" s="43">
        <v>54072</v>
      </c>
      <c r="B373" s="43"/>
      <c r="C373" s="43"/>
    </row>
    <row r="374" spans="1:3" x14ac:dyDescent="0.2">
      <c r="A374" s="43">
        <v>54103</v>
      </c>
      <c r="B374" s="43"/>
      <c r="C374" s="43"/>
    </row>
    <row r="375" spans="1:3" x14ac:dyDescent="0.2">
      <c r="A375" s="43">
        <v>54132</v>
      </c>
      <c r="B375" s="43"/>
      <c r="C375" s="43"/>
    </row>
    <row r="376" spans="1:3" x14ac:dyDescent="0.2">
      <c r="A376" s="43">
        <v>54163</v>
      </c>
      <c r="B376" s="43"/>
      <c r="C376" s="43"/>
    </row>
    <row r="377" spans="1:3" x14ac:dyDescent="0.2">
      <c r="A377" s="43">
        <v>54193</v>
      </c>
      <c r="B377" s="43"/>
      <c r="C377" s="43"/>
    </row>
    <row r="378" spans="1:3" x14ac:dyDescent="0.2">
      <c r="A378" s="43">
        <v>54224</v>
      </c>
      <c r="B378" s="43"/>
      <c r="C378" s="43"/>
    </row>
    <row r="379" spans="1:3" x14ac:dyDescent="0.2">
      <c r="A379" s="43">
        <v>54254</v>
      </c>
      <c r="B379" s="43"/>
      <c r="C379" s="43"/>
    </row>
    <row r="380" spans="1:3" x14ac:dyDescent="0.2">
      <c r="A380" s="43">
        <v>54285</v>
      </c>
      <c r="B380" s="43"/>
      <c r="C380" s="43"/>
    </row>
    <row r="381" spans="1:3" x14ac:dyDescent="0.2">
      <c r="A381" s="43">
        <v>54316</v>
      </c>
      <c r="B381" s="43"/>
      <c r="C381" s="43"/>
    </row>
    <row r="382" spans="1:3" x14ac:dyDescent="0.2">
      <c r="A382" s="43">
        <v>54346</v>
      </c>
      <c r="B382" s="43"/>
      <c r="C382" s="43"/>
    </row>
    <row r="383" spans="1:3" x14ac:dyDescent="0.2">
      <c r="A383" s="43">
        <v>54377</v>
      </c>
      <c r="B383" s="43"/>
      <c r="C383" s="43"/>
    </row>
    <row r="384" spans="1:3" x14ac:dyDescent="0.2">
      <c r="A384" s="43">
        <v>54407</v>
      </c>
      <c r="B384" s="43"/>
      <c r="C384" s="43"/>
    </row>
    <row r="385" spans="1:3" x14ac:dyDescent="0.2">
      <c r="A385" s="43">
        <v>54438</v>
      </c>
      <c r="B385" s="43"/>
      <c r="C385" s="43"/>
    </row>
    <row r="386" spans="1:3" x14ac:dyDescent="0.2">
      <c r="A386" s="43">
        <v>54469</v>
      </c>
      <c r="B386" s="43"/>
      <c r="C386" s="43"/>
    </row>
    <row r="387" spans="1:3" x14ac:dyDescent="0.2">
      <c r="A387" s="43">
        <v>54497</v>
      </c>
      <c r="B387" s="43"/>
      <c r="C387" s="43"/>
    </row>
    <row r="388" spans="1:3" x14ac:dyDescent="0.2">
      <c r="A388" s="43">
        <v>54528</v>
      </c>
      <c r="B388" s="43"/>
      <c r="C388" s="43"/>
    </row>
    <row r="389" spans="1:3" x14ac:dyDescent="0.2">
      <c r="A389" s="43">
        <v>54558</v>
      </c>
      <c r="B389" s="43"/>
      <c r="C389" s="43"/>
    </row>
    <row r="390" spans="1:3" x14ac:dyDescent="0.2">
      <c r="A390" s="43">
        <v>54589</v>
      </c>
      <c r="B390" s="43"/>
      <c r="C390" s="43"/>
    </row>
    <row r="391" spans="1:3" x14ac:dyDescent="0.2">
      <c r="A391" s="43">
        <v>54619</v>
      </c>
      <c r="B391" s="43"/>
      <c r="C391" s="43"/>
    </row>
    <row r="392" spans="1:3" x14ac:dyDescent="0.2">
      <c r="A392" s="43">
        <v>54650</v>
      </c>
      <c r="B392" s="43"/>
      <c r="C392" s="43"/>
    </row>
    <row r="393" spans="1:3" x14ac:dyDescent="0.2">
      <c r="A393" s="43">
        <v>54681</v>
      </c>
      <c r="B393" s="43"/>
      <c r="C393" s="43"/>
    </row>
    <row r="394" spans="1:3" x14ac:dyDescent="0.2">
      <c r="A394" s="43">
        <v>54711</v>
      </c>
      <c r="B394" s="43"/>
      <c r="C394" s="43"/>
    </row>
    <row r="395" spans="1:3" x14ac:dyDescent="0.2">
      <c r="A395" s="43">
        <v>54742</v>
      </c>
      <c r="B395" s="43"/>
      <c r="C395" s="43"/>
    </row>
    <row r="396" spans="1:3" x14ac:dyDescent="0.2">
      <c r="A396" s="43">
        <v>54772</v>
      </c>
      <c r="B396" s="43"/>
      <c r="C396" s="43"/>
    </row>
    <row r="397" spans="1:3" x14ac:dyDescent="0.2">
      <c r="A397" s="43">
        <v>54803</v>
      </c>
      <c r="B397" s="43"/>
      <c r="C397" s="43"/>
    </row>
    <row r="398" spans="1:3" x14ac:dyDescent="0.2">
      <c r="A398" s="43">
        <v>54834</v>
      </c>
      <c r="B398" s="43"/>
      <c r="C398" s="43"/>
    </row>
    <row r="399" spans="1:3" x14ac:dyDescent="0.2">
      <c r="A399" s="43">
        <v>54862</v>
      </c>
      <c r="B399" s="43"/>
      <c r="C399" s="43"/>
    </row>
    <row r="400" spans="1:3" x14ac:dyDescent="0.2">
      <c r="A400" s="43">
        <v>54893</v>
      </c>
      <c r="B400" s="43"/>
      <c r="C400" s="43"/>
    </row>
    <row r="401" spans="1:3" x14ac:dyDescent="0.2">
      <c r="A401" s="43">
        <v>54923</v>
      </c>
      <c r="B401" s="43"/>
      <c r="C401" s="43"/>
    </row>
    <row r="402" spans="1:3" x14ac:dyDescent="0.2">
      <c r="A402" s="43">
        <v>54954</v>
      </c>
      <c r="B402" s="43"/>
      <c r="C402" s="43"/>
    </row>
    <row r="403" spans="1:3" x14ac:dyDescent="0.2">
      <c r="A403" s="43">
        <v>54984</v>
      </c>
      <c r="B403" s="43"/>
      <c r="C403" s="43"/>
    </row>
    <row r="404" spans="1:3" x14ac:dyDescent="0.2">
      <c r="A404" s="43">
        <v>55015</v>
      </c>
      <c r="B404" s="43"/>
      <c r="C404" s="43"/>
    </row>
    <row r="405" spans="1:3" x14ac:dyDescent="0.2">
      <c r="A405" s="43">
        <v>55046</v>
      </c>
      <c r="B405" s="43"/>
      <c r="C405" s="43"/>
    </row>
    <row r="406" spans="1:3" x14ac:dyDescent="0.2">
      <c r="A406" s="43">
        <v>55076</v>
      </c>
      <c r="B406" s="43"/>
      <c r="C406" s="43"/>
    </row>
    <row r="407" spans="1:3" x14ac:dyDescent="0.2">
      <c r="A407" s="43">
        <v>55107</v>
      </c>
      <c r="B407" s="43"/>
      <c r="C407" s="43"/>
    </row>
    <row r="408" spans="1:3" x14ac:dyDescent="0.2">
      <c r="A408" s="43">
        <v>55137</v>
      </c>
      <c r="B408" s="43"/>
      <c r="C408" s="43"/>
    </row>
    <row r="409" spans="1:3" x14ac:dyDescent="0.2">
      <c r="A409" s="43">
        <v>55168</v>
      </c>
      <c r="B409" s="43"/>
      <c r="C409" s="43"/>
    </row>
    <row r="410" spans="1:3" x14ac:dyDescent="0.2">
      <c r="A410" s="43">
        <v>55199</v>
      </c>
      <c r="B410" s="43"/>
      <c r="C410" s="43"/>
    </row>
    <row r="411" spans="1:3" x14ac:dyDescent="0.2">
      <c r="A411" s="43">
        <v>55227</v>
      </c>
      <c r="B411" s="43"/>
      <c r="C411" s="43"/>
    </row>
    <row r="412" spans="1:3" x14ac:dyDescent="0.2">
      <c r="A412" s="43">
        <v>55258</v>
      </c>
      <c r="B412" s="43"/>
      <c r="C412" s="43"/>
    </row>
    <row r="413" spans="1:3" x14ac:dyDescent="0.2">
      <c r="A413" s="43">
        <v>55288</v>
      </c>
      <c r="B413" s="43"/>
      <c r="C413" s="43"/>
    </row>
    <row r="414" spans="1:3" x14ac:dyDescent="0.2">
      <c r="A414" s="43">
        <v>55319</v>
      </c>
      <c r="B414" s="43"/>
      <c r="C414" s="43"/>
    </row>
    <row r="415" spans="1:3" x14ac:dyDescent="0.2">
      <c r="A415" s="43">
        <v>55349</v>
      </c>
      <c r="B415" s="43"/>
      <c r="C415" s="43"/>
    </row>
    <row r="416" spans="1:3" x14ac:dyDescent="0.2">
      <c r="A416" s="43">
        <v>55380</v>
      </c>
      <c r="B416" s="43"/>
      <c r="C416" s="43"/>
    </row>
    <row r="417" spans="1:3" x14ac:dyDescent="0.2">
      <c r="A417" s="43">
        <v>55411</v>
      </c>
      <c r="B417" s="43"/>
      <c r="C417" s="43"/>
    </row>
    <row r="418" spans="1:3" x14ac:dyDescent="0.2">
      <c r="A418" s="43">
        <v>55441</v>
      </c>
      <c r="B418" s="43"/>
      <c r="C418" s="43"/>
    </row>
    <row r="419" spans="1:3" x14ac:dyDescent="0.2">
      <c r="A419" s="43">
        <v>55472</v>
      </c>
      <c r="B419" s="43"/>
      <c r="C419" s="43"/>
    </row>
    <row r="420" spans="1:3" x14ac:dyDescent="0.2">
      <c r="A420" s="43">
        <v>55502</v>
      </c>
      <c r="B420" s="43"/>
      <c r="C420" s="43"/>
    </row>
    <row r="421" spans="1:3" x14ac:dyDescent="0.2">
      <c r="A421" s="43">
        <v>55533</v>
      </c>
      <c r="B421" s="43"/>
      <c r="C421" s="43"/>
    </row>
    <row r="422" spans="1:3" x14ac:dyDescent="0.2">
      <c r="A422" s="43">
        <v>55564</v>
      </c>
      <c r="B422" s="43"/>
      <c r="C422" s="43"/>
    </row>
    <row r="423" spans="1:3" x14ac:dyDescent="0.2">
      <c r="A423" s="43">
        <v>55593</v>
      </c>
      <c r="B423" s="43"/>
      <c r="C423" s="43"/>
    </row>
    <row r="424" spans="1:3" x14ac:dyDescent="0.2">
      <c r="A424" s="43">
        <v>55624</v>
      </c>
      <c r="B424" s="43"/>
      <c r="C424" s="43"/>
    </row>
    <row r="425" spans="1:3" x14ac:dyDescent="0.2">
      <c r="A425" s="43">
        <v>55654</v>
      </c>
      <c r="B425" s="43"/>
      <c r="C425" s="43"/>
    </row>
    <row r="426" spans="1:3" x14ac:dyDescent="0.2">
      <c r="A426" s="43">
        <v>55685</v>
      </c>
      <c r="B426" s="43"/>
      <c r="C426" s="43"/>
    </row>
    <row r="427" spans="1:3" x14ac:dyDescent="0.2">
      <c r="A427" s="43">
        <v>55715</v>
      </c>
      <c r="B427" s="43"/>
      <c r="C427" s="43"/>
    </row>
    <row r="428" spans="1:3" x14ac:dyDescent="0.2">
      <c r="A428" s="43">
        <v>55746</v>
      </c>
      <c r="B428" s="43"/>
      <c r="C428" s="43"/>
    </row>
    <row r="429" spans="1:3" x14ac:dyDescent="0.2">
      <c r="A429" s="43">
        <v>55777</v>
      </c>
      <c r="B429" s="43"/>
      <c r="C429" s="43"/>
    </row>
    <row r="430" spans="1:3" x14ac:dyDescent="0.2">
      <c r="A430" s="43">
        <v>55807</v>
      </c>
      <c r="B430" s="43"/>
      <c r="C430" s="43"/>
    </row>
    <row r="431" spans="1:3" x14ac:dyDescent="0.2">
      <c r="A431" s="43">
        <v>55838</v>
      </c>
      <c r="B431" s="43"/>
      <c r="C431" s="43"/>
    </row>
    <row r="432" spans="1:3" x14ac:dyDescent="0.2">
      <c r="A432" s="43">
        <v>55868</v>
      </c>
      <c r="B432" s="43"/>
      <c r="C432" s="43"/>
    </row>
    <row r="433" spans="1:3" x14ac:dyDescent="0.2">
      <c r="A433" s="43">
        <v>55899</v>
      </c>
      <c r="B433" s="43"/>
      <c r="C433" s="43"/>
    </row>
    <row r="434" spans="1:3" x14ac:dyDescent="0.2">
      <c r="A434" s="43">
        <v>55930</v>
      </c>
      <c r="B434" s="43"/>
      <c r="C434" s="43"/>
    </row>
    <row r="435" spans="1:3" x14ac:dyDescent="0.2">
      <c r="A435" s="43">
        <v>55958</v>
      </c>
      <c r="B435" s="43"/>
      <c r="C435" s="43"/>
    </row>
    <row r="436" spans="1:3" x14ac:dyDescent="0.2">
      <c r="A436" s="43">
        <v>55989</v>
      </c>
      <c r="B436" s="43"/>
      <c r="C436" s="43"/>
    </row>
    <row r="437" spans="1:3" x14ac:dyDescent="0.2">
      <c r="A437" s="43">
        <v>56019</v>
      </c>
      <c r="B437" s="43"/>
      <c r="C437" s="43"/>
    </row>
    <row r="438" spans="1:3" x14ac:dyDescent="0.2">
      <c r="A438" s="43">
        <v>56050</v>
      </c>
      <c r="B438" s="43"/>
      <c r="C438" s="43"/>
    </row>
    <row r="439" spans="1:3" x14ac:dyDescent="0.2">
      <c r="A439" s="43">
        <v>56080</v>
      </c>
      <c r="B439" s="43"/>
      <c r="C439" s="43"/>
    </row>
    <row r="440" spans="1:3" x14ac:dyDescent="0.2">
      <c r="A440" s="43">
        <v>56111</v>
      </c>
      <c r="B440" s="43"/>
      <c r="C440" s="43"/>
    </row>
    <row r="441" spans="1:3" x14ac:dyDescent="0.2">
      <c r="A441" s="43">
        <v>56142</v>
      </c>
      <c r="B441" s="43"/>
      <c r="C441" s="43"/>
    </row>
    <row r="442" spans="1:3" x14ac:dyDescent="0.2">
      <c r="A442" s="43">
        <v>56172</v>
      </c>
      <c r="B442" s="43"/>
      <c r="C442" s="43"/>
    </row>
    <row r="443" spans="1:3" x14ac:dyDescent="0.2">
      <c r="A443" s="43">
        <v>56203</v>
      </c>
      <c r="B443" s="43"/>
      <c r="C443" s="43"/>
    </row>
    <row r="444" spans="1:3" x14ac:dyDescent="0.2">
      <c r="A444" s="43">
        <v>56233</v>
      </c>
      <c r="B444" s="43"/>
      <c r="C444" s="43"/>
    </row>
    <row r="445" spans="1:3" x14ac:dyDescent="0.2">
      <c r="A445" s="43">
        <v>56264</v>
      </c>
      <c r="B445" s="43"/>
      <c r="C445" s="43"/>
    </row>
    <row r="446" spans="1:3" x14ac:dyDescent="0.2">
      <c r="A446" s="43">
        <v>56295</v>
      </c>
      <c r="B446" s="43"/>
      <c r="C446" s="43"/>
    </row>
    <row r="447" spans="1:3" x14ac:dyDescent="0.2">
      <c r="A447" s="43">
        <v>56323</v>
      </c>
      <c r="B447" s="43"/>
      <c r="C447" s="43"/>
    </row>
    <row r="448" spans="1:3" x14ac:dyDescent="0.2">
      <c r="A448" s="43">
        <v>56354</v>
      </c>
      <c r="B448" s="43"/>
      <c r="C448" s="43"/>
    </row>
    <row r="449" spans="1:3" x14ac:dyDescent="0.2">
      <c r="A449" s="43">
        <v>56384</v>
      </c>
      <c r="B449" s="43"/>
      <c r="C449" s="43"/>
    </row>
    <row r="450" spans="1:3" x14ac:dyDescent="0.2">
      <c r="A450" s="43">
        <v>56415</v>
      </c>
      <c r="B450" s="43"/>
      <c r="C450" s="43"/>
    </row>
    <row r="451" spans="1:3" x14ac:dyDescent="0.2">
      <c r="A451" s="43">
        <v>56445</v>
      </c>
      <c r="B451" s="43"/>
      <c r="C451" s="43"/>
    </row>
    <row r="452" spans="1:3" x14ac:dyDescent="0.2">
      <c r="A452" s="43">
        <v>56476</v>
      </c>
      <c r="B452" s="43"/>
      <c r="C452" s="43"/>
    </row>
    <row r="453" spans="1:3" x14ac:dyDescent="0.2">
      <c r="A453" s="43">
        <v>56507</v>
      </c>
      <c r="B453" s="43"/>
      <c r="C453" s="43"/>
    </row>
    <row r="454" spans="1:3" x14ac:dyDescent="0.2">
      <c r="A454" s="43">
        <v>56537</v>
      </c>
      <c r="B454" s="43"/>
      <c r="C454" s="43"/>
    </row>
    <row r="455" spans="1:3" x14ac:dyDescent="0.2">
      <c r="A455" s="43">
        <v>56568</v>
      </c>
      <c r="B455" s="43"/>
      <c r="C455" s="43"/>
    </row>
    <row r="456" spans="1:3" x14ac:dyDescent="0.2">
      <c r="A456" s="43">
        <v>56598</v>
      </c>
      <c r="B456" s="43"/>
      <c r="C456" s="43"/>
    </row>
    <row r="457" spans="1:3" x14ac:dyDescent="0.2">
      <c r="A457" s="43">
        <v>56629</v>
      </c>
      <c r="B457" s="43"/>
      <c r="C457" s="43"/>
    </row>
    <row r="458" spans="1:3" x14ac:dyDescent="0.2">
      <c r="A458" s="43">
        <v>56660</v>
      </c>
      <c r="B458" s="43"/>
      <c r="C458" s="43"/>
    </row>
    <row r="459" spans="1:3" x14ac:dyDescent="0.2">
      <c r="A459" s="43">
        <v>56688</v>
      </c>
      <c r="B459" s="43"/>
      <c r="C459" s="43"/>
    </row>
    <row r="460" spans="1:3" x14ac:dyDescent="0.2">
      <c r="A460" s="43">
        <v>56719</v>
      </c>
      <c r="B460" s="43"/>
      <c r="C460" s="43"/>
    </row>
    <row r="461" spans="1:3" x14ac:dyDescent="0.2">
      <c r="A461" s="43">
        <v>56749</v>
      </c>
      <c r="B461" s="43"/>
      <c r="C461" s="43"/>
    </row>
    <row r="462" spans="1:3" x14ac:dyDescent="0.2">
      <c r="A462" s="43">
        <v>56780</v>
      </c>
      <c r="B462" s="43"/>
      <c r="C462" s="43"/>
    </row>
    <row r="463" spans="1:3" x14ac:dyDescent="0.2">
      <c r="A463" s="43">
        <v>56810</v>
      </c>
      <c r="B463" s="43"/>
      <c r="C463" s="43"/>
    </row>
    <row r="464" spans="1:3" x14ac:dyDescent="0.2">
      <c r="A464" s="43">
        <v>56841</v>
      </c>
      <c r="B464" s="43"/>
      <c r="C464" s="43"/>
    </row>
    <row r="465" spans="1:3" x14ac:dyDescent="0.2">
      <c r="A465" s="43">
        <v>56872</v>
      </c>
      <c r="B465" s="43"/>
      <c r="C465" s="43"/>
    </row>
    <row r="466" spans="1:3" x14ac:dyDescent="0.2">
      <c r="A466" s="43">
        <v>56902</v>
      </c>
      <c r="B466" s="43"/>
      <c r="C466" s="43"/>
    </row>
    <row r="467" spans="1:3" x14ac:dyDescent="0.2">
      <c r="A467" s="43">
        <v>56933</v>
      </c>
      <c r="B467" s="43"/>
      <c r="C467" s="43"/>
    </row>
    <row r="468" spans="1:3" x14ac:dyDescent="0.2">
      <c r="A468" s="43">
        <v>56963</v>
      </c>
      <c r="B468" s="43"/>
      <c r="C468" s="43"/>
    </row>
    <row r="469" spans="1:3" x14ac:dyDescent="0.2">
      <c r="A469" s="43">
        <v>56994</v>
      </c>
      <c r="B469" s="43"/>
      <c r="C469" s="43"/>
    </row>
    <row r="470" spans="1:3" x14ac:dyDescent="0.2">
      <c r="A470" s="43">
        <v>57025</v>
      </c>
      <c r="B470" s="43"/>
      <c r="C470" s="43"/>
    </row>
    <row r="471" spans="1:3" x14ac:dyDescent="0.2">
      <c r="A471" s="43">
        <v>57054</v>
      </c>
      <c r="B471" s="43"/>
      <c r="C471" s="43"/>
    </row>
    <row r="472" spans="1:3" x14ac:dyDescent="0.2">
      <c r="A472" s="43">
        <v>57085</v>
      </c>
      <c r="B472" s="43"/>
      <c r="C472" s="43"/>
    </row>
    <row r="473" spans="1:3" x14ac:dyDescent="0.2">
      <c r="A473" s="43">
        <v>57115</v>
      </c>
      <c r="B473" s="43"/>
      <c r="C473" s="43"/>
    </row>
    <row r="474" spans="1:3" x14ac:dyDescent="0.2">
      <c r="A474" s="43">
        <v>57146</v>
      </c>
      <c r="B474" s="43"/>
      <c r="C474" s="43"/>
    </row>
    <row r="475" spans="1:3" x14ac:dyDescent="0.2">
      <c r="A475" s="43">
        <v>57176</v>
      </c>
      <c r="B475" s="43"/>
      <c r="C475" s="43"/>
    </row>
    <row r="476" spans="1:3" x14ac:dyDescent="0.2">
      <c r="A476" s="43">
        <v>57207</v>
      </c>
      <c r="B476" s="43"/>
      <c r="C476" s="43"/>
    </row>
    <row r="477" spans="1:3" x14ac:dyDescent="0.2">
      <c r="A477" s="43">
        <v>57238</v>
      </c>
      <c r="B477" s="43"/>
      <c r="C477" s="43"/>
    </row>
    <row r="478" spans="1:3" x14ac:dyDescent="0.2">
      <c r="A478" s="43">
        <v>57268</v>
      </c>
      <c r="B478" s="43"/>
      <c r="C478" s="43"/>
    </row>
    <row r="479" spans="1:3" x14ac:dyDescent="0.2">
      <c r="A479" s="43">
        <v>57299</v>
      </c>
      <c r="B479" s="43"/>
      <c r="C479" s="43"/>
    </row>
    <row r="480" spans="1:3" x14ac:dyDescent="0.2">
      <c r="A480" s="43">
        <v>57329</v>
      </c>
      <c r="B480" s="43"/>
      <c r="C480" s="43"/>
    </row>
    <row r="481" spans="1:3" x14ac:dyDescent="0.2">
      <c r="A481" s="43">
        <v>57360</v>
      </c>
      <c r="B481" s="43"/>
      <c r="C481" s="43"/>
    </row>
    <row r="482" spans="1:3" x14ac:dyDescent="0.2">
      <c r="A482" s="43">
        <v>57391</v>
      </c>
      <c r="B482" s="43"/>
      <c r="C482" s="43"/>
    </row>
    <row r="483" spans="1:3" x14ac:dyDescent="0.2">
      <c r="A483" s="43">
        <v>57419</v>
      </c>
      <c r="B483" s="43"/>
      <c r="C483" s="43"/>
    </row>
    <row r="484" spans="1:3" x14ac:dyDescent="0.2">
      <c r="A484" s="43">
        <v>57450</v>
      </c>
      <c r="B484" s="43"/>
      <c r="C484" s="43"/>
    </row>
    <row r="485" spans="1:3" x14ac:dyDescent="0.2">
      <c r="A485" s="43">
        <v>57480</v>
      </c>
      <c r="B485" s="43"/>
      <c r="C485" s="43"/>
    </row>
    <row r="486" spans="1:3" x14ac:dyDescent="0.2">
      <c r="A486" s="43">
        <v>57511</v>
      </c>
      <c r="B486" s="43"/>
      <c r="C486" s="43"/>
    </row>
    <row r="487" spans="1:3" x14ac:dyDescent="0.2">
      <c r="A487" s="43">
        <v>57541</v>
      </c>
      <c r="B487" s="43"/>
      <c r="C487" s="43"/>
    </row>
    <row r="488" spans="1:3" x14ac:dyDescent="0.2">
      <c r="A488" s="43">
        <v>57572</v>
      </c>
      <c r="B488" s="43"/>
      <c r="C488" s="43"/>
    </row>
    <row r="489" spans="1:3" x14ac:dyDescent="0.2">
      <c r="A489" s="43">
        <v>57603</v>
      </c>
      <c r="B489" s="43"/>
      <c r="C489" s="43"/>
    </row>
    <row r="490" spans="1:3" x14ac:dyDescent="0.2">
      <c r="A490" s="43">
        <v>57633</v>
      </c>
      <c r="B490" s="43"/>
      <c r="C490" s="43"/>
    </row>
    <row r="491" spans="1:3" x14ac:dyDescent="0.2">
      <c r="A491" s="43">
        <v>57664</v>
      </c>
      <c r="B491" s="43"/>
      <c r="C491" s="43"/>
    </row>
    <row r="492" spans="1:3" x14ac:dyDescent="0.2">
      <c r="A492" s="43">
        <v>57694</v>
      </c>
      <c r="B492" s="43"/>
      <c r="C492" s="43"/>
    </row>
    <row r="493" spans="1:3" x14ac:dyDescent="0.2">
      <c r="A493" s="43">
        <v>57725</v>
      </c>
      <c r="B493" s="43"/>
      <c r="C493" s="43"/>
    </row>
    <row r="494" spans="1:3" x14ac:dyDescent="0.2">
      <c r="A494" s="43">
        <v>57756</v>
      </c>
      <c r="B494" s="43"/>
      <c r="C494" s="43"/>
    </row>
    <row r="495" spans="1:3" x14ac:dyDescent="0.2">
      <c r="A495" s="43">
        <v>57784</v>
      </c>
      <c r="B495" s="43"/>
      <c r="C495" s="43"/>
    </row>
    <row r="496" spans="1:3" x14ac:dyDescent="0.2">
      <c r="A496" s="43">
        <v>57815</v>
      </c>
      <c r="B496" s="43"/>
      <c r="C496" s="43"/>
    </row>
    <row r="497" spans="1:3" x14ac:dyDescent="0.2">
      <c r="A497" s="43">
        <v>57845</v>
      </c>
      <c r="B497" s="43"/>
      <c r="C497" s="43"/>
    </row>
    <row r="498" spans="1:3" x14ac:dyDescent="0.2">
      <c r="A498" s="43">
        <v>57876</v>
      </c>
      <c r="B498" s="43"/>
      <c r="C498" s="43"/>
    </row>
    <row r="499" spans="1:3" x14ac:dyDescent="0.2">
      <c r="A499" s="43">
        <v>57906</v>
      </c>
      <c r="B499" s="43"/>
      <c r="C499" s="43"/>
    </row>
    <row r="500" spans="1:3" x14ac:dyDescent="0.2">
      <c r="A500" s="43">
        <v>57937</v>
      </c>
      <c r="B500" s="43"/>
      <c r="C500" s="43"/>
    </row>
    <row r="501" spans="1:3" x14ac:dyDescent="0.2">
      <c r="A501" s="43">
        <v>57968</v>
      </c>
      <c r="B501" s="43"/>
      <c r="C501" s="43"/>
    </row>
    <row r="502" spans="1:3" x14ac:dyDescent="0.2">
      <c r="A502" s="43">
        <v>57998</v>
      </c>
      <c r="B502" s="43"/>
      <c r="C502" s="43"/>
    </row>
    <row r="503" spans="1:3" x14ac:dyDescent="0.2">
      <c r="A503" s="43">
        <v>58029</v>
      </c>
      <c r="B503" s="43"/>
      <c r="C503" s="43"/>
    </row>
    <row r="504" spans="1:3" x14ac:dyDescent="0.2">
      <c r="A504" s="43">
        <v>58059</v>
      </c>
      <c r="B504" s="43"/>
      <c r="C504" s="43"/>
    </row>
    <row r="505" spans="1:3" x14ac:dyDescent="0.2">
      <c r="A505" s="43">
        <v>58090</v>
      </c>
      <c r="B505" s="43"/>
      <c r="C505" s="43"/>
    </row>
    <row r="506" spans="1:3" x14ac:dyDescent="0.2">
      <c r="A506" s="43">
        <v>58121</v>
      </c>
      <c r="B506" s="43"/>
      <c r="C506" s="43"/>
    </row>
    <row r="507" spans="1:3" x14ac:dyDescent="0.2">
      <c r="A507" s="43">
        <v>58149</v>
      </c>
      <c r="B507" s="43"/>
      <c r="C507" s="43"/>
    </row>
    <row r="508" spans="1:3" x14ac:dyDescent="0.2">
      <c r="A508" s="43">
        <v>58180</v>
      </c>
      <c r="B508" s="43"/>
      <c r="C508" s="43"/>
    </row>
    <row r="509" spans="1:3" x14ac:dyDescent="0.2">
      <c r="A509" s="43">
        <v>58210</v>
      </c>
      <c r="B509" s="43"/>
      <c r="C509" s="43"/>
    </row>
    <row r="510" spans="1:3" x14ac:dyDescent="0.2">
      <c r="A510" s="43">
        <v>58241</v>
      </c>
      <c r="B510" s="43"/>
      <c r="C510" s="43"/>
    </row>
    <row r="511" spans="1:3" x14ac:dyDescent="0.2">
      <c r="A511" s="43">
        <v>58271</v>
      </c>
      <c r="B511" s="43"/>
      <c r="C511" s="43"/>
    </row>
    <row r="512" spans="1:3" x14ac:dyDescent="0.2">
      <c r="A512" s="43">
        <v>58302</v>
      </c>
      <c r="B512" s="43"/>
      <c r="C512" s="43"/>
    </row>
    <row r="513" spans="1:3" x14ac:dyDescent="0.2">
      <c r="A513" s="43">
        <v>58333</v>
      </c>
      <c r="B513" s="43"/>
      <c r="C513" s="43"/>
    </row>
    <row r="514" spans="1:3" x14ac:dyDescent="0.2">
      <c r="A514" s="43">
        <v>58363</v>
      </c>
      <c r="B514" s="43"/>
      <c r="C514" s="43"/>
    </row>
    <row r="515" spans="1:3" x14ac:dyDescent="0.2">
      <c r="A515" s="43">
        <v>58394</v>
      </c>
      <c r="B515" s="43"/>
      <c r="C515" s="43"/>
    </row>
    <row r="516" spans="1:3" x14ac:dyDescent="0.2">
      <c r="A516" s="43">
        <v>58424</v>
      </c>
      <c r="B516" s="43"/>
      <c r="C516" s="43"/>
    </row>
    <row r="517" spans="1:3" x14ac:dyDescent="0.2">
      <c r="A517" s="43">
        <v>58455</v>
      </c>
      <c r="B517" s="43"/>
      <c r="C517" s="43"/>
    </row>
    <row r="518" spans="1:3" x14ac:dyDescent="0.2">
      <c r="A518" s="43">
        <v>58486</v>
      </c>
      <c r="B518" s="43"/>
      <c r="C518" s="43"/>
    </row>
    <row r="519" spans="1:3" x14ac:dyDescent="0.2">
      <c r="A519" s="43">
        <v>58515</v>
      </c>
      <c r="B519" s="43"/>
      <c r="C519" s="43"/>
    </row>
    <row r="520" spans="1:3" x14ac:dyDescent="0.2">
      <c r="A520" s="43">
        <v>58546</v>
      </c>
      <c r="B520" s="43"/>
      <c r="C520" s="43"/>
    </row>
    <row r="521" spans="1:3" x14ac:dyDescent="0.2">
      <c r="A521" s="43">
        <v>58576</v>
      </c>
      <c r="B521" s="43"/>
      <c r="C521" s="43"/>
    </row>
    <row r="522" spans="1:3" x14ac:dyDescent="0.2">
      <c r="A522" s="43">
        <v>58607</v>
      </c>
      <c r="B522" s="43"/>
      <c r="C522" s="43"/>
    </row>
    <row r="523" spans="1:3" x14ac:dyDescent="0.2">
      <c r="A523" s="43">
        <v>58637</v>
      </c>
      <c r="B523" s="43"/>
      <c r="C523" s="43"/>
    </row>
    <row r="524" spans="1:3" x14ac:dyDescent="0.2">
      <c r="A524" s="43">
        <v>58668</v>
      </c>
      <c r="B524" s="43"/>
      <c r="C524" s="43"/>
    </row>
    <row r="525" spans="1:3" x14ac:dyDescent="0.2">
      <c r="A525" s="43">
        <v>58699</v>
      </c>
      <c r="B525" s="43"/>
      <c r="C525" s="43"/>
    </row>
    <row r="526" spans="1:3" x14ac:dyDescent="0.2">
      <c r="A526" s="43">
        <v>58729</v>
      </c>
      <c r="B526" s="43"/>
      <c r="C526" s="43"/>
    </row>
    <row r="527" spans="1:3" x14ac:dyDescent="0.2">
      <c r="A527" s="43">
        <v>58760</v>
      </c>
      <c r="B527" s="43"/>
      <c r="C527" s="43"/>
    </row>
    <row r="528" spans="1:3" x14ac:dyDescent="0.2">
      <c r="A528" s="43">
        <v>58790</v>
      </c>
      <c r="B528" s="43"/>
      <c r="C528" s="43"/>
    </row>
    <row r="529" spans="1:3" x14ac:dyDescent="0.2">
      <c r="A529" s="43">
        <v>58821</v>
      </c>
      <c r="B529" s="43"/>
      <c r="C529" s="43"/>
    </row>
    <row r="530" spans="1:3" x14ac:dyDescent="0.2">
      <c r="A530" s="43">
        <v>58852</v>
      </c>
      <c r="B530" s="43"/>
      <c r="C530" s="43"/>
    </row>
    <row r="531" spans="1:3" x14ac:dyDescent="0.2">
      <c r="A531" s="43">
        <v>58880</v>
      </c>
      <c r="B531" s="43"/>
      <c r="C531" s="43"/>
    </row>
    <row r="532" spans="1:3" x14ac:dyDescent="0.2">
      <c r="A532" s="43">
        <v>58911</v>
      </c>
      <c r="B532" s="43"/>
      <c r="C532" s="43"/>
    </row>
    <row r="533" spans="1:3" x14ac:dyDescent="0.2">
      <c r="A533" s="43">
        <v>58941</v>
      </c>
      <c r="B533" s="43"/>
      <c r="C533" s="43"/>
    </row>
    <row r="534" spans="1:3" x14ac:dyDescent="0.2">
      <c r="A534" s="43">
        <v>58972</v>
      </c>
      <c r="B534" s="43"/>
      <c r="C534" s="43"/>
    </row>
    <row r="535" spans="1:3" x14ac:dyDescent="0.2">
      <c r="A535" s="43">
        <v>59002</v>
      </c>
      <c r="B535" s="43"/>
      <c r="C535" s="43"/>
    </row>
    <row r="536" spans="1:3" x14ac:dyDescent="0.2">
      <c r="A536" s="43">
        <v>59033</v>
      </c>
      <c r="B536" s="43"/>
      <c r="C536" s="43"/>
    </row>
    <row r="537" spans="1:3" x14ac:dyDescent="0.2">
      <c r="A537" s="43">
        <v>59064</v>
      </c>
      <c r="B537" s="43"/>
      <c r="C537" s="43"/>
    </row>
    <row r="538" spans="1:3" x14ac:dyDescent="0.2">
      <c r="A538" s="43">
        <v>59094</v>
      </c>
      <c r="B538" s="43"/>
      <c r="C538" s="43"/>
    </row>
    <row r="539" spans="1:3" x14ac:dyDescent="0.2">
      <c r="A539" s="43">
        <v>59125</v>
      </c>
      <c r="B539" s="43"/>
      <c r="C539" s="43"/>
    </row>
    <row r="540" spans="1:3" x14ac:dyDescent="0.2">
      <c r="A540" s="43">
        <v>59155</v>
      </c>
      <c r="B540" s="43"/>
      <c r="C540" s="43"/>
    </row>
    <row r="541" spans="1:3" x14ac:dyDescent="0.2">
      <c r="A541" s="43">
        <v>59186</v>
      </c>
      <c r="B541" s="43"/>
      <c r="C541" s="43"/>
    </row>
    <row r="542" spans="1:3" x14ac:dyDescent="0.2">
      <c r="A542" s="43">
        <v>59217</v>
      </c>
      <c r="B542" s="43"/>
      <c r="C542" s="43"/>
    </row>
    <row r="543" spans="1:3" x14ac:dyDescent="0.2">
      <c r="A543" s="43">
        <v>59245</v>
      </c>
      <c r="B543" s="43"/>
      <c r="C543" s="43"/>
    </row>
    <row r="544" spans="1:3" x14ac:dyDescent="0.2">
      <c r="A544" s="43">
        <v>59276</v>
      </c>
      <c r="B544" s="43"/>
      <c r="C544" s="43"/>
    </row>
    <row r="545" spans="1:3" x14ac:dyDescent="0.2">
      <c r="A545" s="43">
        <v>59306</v>
      </c>
      <c r="B545" s="43"/>
      <c r="C545" s="43"/>
    </row>
    <row r="546" spans="1:3" x14ac:dyDescent="0.2">
      <c r="A546" s="43">
        <v>59337</v>
      </c>
      <c r="B546" s="43"/>
      <c r="C546" s="43"/>
    </row>
    <row r="547" spans="1:3" x14ac:dyDescent="0.2">
      <c r="A547" s="43">
        <v>59367</v>
      </c>
      <c r="B547" s="43"/>
      <c r="C547" s="43"/>
    </row>
    <row r="548" spans="1:3" x14ac:dyDescent="0.2">
      <c r="A548" s="43">
        <v>59398</v>
      </c>
      <c r="B548" s="43"/>
      <c r="C548" s="43"/>
    </row>
    <row r="549" spans="1:3" x14ac:dyDescent="0.2">
      <c r="A549" s="43">
        <v>59429</v>
      </c>
      <c r="B549" s="43"/>
      <c r="C549" s="43"/>
    </row>
    <row r="550" spans="1:3" x14ac:dyDescent="0.2">
      <c r="A550" s="43">
        <v>59459</v>
      </c>
      <c r="B550" s="43"/>
      <c r="C550" s="43"/>
    </row>
    <row r="551" spans="1:3" x14ac:dyDescent="0.2">
      <c r="A551" s="43">
        <v>59490</v>
      </c>
      <c r="B551" s="43"/>
      <c r="C551" s="43"/>
    </row>
    <row r="552" spans="1:3" x14ac:dyDescent="0.2">
      <c r="A552" s="43">
        <v>59520</v>
      </c>
      <c r="B552" s="43"/>
      <c r="C552" s="43"/>
    </row>
    <row r="553" spans="1:3" x14ac:dyDescent="0.2">
      <c r="A553" s="43">
        <v>59551</v>
      </c>
      <c r="B553" s="43"/>
      <c r="C553" s="43"/>
    </row>
    <row r="554" spans="1:3" x14ac:dyDescent="0.2">
      <c r="A554" s="43">
        <v>59582</v>
      </c>
      <c r="B554" s="43"/>
      <c r="C554" s="43"/>
    </row>
    <row r="555" spans="1:3" x14ac:dyDescent="0.2">
      <c r="A555" s="43">
        <v>59610</v>
      </c>
      <c r="B555" s="43"/>
      <c r="C555" s="43"/>
    </row>
    <row r="556" spans="1:3" x14ac:dyDescent="0.2">
      <c r="A556" s="43">
        <v>59641</v>
      </c>
      <c r="B556" s="43"/>
      <c r="C556" s="43"/>
    </row>
    <row r="557" spans="1:3" x14ac:dyDescent="0.2">
      <c r="A557" s="43">
        <v>59671</v>
      </c>
      <c r="B557" s="43"/>
      <c r="C557" s="43"/>
    </row>
    <row r="558" spans="1:3" x14ac:dyDescent="0.2">
      <c r="A558" s="43">
        <v>59702</v>
      </c>
      <c r="B558" s="43"/>
      <c r="C558" s="43"/>
    </row>
    <row r="559" spans="1:3" x14ac:dyDescent="0.2">
      <c r="A559" s="43">
        <v>59732</v>
      </c>
      <c r="B559" s="43"/>
      <c r="C559" s="43"/>
    </row>
    <row r="560" spans="1:3" x14ac:dyDescent="0.2">
      <c r="A560" s="43">
        <v>59763</v>
      </c>
      <c r="B560" s="43"/>
      <c r="C560" s="43"/>
    </row>
    <row r="561" spans="1:3" x14ac:dyDescent="0.2">
      <c r="A561" s="43">
        <v>59794</v>
      </c>
      <c r="B561" s="43"/>
      <c r="C561" s="43"/>
    </row>
    <row r="562" spans="1:3" x14ac:dyDescent="0.2">
      <c r="A562" s="43">
        <v>59824</v>
      </c>
      <c r="B562" s="43"/>
      <c r="C562" s="43"/>
    </row>
    <row r="563" spans="1:3" x14ac:dyDescent="0.2">
      <c r="A563" s="43">
        <v>59855</v>
      </c>
      <c r="B563" s="43"/>
      <c r="C563" s="43"/>
    </row>
    <row r="564" spans="1:3" x14ac:dyDescent="0.2">
      <c r="A564" s="43">
        <v>59885</v>
      </c>
      <c r="B564" s="43"/>
      <c r="C564" s="43"/>
    </row>
    <row r="565" spans="1:3" x14ac:dyDescent="0.2">
      <c r="A565" s="43">
        <v>59916</v>
      </c>
      <c r="B565" s="43"/>
      <c r="C565" s="43"/>
    </row>
    <row r="566" spans="1:3" x14ac:dyDescent="0.2">
      <c r="A566" s="43">
        <v>59947</v>
      </c>
      <c r="B566" s="43"/>
      <c r="C566" s="43"/>
    </row>
    <row r="567" spans="1:3" x14ac:dyDescent="0.2">
      <c r="A567" s="43">
        <v>59976</v>
      </c>
      <c r="B567" s="43"/>
      <c r="C567" s="43"/>
    </row>
    <row r="568" spans="1:3" x14ac:dyDescent="0.2">
      <c r="A568" s="43">
        <v>60007</v>
      </c>
      <c r="B568" s="43"/>
      <c r="C568" s="43"/>
    </row>
    <row r="569" spans="1:3" x14ac:dyDescent="0.2">
      <c r="A569" s="43">
        <v>60037</v>
      </c>
      <c r="B569" s="43"/>
      <c r="C569" s="43"/>
    </row>
    <row r="570" spans="1:3" x14ac:dyDescent="0.2">
      <c r="A570" s="43">
        <v>60068</v>
      </c>
      <c r="B570" s="43"/>
      <c r="C570" s="43"/>
    </row>
    <row r="571" spans="1:3" x14ac:dyDescent="0.2">
      <c r="A571" s="43">
        <v>60098</v>
      </c>
      <c r="B571" s="43"/>
      <c r="C571" s="43"/>
    </row>
    <row r="572" spans="1:3" x14ac:dyDescent="0.2">
      <c r="A572" s="43">
        <v>60129</v>
      </c>
      <c r="B572" s="43"/>
      <c r="C572" s="43"/>
    </row>
    <row r="573" spans="1:3" x14ac:dyDescent="0.2">
      <c r="A573" s="43">
        <v>60160</v>
      </c>
      <c r="B573" s="43"/>
      <c r="C573" s="43"/>
    </row>
    <row r="574" spans="1:3" x14ac:dyDescent="0.2">
      <c r="A574" s="43">
        <v>60190</v>
      </c>
      <c r="B574" s="43"/>
      <c r="C574" s="43"/>
    </row>
    <row r="575" spans="1:3" x14ac:dyDescent="0.2">
      <c r="A575" s="43">
        <v>60221</v>
      </c>
      <c r="B575" s="43"/>
      <c r="C575" s="43"/>
    </row>
    <row r="576" spans="1:3" x14ac:dyDescent="0.2">
      <c r="A576" s="43">
        <v>60251</v>
      </c>
      <c r="B576" s="43"/>
      <c r="C576" s="43"/>
    </row>
    <row r="577" spans="1:3" x14ac:dyDescent="0.2">
      <c r="A577" s="43">
        <v>60282</v>
      </c>
      <c r="B577" s="43"/>
      <c r="C577" s="43"/>
    </row>
    <row r="578" spans="1:3" x14ac:dyDescent="0.2">
      <c r="A578" s="43">
        <v>60313</v>
      </c>
      <c r="B578" s="43"/>
      <c r="C578" s="43"/>
    </row>
    <row r="579" spans="1:3" x14ac:dyDescent="0.2">
      <c r="A579" s="43">
        <v>60341</v>
      </c>
      <c r="B579" s="43"/>
      <c r="C579" s="43"/>
    </row>
    <row r="580" spans="1:3" x14ac:dyDescent="0.2">
      <c r="A580" s="43">
        <v>60372</v>
      </c>
      <c r="B580" s="43"/>
      <c r="C580" s="43"/>
    </row>
    <row r="581" spans="1:3" x14ac:dyDescent="0.2">
      <c r="A581" s="43">
        <v>60402</v>
      </c>
      <c r="B581" s="43"/>
      <c r="C581" s="43"/>
    </row>
    <row r="582" spans="1:3" x14ac:dyDescent="0.2">
      <c r="A582" s="43">
        <v>60433</v>
      </c>
      <c r="B582" s="43"/>
      <c r="C582" s="43"/>
    </row>
    <row r="583" spans="1:3" x14ac:dyDescent="0.2">
      <c r="A583" s="43">
        <v>60463</v>
      </c>
      <c r="B583" s="43"/>
      <c r="C583" s="43"/>
    </row>
    <row r="584" spans="1:3" x14ac:dyDescent="0.2">
      <c r="A584" s="43">
        <v>60494</v>
      </c>
      <c r="B584" s="43"/>
      <c r="C584" s="43"/>
    </row>
    <row r="585" spans="1:3" x14ac:dyDescent="0.2">
      <c r="A585" s="43">
        <v>60525</v>
      </c>
      <c r="B585" s="43"/>
      <c r="C585" s="43"/>
    </row>
    <row r="586" spans="1:3" x14ac:dyDescent="0.2">
      <c r="A586" s="43">
        <v>60555</v>
      </c>
      <c r="B586" s="43"/>
      <c r="C586" s="43"/>
    </row>
    <row r="587" spans="1:3" x14ac:dyDescent="0.2">
      <c r="A587" s="43">
        <v>60586</v>
      </c>
      <c r="B587" s="43"/>
      <c r="C587" s="43"/>
    </row>
    <row r="588" spans="1:3" x14ac:dyDescent="0.2">
      <c r="A588" s="43">
        <v>60616</v>
      </c>
      <c r="B588" s="43"/>
      <c r="C588" s="43"/>
    </row>
    <row r="589" spans="1:3" x14ac:dyDescent="0.2">
      <c r="A589" s="43">
        <v>60647</v>
      </c>
      <c r="B589" s="43"/>
      <c r="C589" s="43"/>
    </row>
    <row r="590" spans="1:3" x14ac:dyDescent="0.2">
      <c r="A590" s="43">
        <v>60678</v>
      </c>
      <c r="B590" s="43"/>
      <c r="C590" s="43"/>
    </row>
    <row r="591" spans="1:3" x14ac:dyDescent="0.2">
      <c r="A591" s="43">
        <v>60706</v>
      </c>
      <c r="B591" s="43"/>
      <c r="C591" s="43"/>
    </row>
    <row r="592" spans="1:3" x14ac:dyDescent="0.2">
      <c r="A592" s="43">
        <v>60737</v>
      </c>
      <c r="B592" s="43"/>
      <c r="C592" s="43"/>
    </row>
    <row r="593" spans="1:3" x14ac:dyDescent="0.2">
      <c r="A593" s="43">
        <v>60767</v>
      </c>
      <c r="B593" s="43"/>
      <c r="C593" s="43"/>
    </row>
    <row r="594" spans="1:3" x14ac:dyDescent="0.2">
      <c r="A594" s="43">
        <v>60798</v>
      </c>
      <c r="B594" s="43"/>
      <c r="C594" s="43"/>
    </row>
    <row r="595" spans="1:3" x14ac:dyDescent="0.2">
      <c r="A595" s="43">
        <v>60828</v>
      </c>
      <c r="B595" s="43"/>
      <c r="C595" s="43"/>
    </row>
    <row r="596" spans="1:3" x14ac:dyDescent="0.2">
      <c r="A596" s="43">
        <v>60859</v>
      </c>
      <c r="B596" s="43"/>
      <c r="C596" s="43"/>
    </row>
    <row r="597" spans="1:3" x14ac:dyDescent="0.2">
      <c r="A597" s="43">
        <v>60890</v>
      </c>
      <c r="B597" s="43"/>
      <c r="C597" s="43"/>
    </row>
    <row r="598" spans="1:3" x14ac:dyDescent="0.2">
      <c r="A598" s="43">
        <v>60920</v>
      </c>
      <c r="B598" s="43"/>
      <c r="C598" s="43"/>
    </row>
    <row r="599" spans="1:3" x14ac:dyDescent="0.2">
      <c r="A599" s="43">
        <v>60951</v>
      </c>
      <c r="B599" s="43"/>
      <c r="C599" s="43"/>
    </row>
    <row r="600" spans="1:3" x14ac:dyDescent="0.2">
      <c r="A600" s="43">
        <v>60981</v>
      </c>
      <c r="B600" s="43"/>
      <c r="C600" s="43"/>
    </row>
    <row r="601" spans="1:3" x14ac:dyDescent="0.2">
      <c r="A601" s="43">
        <v>61012</v>
      </c>
      <c r="B601" s="43"/>
      <c r="C601" s="43"/>
    </row>
    <row r="602" spans="1:3" x14ac:dyDescent="0.2">
      <c r="A602" s="43">
        <v>61043</v>
      </c>
      <c r="B602" s="43"/>
      <c r="C602" s="43"/>
    </row>
    <row r="603" spans="1:3" x14ac:dyDescent="0.2">
      <c r="A603" s="43">
        <v>61071</v>
      </c>
      <c r="B603" s="43"/>
      <c r="C603" s="43"/>
    </row>
    <row r="604" spans="1:3" x14ac:dyDescent="0.2">
      <c r="A604" s="43">
        <v>61102</v>
      </c>
      <c r="B604" s="43"/>
      <c r="C604" s="43"/>
    </row>
    <row r="605" spans="1:3" x14ac:dyDescent="0.2">
      <c r="A605" s="43">
        <v>61132</v>
      </c>
      <c r="B605" s="43"/>
      <c r="C605" s="43"/>
    </row>
    <row r="606" spans="1:3" x14ac:dyDescent="0.2">
      <c r="A606" s="43">
        <v>61163</v>
      </c>
      <c r="B606" s="43"/>
      <c r="C606" s="43"/>
    </row>
    <row r="607" spans="1:3" x14ac:dyDescent="0.2">
      <c r="A607" s="43">
        <v>61193</v>
      </c>
      <c r="B607" s="43"/>
      <c r="C607" s="43"/>
    </row>
    <row r="608" spans="1:3" x14ac:dyDescent="0.2">
      <c r="A608" s="43">
        <v>61224</v>
      </c>
      <c r="B608" s="43"/>
      <c r="C608" s="43"/>
    </row>
    <row r="609" spans="1:3" x14ac:dyDescent="0.2">
      <c r="A609" s="43">
        <v>61255</v>
      </c>
      <c r="B609" s="43"/>
      <c r="C609" s="43"/>
    </row>
    <row r="610" spans="1:3" x14ac:dyDescent="0.2">
      <c r="A610" s="43">
        <v>61285</v>
      </c>
      <c r="B610" s="43"/>
      <c r="C610" s="43"/>
    </row>
    <row r="611" spans="1:3" x14ac:dyDescent="0.2">
      <c r="A611" s="43">
        <v>61316</v>
      </c>
      <c r="B611" s="43"/>
      <c r="C611" s="43"/>
    </row>
    <row r="612" spans="1:3" x14ac:dyDescent="0.2">
      <c r="A612" s="43">
        <v>61346</v>
      </c>
      <c r="B612" s="43"/>
      <c r="C612" s="43"/>
    </row>
    <row r="613" spans="1:3" x14ac:dyDescent="0.2">
      <c r="A613" s="43">
        <v>61377</v>
      </c>
      <c r="B613" s="43"/>
      <c r="C613" s="43"/>
    </row>
    <row r="614" spans="1:3" x14ac:dyDescent="0.2">
      <c r="A614" s="43">
        <v>61408</v>
      </c>
      <c r="B614" s="43"/>
      <c r="C614" s="43"/>
    </row>
    <row r="615" spans="1:3" x14ac:dyDescent="0.2">
      <c r="A615" s="43">
        <v>61437</v>
      </c>
      <c r="B615" s="43"/>
      <c r="C615" s="43"/>
    </row>
    <row r="616" spans="1:3" x14ac:dyDescent="0.2">
      <c r="A616" s="43">
        <v>61468</v>
      </c>
      <c r="B616" s="43"/>
      <c r="C616" s="43"/>
    </row>
    <row r="617" spans="1:3" x14ac:dyDescent="0.2">
      <c r="A617" s="43">
        <v>61498</v>
      </c>
      <c r="B617" s="43"/>
      <c r="C617" s="43"/>
    </row>
    <row r="618" spans="1:3" x14ac:dyDescent="0.2">
      <c r="A618" s="43">
        <v>61529</v>
      </c>
      <c r="B618" s="43"/>
      <c r="C618" s="43"/>
    </row>
    <row r="619" spans="1:3" x14ac:dyDescent="0.2">
      <c r="A619" s="43">
        <v>61559</v>
      </c>
      <c r="B619" s="43"/>
      <c r="C619" s="43"/>
    </row>
    <row r="620" spans="1:3" x14ac:dyDescent="0.2">
      <c r="A620" s="43">
        <v>61590</v>
      </c>
      <c r="B620" s="43"/>
      <c r="C620" s="43"/>
    </row>
    <row r="621" spans="1:3" x14ac:dyDescent="0.2">
      <c r="A621" s="43">
        <v>61621</v>
      </c>
      <c r="B621" s="43"/>
      <c r="C621" s="43"/>
    </row>
    <row r="622" spans="1:3" x14ac:dyDescent="0.2">
      <c r="A622" s="43">
        <v>61651</v>
      </c>
      <c r="B622" s="43"/>
      <c r="C622" s="43"/>
    </row>
    <row r="623" spans="1:3" x14ac:dyDescent="0.2">
      <c r="A623" s="43">
        <v>61682</v>
      </c>
      <c r="B623" s="43"/>
      <c r="C623" s="43"/>
    </row>
    <row r="624" spans="1:3" x14ac:dyDescent="0.2">
      <c r="A624" s="43">
        <v>61712</v>
      </c>
      <c r="B624" s="43"/>
      <c r="C624" s="43"/>
    </row>
    <row r="625" spans="1:3" x14ac:dyDescent="0.2">
      <c r="A625" s="43">
        <v>61743</v>
      </c>
      <c r="B625" s="43"/>
      <c r="C625" s="43"/>
    </row>
    <row r="626" spans="1:3" x14ac:dyDescent="0.2">
      <c r="A626" s="43">
        <v>61774</v>
      </c>
      <c r="B626" s="43"/>
      <c r="C626" s="43"/>
    </row>
    <row r="627" spans="1:3" x14ac:dyDescent="0.2">
      <c r="A627" s="43">
        <v>61802</v>
      </c>
      <c r="B627" s="43"/>
      <c r="C627" s="43"/>
    </row>
    <row r="628" spans="1:3" x14ac:dyDescent="0.2">
      <c r="A628" s="43">
        <v>61833</v>
      </c>
      <c r="B628" s="43"/>
      <c r="C628" s="43"/>
    </row>
    <row r="629" spans="1:3" x14ac:dyDescent="0.2">
      <c r="A629" s="43">
        <v>61863</v>
      </c>
      <c r="B629" s="43"/>
      <c r="C629" s="43"/>
    </row>
    <row r="630" spans="1:3" x14ac:dyDescent="0.2">
      <c r="A630" s="43">
        <v>61894</v>
      </c>
      <c r="B630" s="43"/>
      <c r="C630" s="43"/>
    </row>
    <row r="631" spans="1:3" x14ac:dyDescent="0.2">
      <c r="A631" s="43">
        <v>61924</v>
      </c>
      <c r="B631" s="43"/>
      <c r="C631" s="43"/>
    </row>
    <row r="632" spans="1:3" x14ac:dyDescent="0.2">
      <c r="A632" s="43">
        <v>61955</v>
      </c>
      <c r="B632" s="43"/>
      <c r="C632" s="43"/>
    </row>
    <row r="633" spans="1:3" x14ac:dyDescent="0.2">
      <c r="A633" s="43">
        <v>61986</v>
      </c>
      <c r="B633" s="43"/>
      <c r="C633" s="43"/>
    </row>
    <row r="634" spans="1:3" x14ac:dyDescent="0.2">
      <c r="A634" s="43">
        <v>62016</v>
      </c>
      <c r="B634" s="43"/>
      <c r="C634" s="43"/>
    </row>
    <row r="635" spans="1:3" x14ac:dyDescent="0.2">
      <c r="A635" s="43">
        <v>62047</v>
      </c>
      <c r="B635" s="43"/>
      <c r="C635" s="43"/>
    </row>
    <row r="636" spans="1:3" x14ac:dyDescent="0.2">
      <c r="A636" s="43">
        <v>62077</v>
      </c>
      <c r="B636" s="43"/>
      <c r="C636" s="43"/>
    </row>
    <row r="637" spans="1:3" x14ac:dyDescent="0.2">
      <c r="A637" s="43">
        <v>62108</v>
      </c>
      <c r="B637" s="43"/>
      <c r="C637" s="43"/>
    </row>
    <row r="638" spans="1:3" x14ac:dyDescent="0.2">
      <c r="A638" s="43">
        <v>62139</v>
      </c>
      <c r="B638" s="43"/>
      <c r="C638" s="43"/>
    </row>
    <row r="639" spans="1:3" x14ac:dyDescent="0.2">
      <c r="A639" s="43">
        <v>62167</v>
      </c>
      <c r="B639" s="43"/>
      <c r="C639" s="43"/>
    </row>
    <row r="640" spans="1:3" x14ac:dyDescent="0.2">
      <c r="A640" s="43">
        <v>62198</v>
      </c>
      <c r="B640" s="43"/>
      <c r="C640" s="43"/>
    </row>
    <row r="641" spans="1:3" x14ac:dyDescent="0.2">
      <c r="A641" s="43">
        <v>62228</v>
      </c>
      <c r="B641" s="43"/>
      <c r="C641" s="43"/>
    </row>
    <row r="642" spans="1:3" x14ac:dyDescent="0.2">
      <c r="A642" s="43">
        <v>62259</v>
      </c>
      <c r="B642" s="43"/>
      <c r="C642" s="43"/>
    </row>
    <row r="643" spans="1:3" x14ac:dyDescent="0.2">
      <c r="A643" s="43">
        <v>62289</v>
      </c>
      <c r="B643" s="43"/>
      <c r="C643" s="43"/>
    </row>
    <row r="644" spans="1:3" x14ac:dyDescent="0.2">
      <c r="A644" s="43">
        <v>62320</v>
      </c>
      <c r="B644" s="43"/>
      <c r="C644" s="43"/>
    </row>
    <row r="645" spans="1:3" x14ac:dyDescent="0.2">
      <c r="A645" s="43">
        <v>62351</v>
      </c>
      <c r="B645" s="43"/>
      <c r="C645" s="43"/>
    </row>
    <row r="646" spans="1:3" x14ac:dyDescent="0.2">
      <c r="A646" s="43">
        <v>62381</v>
      </c>
      <c r="B646" s="43"/>
      <c r="C646" s="43"/>
    </row>
    <row r="647" spans="1:3" x14ac:dyDescent="0.2">
      <c r="A647" s="43">
        <v>62412</v>
      </c>
      <c r="B647" s="43"/>
      <c r="C647" s="43"/>
    </row>
    <row r="648" spans="1:3" x14ac:dyDescent="0.2">
      <c r="A648" s="43">
        <v>62442</v>
      </c>
      <c r="B648" s="43"/>
      <c r="C648" s="43"/>
    </row>
    <row r="649" spans="1:3" x14ac:dyDescent="0.2">
      <c r="A649" s="43">
        <v>62473</v>
      </c>
      <c r="B649" s="43"/>
      <c r="C649" s="43"/>
    </row>
    <row r="650" spans="1:3" x14ac:dyDescent="0.2">
      <c r="A650" s="43">
        <v>62504</v>
      </c>
      <c r="B650" s="43"/>
      <c r="C650" s="43"/>
    </row>
    <row r="651" spans="1:3" x14ac:dyDescent="0.2">
      <c r="A651" s="43">
        <v>62532</v>
      </c>
      <c r="B651" s="43"/>
      <c r="C651" s="43"/>
    </row>
    <row r="652" spans="1:3" x14ac:dyDescent="0.2">
      <c r="A652" s="43">
        <v>62563</v>
      </c>
      <c r="B652" s="43"/>
      <c r="C652" s="43"/>
    </row>
    <row r="653" spans="1:3" x14ac:dyDescent="0.2">
      <c r="A653" s="43">
        <v>62593</v>
      </c>
      <c r="B653" s="43"/>
      <c r="C653" s="43"/>
    </row>
    <row r="654" spans="1:3" x14ac:dyDescent="0.2">
      <c r="A654" s="43">
        <v>62624</v>
      </c>
      <c r="B654" s="43"/>
      <c r="C654" s="43"/>
    </row>
    <row r="655" spans="1:3" x14ac:dyDescent="0.2">
      <c r="A655" s="43">
        <v>62654</v>
      </c>
      <c r="B655" s="43"/>
      <c r="C655" s="43"/>
    </row>
    <row r="656" spans="1:3" x14ac:dyDescent="0.2">
      <c r="A656" s="43">
        <v>62685</v>
      </c>
      <c r="B656" s="43"/>
      <c r="C656" s="43"/>
    </row>
    <row r="657" spans="1:3" x14ac:dyDescent="0.2">
      <c r="A657" s="43">
        <v>62716</v>
      </c>
      <c r="B657" s="43"/>
      <c r="C657" s="43"/>
    </row>
    <row r="658" spans="1:3" x14ac:dyDescent="0.2">
      <c r="A658" s="43">
        <v>62746</v>
      </c>
      <c r="B658" s="43"/>
      <c r="C658" s="43"/>
    </row>
    <row r="659" spans="1:3" x14ac:dyDescent="0.2">
      <c r="A659" s="43">
        <v>62777</v>
      </c>
      <c r="B659" s="43"/>
      <c r="C659" s="43"/>
    </row>
    <row r="660" spans="1:3" x14ac:dyDescent="0.2">
      <c r="A660" s="43">
        <v>62807</v>
      </c>
      <c r="B660" s="43"/>
      <c r="C660" s="43"/>
    </row>
    <row r="661" spans="1:3" x14ac:dyDescent="0.2">
      <c r="A661" s="43">
        <v>62838</v>
      </c>
      <c r="B661" s="43"/>
      <c r="C661" s="43"/>
    </row>
    <row r="662" spans="1:3" x14ac:dyDescent="0.2">
      <c r="A662" s="43">
        <v>62869</v>
      </c>
      <c r="B662" s="43"/>
      <c r="C662" s="43"/>
    </row>
    <row r="663" spans="1:3" x14ac:dyDescent="0.2">
      <c r="A663" s="43">
        <v>62898</v>
      </c>
      <c r="B663" s="43"/>
      <c r="C663" s="43"/>
    </row>
    <row r="664" spans="1:3" x14ac:dyDescent="0.2">
      <c r="A664" s="43">
        <v>62929</v>
      </c>
      <c r="B664" s="43"/>
      <c r="C664" s="43"/>
    </row>
    <row r="665" spans="1:3" x14ac:dyDescent="0.2">
      <c r="A665" s="43">
        <v>62959</v>
      </c>
      <c r="B665" s="43"/>
      <c r="C665" s="43"/>
    </row>
    <row r="666" spans="1:3" x14ac:dyDescent="0.2">
      <c r="A666" s="43">
        <v>62990</v>
      </c>
      <c r="B666" s="43"/>
      <c r="C666" s="43"/>
    </row>
    <row r="667" spans="1:3" x14ac:dyDescent="0.2">
      <c r="A667" s="43">
        <v>63020</v>
      </c>
      <c r="B667" s="43"/>
      <c r="C667" s="43"/>
    </row>
    <row r="668" spans="1:3" x14ac:dyDescent="0.2">
      <c r="A668" s="43">
        <v>63051</v>
      </c>
      <c r="B668" s="43"/>
      <c r="C668" s="43"/>
    </row>
    <row r="669" spans="1:3" x14ac:dyDescent="0.2">
      <c r="A669" s="43">
        <v>63082</v>
      </c>
      <c r="B669" s="43"/>
      <c r="C669" s="43"/>
    </row>
    <row r="670" spans="1:3" x14ac:dyDescent="0.2">
      <c r="A670" s="43">
        <v>63112</v>
      </c>
      <c r="B670" s="43"/>
      <c r="C670" s="43"/>
    </row>
    <row r="671" spans="1:3" x14ac:dyDescent="0.2">
      <c r="A671" s="43">
        <v>63143</v>
      </c>
      <c r="B671" s="43"/>
      <c r="C671" s="43"/>
    </row>
    <row r="672" spans="1:3" x14ac:dyDescent="0.2">
      <c r="A672" s="43">
        <v>63173</v>
      </c>
      <c r="B672" s="43"/>
      <c r="C672" s="43"/>
    </row>
    <row r="673" spans="1:3" x14ac:dyDescent="0.2">
      <c r="A673" s="43">
        <v>63204</v>
      </c>
      <c r="B673" s="43"/>
      <c r="C673" s="43"/>
    </row>
    <row r="674" spans="1:3" x14ac:dyDescent="0.2">
      <c r="A674" s="43">
        <v>63235</v>
      </c>
      <c r="B674" s="43"/>
      <c r="C674" s="43"/>
    </row>
    <row r="675" spans="1:3" x14ac:dyDescent="0.2">
      <c r="A675" s="43">
        <v>63263</v>
      </c>
      <c r="B675" s="43"/>
      <c r="C675" s="43"/>
    </row>
    <row r="676" spans="1:3" x14ac:dyDescent="0.2">
      <c r="A676" s="43">
        <v>63294</v>
      </c>
      <c r="B676" s="43"/>
      <c r="C676" s="43"/>
    </row>
    <row r="677" spans="1:3" x14ac:dyDescent="0.2">
      <c r="A677" s="43">
        <v>63324</v>
      </c>
      <c r="B677" s="43"/>
      <c r="C677" s="43"/>
    </row>
    <row r="678" spans="1:3" x14ac:dyDescent="0.2">
      <c r="A678" s="43">
        <v>63355</v>
      </c>
      <c r="B678" s="43"/>
      <c r="C678" s="43"/>
    </row>
    <row r="679" spans="1:3" x14ac:dyDescent="0.2">
      <c r="A679" s="43">
        <v>63385</v>
      </c>
      <c r="B679" s="43"/>
      <c r="C679" s="43"/>
    </row>
    <row r="680" spans="1:3" x14ac:dyDescent="0.2">
      <c r="A680" s="43">
        <v>63416</v>
      </c>
      <c r="B680" s="43"/>
      <c r="C680" s="43"/>
    </row>
    <row r="681" spans="1:3" x14ac:dyDescent="0.2">
      <c r="A681" s="43">
        <v>63447</v>
      </c>
      <c r="B681" s="43"/>
      <c r="C681" s="43"/>
    </row>
    <row r="682" spans="1:3" x14ac:dyDescent="0.2">
      <c r="A682" s="43">
        <v>63477</v>
      </c>
      <c r="B682" s="43"/>
      <c r="C682" s="43"/>
    </row>
    <row r="683" spans="1:3" x14ac:dyDescent="0.2">
      <c r="A683" s="43">
        <v>63508</v>
      </c>
      <c r="B683" s="43"/>
      <c r="C683" s="43"/>
    </row>
    <row r="684" spans="1:3" x14ac:dyDescent="0.2">
      <c r="A684" s="43">
        <v>63538</v>
      </c>
      <c r="B684" s="43"/>
      <c r="C684" s="43"/>
    </row>
    <row r="685" spans="1:3" x14ac:dyDescent="0.2">
      <c r="A685" s="43">
        <v>63569</v>
      </c>
      <c r="B685" s="43"/>
      <c r="C685" s="43"/>
    </row>
    <row r="686" spans="1:3" x14ac:dyDescent="0.2">
      <c r="A686" s="43">
        <v>63600</v>
      </c>
      <c r="B686" s="43"/>
      <c r="C686" s="43"/>
    </row>
    <row r="687" spans="1:3" x14ac:dyDescent="0.2">
      <c r="A687" s="43">
        <v>63628</v>
      </c>
      <c r="B687" s="43"/>
      <c r="C687" s="43"/>
    </row>
    <row r="688" spans="1:3" x14ac:dyDescent="0.2">
      <c r="A688" s="43">
        <v>63659</v>
      </c>
      <c r="B688" s="43"/>
      <c r="C688" s="43"/>
    </row>
    <row r="689" spans="1:3" x14ac:dyDescent="0.2">
      <c r="A689" s="43">
        <v>63689</v>
      </c>
      <c r="B689" s="43"/>
      <c r="C689" s="43"/>
    </row>
    <row r="690" spans="1:3" x14ac:dyDescent="0.2">
      <c r="A690" s="43">
        <v>63720</v>
      </c>
      <c r="B690" s="43"/>
      <c r="C690" s="43"/>
    </row>
    <row r="691" spans="1:3" x14ac:dyDescent="0.2">
      <c r="A691" s="43">
        <v>63750</v>
      </c>
      <c r="B691" s="43"/>
      <c r="C691" s="43"/>
    </row>
    <row r="692" spans="1:3" x14ac:dyDescent="0.2">
      <c r="A692" s="43">
        <v>63781</v>
      </c>
      <c r="B692" s="43"/>
      <c r="C692" s="43"/>
    </row>
    <row r="693" spans="1:3" x14ac:dyDescent="0.2">
      <c r="A693" s="43">
        <v>63812</v>
      </c>
      <c r="B693" s="43"/>
      <c r="C693" s="43"/>
    </row>
    <row r="694" spans="1:3" x14ac:dyDescent="0.2">
      <c r="A694" s="43">
        <v>63842</v>
      </c>
      <c r="B694" s="43"/>
      <c r="C694" s="43"/>
    </row>
    <row r="695" spans="1:3" x14ac:dyDescent="0.2">
      <c r="A695" s="43">
        <v>63873</v>
      </c>
      <c r="B695" s="43"/>
      <c r="C695" s="43"/>
    </row>
    <row r="696" spans="1:3" x14ac:dyDescent="0.2">
      <c r="A696" s="43">
        <v>63903</v>
      </c>
      <c r="B696" s="43"/>
      <c r="C696" s="43"/>
    </row>
    <row r="697" spans="1:3" x14ac:dyDescent="0.2">
      <c r="A697" s="43">
        <v>63934</v>
      </c>
      <c r="B697" s="43"/>
      <c r="C697" s="43"/>
    </row>
    <row r="698" spans="1:3" x14ac:dyDescent="0.2">
      <c r="A698" s="43">
        <v>63965</v>
      </c>
      <c r="B698" s="43"/>
      <c r="C698" s="43"/>
    </row>
    <row r="699" spans="1:3" x14ac:dyDescent="0.2">
      <c r="A699" s="43">
        <v>63993</v>
      </c>
      <c r="B699" s="43"/>
      <c r="C699" s="43"/>
    </row>
    <row r="700" spans="1:3" x14ac:dyDescent="0.2">
      <c r="A700" s="43">
        <v>64024</v>
      </c>
      <c r="B700" s="43"/>
      <c r="C700" s="43"/>
    </row>
    <row r="701" spans="1:3" x14ac:dyDescent="0.2">
      <c r="A701" s="43">
        <v>64054</v>
      </c>
      <c r="B701" s="43"/>
      <c r="C701" s="43"/>
    </row>
    <row r="702" spans="1:3" x14ac:dyDescent="0.2">
      <c r="A702" s="43">
        <v>64085</v>
      </c>
      <c r="B702" s="43"/>
      <c r="C702" s="43"/>
    </row>
    <row r="703" spans="1:3" x14ac:dyDescent="0.2">
      <c r="A703" s="43">
        <v>64115</v>
      </c>
      <c r="B703" s="43"/>
      <c r="C703" s="43"/>
    </row>
    <row r="704" spans="1:3" x14ac:dyDescent="0.2">
      <c r="A704" s="43">
        <v>64146</v>
      </c>
      <c r="B704" s="43"/>
      <c r="C704" s="43"/>
    </row>
    <row r="705" spans="1:3" x14ac:dyDescent="0.2">
      <c r="A705" s="43">
        <v>64177</v>
      </c>
      <c r="B705" s="43"/>
      <c r="C705" s="43"/>
    </row>
    <row r="706" spans="1:3" x14ac:dyDescent="0.2">
      <c r="A706" s="43">
        <v>64207</v>
      </c>
      <c r="B706" s="43"/>
      <c r="C706" s="43"/>
    </row>
    <row r="707" spans="1:3" x14ac:dyDescent="0.2">
      <c r="A707" s="43">
        <v>64238</v>
      </c>
      <c r="B707" s="43"/>
      <c r="C707" s="43"/>
    </row>
    <row r="708" spans="1:3" x14ac:dyDescent="0.2">
      <c r="A708" s="43">
        <v>64268</v>
      </c>
      <c r="B708" s="43"/>
      <c r="C708" s="43"/>
    </row>
    <row r="709" spans="1:3" x14ac:dyDescent="0.2">
      <c r="A709" s="43">
        <v>64299</v>
      </c>
      <c r="B709" s="43"/>
      <c r="C709" s="43"/>
    </row>
    <row r="710" spans="1:3" x14ac:dyDescent="0.2">
      <c r="A710" s="43">
        <v>64330</v>
      </c>
      <c r="B710" s="43"/>
      <c r="C710" s="43"/>
    </row>
    <row r="711" spans="1:3" x14ac:dyDescent="0.2">
      <c r="A711" s="43">
        <v>64359</v>
      </c>
      <c r="B711" s="43"/>
      <c r="C711" s="43"/>
    </row>
    <row r="712" spans="1:3" x14ac:dyDescent="0.2">
      <c r="A712" s="43">
        <v>64390</v>
      </c>
      <c r="B712" s="43"/>
      <c r="C712" s="43"/>
    </row>
    <row r="713" spans="1:3" x14ac:dyDescent="0.2">
      <c r="A713" s="43">
        <v>64420</v>
      </c>
      <c r="B713" s="43"/>
      <c r="C713" s="43"/>
    </row>
    <row r="714" spans="1:3" x14ac:dyDescent="0.2">
      <c r="A714" s="43">
        <v>64451</v>
      </c>
      <c r="B714" s="43"/>
      <c r="C714" s="43"/>
    </row>
    <row r="715" spans="1:3" x14ac:dyDescent="0.2">
      <c r="A715" s="43">
        <v>64481</v>
      </c>
      <c r="B715" s="43"/>
      <c r="C715" s="43"/>
    </row>
    <row r="716" spans="1:3" x14ac:dyDescent="0.2">
      <c r="A716" s="43">
        <v>64512</v>
      </c>
      <c r="B716" s="43"/>
      <c r="C716" s="43"/>
    </row>
    <row r="717" spans="1:3" x14ac:dyDescent="0.2">
      <c r="A717" s="43">
        <v>64543</v>
      </c>
      <c r="B717" s="43"/>
      <c r="C717" s="43"/>
    </row>
    <row r="718" spans="1:3" x14ac:dyDescent="0.2">
      <c r="A718" s="43">
        <v>64573</v>
      </c>
      <c r="B718" s="43"/>
      <c r="C718" s="43"/>
    </row>
    <row r="719" spans="1:3" x14ac:dyDescent="0.2">
      <c r="A719" s="43">
        <v>64604</v>
      </c>
      <c r="B719" s="43"/>
      <c r="C719" s="43"/>
    </row>
    <row r="720" spans="1:3" x14ac:dyDescent="0.2">
      <c r="A720" s="43">
        <v>64634</v>
      </c>
      <c r="B720" s="43"/>
      <c r="C720" s="43"/>
    </row>
    <row r="721" spans="1:3" x14ac:dyDescent="0.2">
      <c r="A721" s="43">
        <v>64665</v>
      </c>
      <c r="B721" s="43"/>
      <c r="C721" s="43"/>
    </row>
    <row r="722" spans="1:3" x14ac:dyDescent="0.2">
      <c r="A722" s="43">
        <v>64696</v>
      </c>
      <c r="B722" s="43"/>
      <c r="C722" s="43"/>
    </row>
    <row r="723" spans="1:3" x14ac:dyDescent="0.2">
      <c r="A723" s="43">
        <v>64724</v>
      </c>
      <c r="B723" s="43"/>
      <c r="C723" s="43"/>
    </row>
    <row r="724" spans="1:3" x14ac:dyDescent="0.2">
      <c r="A724" s="43">
        <v>64755</v>
      </c>
      <c r="B724" s="43"/>
      <c r="C724" s="43"/>
    </row>
    <row r="725" spans="1:3" x14ac:dyDescent="0.2">
      <c r="A725" s="43">
        <v>64785</v>
      </c>
      <c r="B725" s="43"/>
      <c r="C725" s="43"/>
    </row>
    <row r="726" spans="1:3" x14ac:dyDescent="0.2">
      <c r="A726" s="43">
        <v>64816</v>
      </c>
      <c r="B726" s="43"/>
      <c r="C726" s="43"/>
    </row>
    <row r="727" spans="1:3" x14ac:dyDescent="0.2">
      <c r="A727" s="43">
        <v>64846</v>
      </c>
      <c r="B727" s="43"/>
      <c r="C727" s="43"/>
    </row>
    <row r="728" spans="1:3" x14ac:dyDescent="0.2">
      <c r="A728" s="43">
        <v>64877</v>
      </c>
      <c r="B728" s="43"/>
      <c r="C728" s="43"/>
    </row>
    <row r="729" spans="1:3" x14ac:dyDescent="0.2">
      <c r="A729" s="43">
        <v>64908</v>
      </c>
      <c r="B729" s="43"/>
      <c r="C729" s="43"/>
    </row>
    <row r="730" spans="1:3" x14ac:dyDescent="0.2">
      <c r="A730" s="43">
        <v>64938</v>
      </c>
      <c r="B730" s="43"/>
      <c r="C730" s="43"/>
    </row>
    <row r="731" spans="1:3" x14ac:dyDescent="0.2">
      <c r="A731" s="43">
        <v>64969</v>
      </c>
      <c r="B731" s="43"/>
      <c r="C731" s="43"/>
    </row>
    <row r="732" spans="1:3" x14ac:dyDescent="0.2">
      <c r="A732" s="43">
        <v>64999</v>
      </c>
      <c r="B732" s="43"/>
      <c r="C732" s="43"/>
    </row>
    <row r="733" spans="1:3" x14ac:dyDescent="0.2">
      <c r="A733" s="43">
        <v>65030</v>
      </c>
      <c r="B733" s="43"/>
      <c r="C733" s="43"/>
    </row>
    <row r="734" spans="1:3" x14ac:dyDescent="0.2">
      <c r="A734" s="43">
        <v>65061</v>
      </c>
      <c r="B734" s="43"/>
      <c r="C734" s="43"/>
    </row>
    <row r="735" spans="1:3" x14ac:dyDescent="0.2">
      <c r="A735" s="43">
        <v>65089</v>
      </c>
      <c r="B735" s="43"/>
      <c r="C735" s="43"/>
    </row>
    <row r="736" spans="1:3" x14ac:dyDescent="0.2">
      <c r="A736" s="43">
        <v>65120</v>
      </c>
      <c r="B736" s="43"/>
      <c r="C736" s="43"/>
    </row>
    <row r="737" spans="1:3" x14ac:dyDescent="0.2">
      <c r="A737" s="43">
        <v>65150</v>
      </c>
      <c r="B737" s="43"/>
      <c r="C737" s="43"/>
    </row>
    <row r="738" spans="1:3" x14ac:dyDescent="0.2">
      <c r="A738" s="43">
        <v>65181</v>
      </c>
      <c r="B738" s="43"/>
      <c r="C738" s="43"/>
    </row>
    <row r="739" spans="1:3" x14ac:dyDescent="0.2">
      <c r="A739" s="43">
        <v>65211</v>
      </c>
      <c r="B739" s="43"/>
      <c r="C739" s="43"/>
    </row>
    <row r="740" spans="1:3" x14ac:dyDescent="0.2">
      <c r="A740" s="43">
        <v>65242</v>
      </c>
      <c r="B740" s="43"/>
      <c r="C740" s="43"/>
    </row>
    <row r="741" spans="1:3" x14ac:dyDescent="0.2">
      <c r="A741" s="43">
        <v>65273</v>
      </c>
      <c r="B741" s="43"/>
      <c r="C741" s="43"/>
    </row>
    <row r="742" spans="1:3" x14ac:dyDescent="0.2">
      <c r="A742" s="43">
        <v>65303</v>
      </c>
      <c r="B742" s="43"/>
      <c r="C742" s="43"/>
    </row>
    <row r="743" spans="1:3" x14ac:dyDescent="0.2">
      <c r="A743" s="43">
        <v>65334</v>
      </c>
      <c r="B743" s="43"/>
      <c r="C743" s="43"/>
    </row>
    <row r="744" spans="1:3" x14ac:dyDescent="0.2">
      <c r="A744" s="43">
        <v>65364</v>
      </c>
      <c r="B744" s="43"/>
      <c r="C744" s="43"/>
    </row>
    <row r="745" spans="1:3" x14ac:dyDescent="0.2">
      <c r="A745" s="43">
        <v>65395</v>
      </c>
      <c r="B745" s="43"/>
      <c r="C745" s="43"/>
    </row>
    <row r="746" spans="1:3" x14ac:dyDescent="0.2">
      <c r="A746" s="43">
        <v>65426</v>
      </c>
      <c r="B746" s="43"/>
      <c r="C746" s="43"/>
    </row>
    <row r="747" spans="1:3" x14ac:dyDescent="0.2">
      <c r="A747" s="43">
        <v>65454</v>
      </c>
      <c r="B747" s="43"/>
      <c r="C747" s="43"/>
    </row>
    <row r="748" spans="1:3" x14ac:dyDescent="0.2">
      <c r="A748" s="43">
        <v>65485</v>
      </c>
      <c r="B748" s="43"/>
      <c r="C748" s="43"/>
    </row>
    <row r="749" spans="1:3" x14ac:dyDescent="0.2">
      <c r="A749" s="43">
        <v>65515</v>
      </c>
      <c r="B749" s="43"/>
      <c r="C749" s="43"/>
    </row>
    <row r="750" spans="1:3" x14ac:dyDescent="0.2">
      <c r="A750" s="43">
        <v>65546</v>
      </c>
      <c r="B750" s="43"/>
      <c r="C750" s="43"/>
    </row>
    <row r="751" spans="1:3" x14ac:dyDescent="0.2">
      <c r="A751" s="43">
        <v>65576</v>
      </c>
      <c r="B751" s="43"/>
      <c r="C751" s="43"/>
    </row>
    <row r="752" spans="1:3" x14ac:dyDescent="0.2">
      <c r="A752" s="43">
        <v>65607</v>
      </c>
      <c r="B752" s="43"/>
      <c r="C752" s="43"/>
    </row>
    <row r="753" spans="1:3" x14ac:dyDescent="0.2">
      <c r="A753" s="43">
        <v>65638</v>
      </c>
      <c r="B753" s="43"/>
      <c r="C753" s="43"/>
    </row>
    <row r="754" spans="1:3" x14ac:dyDescent="0.2">
      <c r="A754" s="43">
        <v>65668</v>
      </c>
      <c r="B754" s="43"/>
      <c r="C754" s="43"/>
    </row>
    <row r="755" spans="1:3" x14ac:dyDescent="0.2">
      <c r="A755" s="43">
        <v>65699</v>
      </c>
      <c r="B755" s="43"/>
      <c r="C755" s="43"/>
    </row>
    <row r="756" spans="1:3" x14ac:dyDescent="0.2">
      <c r="A756" s="43">
        <v>65729</v>
      </c>
      <c r="B756" s="43"/>
      <c r="C756" s="43"/>
    </row>
    <row r="757" spans="1:3" x14ac:dyDescent="0.2">
      <c r="A757" s="43">
        <v>65760</v>
      </c>
      <c r="B757" s="43"/>
      <c r="C757" s="43"/>
    </row>
    <row r="758" spans="1:3" x14ac:dyDescent="0.2">
      <c r="A758" s="43">
        <v>65791</v>
      </c>
      <c r="B758" s="43"/>
      <c r="C758" s="43"/>
    </row>
    <row r="759" spans="1:3" x14ac:dyDescent="0.2">
      <c r="A759" s="43">
        <v>65820</v>
      </c>
      <c r="B759" s="43"/>
      <c r="C759" s="43"/>
    </row>
    <row r="760" spans="1:3" x14ac:dyDescent="0.2">
      <c r="A760" s="43">
        <v>65851</v>
      </c>
      <c r="B760" s="43"/>
      <c r="C760" s="43"/>
    </row>
    <row r="761" spans="1:3" x14ac:dyDescent="0.2">
      <c r="A761" s="43">
        <v>65881</v>
      </c>
      <c r="B761" s="43"/>
      <c r="C761" s="43"/>
    </row>
    <row r="762" spans="1:3" x14ac:dyDescent="0.2">
      <c r="A762" s="43">
        <v>65912</v>
      </c>
      <c r="B762" s="43"/>
      <c r="C762" s="43"/>
    </row>
    <row r="763" spans="1:3" x14ac:dyDescent="0.2">
      <c r="A763" s="43">
        <v>65942</v>
      </c>
      <c r="B763" s="43"/>
      <c r="C763" s="43"/>
    </row>
    <row r="764" spans="1:3" x14ac:dyDescent="0.2">
      <c r="A764" s="43">
        <v>65973</v>
      </c>
      <c r="B764" s="43"/>
      <c r="C764" s="43"/>
    </row>
    <row r="765" spans="1:3" x14ac:dyDescent="0.2">
      <c r="A765" s="43">
        <v>66004</v>
      </c>
      <c r="B765" s="43"/>
      <c r="C765" s="43"/>
    </row>
    <row r="766" spans="1:3" x14ac:dyDescent="0.2">
      <c r="A766" s="43">
        <v>66034</v>
      </c>
      <c r="B766" s="43"/>
      <c r="C766" s="43"/>
    </row>
    <row r="767" spans="1:3" x14ac:dyDescent="0.2">
      <c r="A767" s="43">
        <v>66065</v>
      </c>
      <c r="B767" s="43"/>
      <c r="C767" s="43"/>
    </row>
    <row r="768" spans="1:3" x14ac:dyDescent="0.2">
      <c r="A768" s="43">
        <v>66095</v>
      </c>
      <c r="B768" s="43"/>
      <c r="C768" s="43"/>
    </row>
    <row r="769" spans="1:3" x14ac:dyDescent="0.2">
      <c r="A769" s="43">
        <v>66126</v>
      </c>
      <c r="B769" s="43"/>
      <c r="C769" s="43"/>
    </row>
    <row r="770" spans="1:3" x14ac:dyDescent="0.2">
      <c r="A770" s="43">
        <v>66157</v>
      </c>
      <c r="B770" s="43"/>
      <c r="C770" s="43"/>
    </row>
    <row r="771" spans="1:3" x14ac:dyDescent="0.2">
      <c r="A771" s="43">
        <v>66185</v>
      </c>
      <c r="B771" s="43"/>
      <c r="C771" s="43"/>
    </row>
    <row r="772" spans="1:3" x14ac:dyDescent="0.2">
      <c r="A772" s="43">
        <v>66216</v>
      </c>
      <c r="B772" s="43"/>
      <c r="C772" s="43"/>
    </row>
    <row r="773" spans="1:3" x14ac:dyDescent="0.2">
      <c r="A773" s="43">
        <v>66246</v>
      </c>
      <c r="B773" s="43"/>
      <c r="C773" s="43"/>
    </row>
    <row r="774" spans="1:3" x14ac:dyDescent="0.2">
      <c r="A774" s="43">
        <v>66277</v>
      </c>
      <c r="B774" s="43"/>
      <c r="C774" s="43"/>
    </row>
    <row r="775" spans="1:3" x14ac:dyDescent="0.2">
      <c r="A775" s="43">
        <v>66307</v>
      </c>
      <c r="B775" s="43"/>
      <c r="C775" s="43"/>
    </row>
    <row r="776" spans="1:3" x14ac:dyDescent="0.2">
      <c r="A776" s="43">
        <v>66338</v>
      </c>
      <c r="B776" s="43"/>
      <c r="C776" s="43"/>
    </row>
    <row r="777" spans="1:3" x14ac:dyDescent="0.2">
      <c r="A777" s="43">
        <v>66369</v>
      </c>
      <c r="B777" s="43"/>
      <c r="C777" s="43"/>
    </row>
    <row r="778" spans="1:3" x14ac:dyDescent="0.2">
      <c r="A778" s="43">
        <v>66399</v>
      </c>
      <c r="B778" s="43"/>
      <c r="C778" s="43"/>
    </row>
    <row r="779" spans="1:3" x14ac:dyDescent="0.2">
      <c r="A779" s="43">
        <v>66430</v>
      </c>
      <c r="B779" s="43"/>
      <c r="C779" s="43"/>
    </row>
    <row r="780" spans="1:3" x14ac:dyDescent="0.2">
      <c r="A780" s="43">
        <v>66460</v>
      </c>
      <c r="B780" s="43"/>
      <c r="C780" s="43"/>
    </row>
    <row r="781" spans="1:3" x14ac:dyDescent="0.2">
      <c r="A781" s="43">
        <v>66491</v>
      </c>
      <c r="B781" s="43"/>
      <c r="C781" s="43"/>
    </row>
    <row r="782" spans="1:3" x14ac:dyDescent="0.2">
      <c r="A782" s="43">
        <v>66522</v>
      </c>
      <c r="B782" s="43"/>
      <c r="C782" s="43"/>
    </row>
    <row r="783" spans="1:3" x14ac:dyDescent="0.2">
      <c r="A783" s="43">
        <v>66550</v>
      </c>
      <c r="B783" s="43"/>
      <c r="C783" s="43"/>
    </row>
    <row r="784" spans="1:3" x14ac:dyDescent="0.2">
      <c r="A784" s="43">
        <v>66581</v>
      </c>
      <c r="B784" s="43"/>
      <c r="C784" s="43"/>
    </row>
    <row r="785" spans="1:3" x14ac:dyDescent="0.2">
      <c r="A785" s="43">
        <v>66611</v>
      </c>
      <c r="B785" s="43"/>
      <c r="C785" s="43"/>
    </row>
    <row r="786" spans="1:3" x14ac:dyDescent="0.2">
      <c r="A786" s="43">
        <v>66642</v>
      </c>
      <c r="B786" s="43"/>
      <c r="C786" s="43"/>
    </row>
    <row r="787" spans="1:3" x14ac:dyDescent="0.2">
      <c r="A787" s="43">
        <v>66672</v>
      </c>
      <c r="B787" s="43"/>
      <c r="C787" s="43"/>
    </row>
    <row r="788" spans="1:3" x14ac:dyDescent="0.2">
      <c r="A788" s="43">
        <v>66703</v>
      </c>
      <c r="B788" s="43"/>
      <c r="C788" s="43"/>
    </row>
    <row r="789" spans="1:3" x14ac:dyDescent="0.2">
      <c r="A789" s="43">
        <v>66734</v>
      </c>
      <c r="B789" s="43"/>
      <c r="C789" s="43"/>
    </row>
    <row r="790" spans="1:3" x14ac:dyDescent="0.2">
      <c r="A790" s="43">
        <v>66764</v>
      </c>
      <c r="B790" s="43"/>
      <c r="C790" s="43"/>
    </row>
    <row r="791" spans="1:3" x14ac:dyDescent="0.2">
      <c r="A791" s="43">
        <v>66795</v>
      </c>
      <c r="B791" s="43"/>
      <c r="C791" s="43"/>
    </row>
    <row r="792" spans="1:3" x14ac:dyDescent="0.2">
      <c r="A792" s="43">
        <v>66825</v>
      </c>
      <c r="B792" s="43"/>
      <c r="C792" s="43"/>
    </row>
    <row r="793" spans="1:3" x14ac:dyDescent="0.2">
      <c r="A793" s="43">
        <v>66856</v>
      </c>
      <c r="B793" s="43"/>
      <c r="C793" s="43"/>
    </row>
    <row r="794" spans="1:3" x14ac:dyDescent="0.2">
      <c r="A794" s="43">
        <v>66887</v>
      </c>
      <c r="B794" s="43"/>
      <c r="C794" s="43"/>
    </row>
    <row r="795" spans="1:3" x14ac:dyDescent="0.2">
      <c r="A795" s="43">
        <v>66915</v>
      </c>
      <c r="B795" s="43"/>
      <c r="C795" s="43"/>
    </row>
    <row r="796" spans="1:3" x14ac:dyDescent="0.2">
      <c r="A796" s="43">
        <v>66946</v>
      </c>
      <c r="B796" s="43"/>
      <c r="C796" s="43"/>
    </row>
    <row r="797" spans="1:3" x14ac:dyDescent="0.2">
      <c r="A797" s="43">
        <v>66976</v>
      </c>
      <c r="B797" s="43"/>
      <c r="C797" s="43"/>
    </row>
    <row r="798" spans="1:3" x14ac:dyDescent="0.2">
      <c r="A798" s="43">
        <v>67007</v>
      </c>
      <c r="B798" s="43"/>
      <c r="C798" s="43"/>
    </row>
    <row r="799" spans="1:3" x14ac:dyDescent="0.2">
      <c r="A799" s="43">
        <v>67037</v>
      </c>
      <c r="B799" s="43"/>
      <c r="C799" s="43"/>
    </row>
    <row r="800" spans="1:3" x14ac:dyDescent="0.2">
      <c r="A800" s="43">
        <v>67068</v>
      </c>
      <c r="B800" s="43"/>
      <c r="C800" s="43"/>
    </row>
    <row r="801" spans="1:3" x14ac:dyDescent="0.2">
      <c r="A801" s="43">
        <v>67099</v>
      </c>
      <c r="B801" s="43"/>
      <c r="C801" s="43"/>
    </row>
    <row r="802" spans="1:3" x14ac:dyDescent="0.2">
      <c r="A802" s="43">
        <v>67129</v>
      </c>
      <c r="B802" s="43"/>
      <c r="C802" s="43"/>
    </row>
    <row r="803" spans="1:3" x14ac:dyDescent="0.2">
      <c r="A803" s="43">
        <v>67160</v>
      </c>
      <c r="B803" s="43"/>
      <c r="C803" s="43"/>
    </row>
    <row r="804" spans="1:3" x14ac:dyDescent="0.2">
      <c r="A804" s="43">
        <v>67190</v>
      </c>
      <c r="B804" s="43"/>
      <c r="C804" s="43"/>
    </row>
    <row r="805" spans="1:3" x14ac:dyDescent="0.2">
      <c r="A805" s="43">
        <v>67221</v>
      </c>
      <c r="B805" s="43"/>
      <c r="C805" s="43"/>
    </row>
    <row r="806" spans="1:3" x14ac:dyDescent="0.2">
      <c r="A806" s="43">
        <v>67252</v>
      </c>
      <c r="B806" s="43"/>
      <c r="C806" s="43"/>
    </row>
    <row r="807" spans="1:3" x14ac:dyDescent="0.2">
      <c r="A807" s="43">
        <v>67281</v>
      </c>
      <c r="B807" s="43"/>
      <c r="C807" s="43"/>
    </row>
    <row r="808" spans="1:3" x14ac:dyDescent="0.2">
      <c r="A808" s="43">
        <v>67312</v>
      </c>
      <c r="B808" s="43"/>
      <c r="C808" s="43"/>
    </row>
    <row r="809" spans="1:3" x14ac:dyDescent="0.2">
      <c r="A809" s="43">
        <v>67342</v>
      </c>
      <c r="B809" s="43"/>
      <c r="C809" s="43"/>
    </row>
    <row r="810" spans="1:3" x14ac:dyDescent="0.2">
      <c r="A810" s="43">
        <v>67373</v>
      </c>
      <c r="B810" s="43"/>
      <c r="C810" s="43"/>
    </row>
    <row r="811" spans="1:3" x14ac:dyDescent="0.2">
      <c r="A811" s="43">
        <v>67403</v>
      </c>
      <c r="B811" s="43"/>
      <c r="C811" s="43"/>
    </row>
    <row r="812" spans="1:3" x14ac:dyDescent="0.2">
      <c r="A812" s="43">
        <v>67434</v>
      </c>
      <c r="B812" s="43"/>
      <c r="C812" s="43"/>
    </row>
    <row r="813" spans="1:3" x14ac:dyDescent="0.2">
      <c r="A813" s="43">
        <v>67465</v>
      </c>
      <c r="B813" s="43"/>
      <c r="C813" s="43"/>
    </row>
    <row r="814" spans="1:3" x14ac:dyDescent="0.2">
      <c r="A814" s="43">
        <v>67495</v>
      </c>
      <c r="B814" s="43"/>
      <c r="C814" s="43"/>
    </row>
    <row r="815" spans="1:3" x14ac:dyDescent="0.2">
      <c r="A815" s="43">
        <v>67526</v>
      </c>
      <c r="B815" s="43"/>
      <c r="C815" s="43"/>
    </row>
    <row r="816" spans="1:3" x14ac:dyDescent="0.2">
      <c r="A816" s="43">
        <v>67556</v>
      </c>
      <c r="B816" s="43"/>
      <c r="C816" s="43"/>
    </row>
    <row r="817" spans="1:3" x14ac:dyDescent="0.2">
      <c r="A817" s="43">
        <v>67587</v>
      </c>
      <c r="B817" s="43"/>
      <c r="C817" s="43"/>
    </row>
    <row r="818" spans="1:3" x14ac:dyDescent="0.2">
      <c r="A818" s="43">
        <v>67618</v>
      </c>
      <c r="B818" s="43"/>
      <c r="C818" s="43"/>
    </row>
    <row r="819" spans="1:3" x14ac:dyDescent="0.2">
      <c r="A819" s="43">
        <v>67646</v>
      </c>
      <c r="B819" s="43"/>
      <c r="C819" s="43"/>
    </row>
    <row r="820" spans="1:3" x14ac:dyDescent="0.2">
      <c r="A820" s="43">
        <v>67677</v>
      </c>
      <c r="B820" s="43"/>
      <c r="C820" s="43"/>
    </row>
    <row r="821" spans="1:3" x14ac:dyDescent="0.2">
      <c r="A821" s="43">
        <v>67707</v>
      </c>
      <c r="B821" s="43"/>
      <c r="C821" s="43"/>
    </row>
    <row r="822" spans="1:3" x14ac:dyDescent="0.2">
      <c r="A822" s="43">
        <v>67738</v>
      </c>
      <c r="B822" s="43"/>
      <c r="C822" s="43"/>
    </row>
    <row r="823" spans="1:3" x14ac:dyDescent="0.2">
      <c r="A823" s="43">
        <v>67768</v>
      </c>
      <c r="B823" s="43"/>
      <c r="C823" s="43"/>
    </row>
    <row r="824" spans="1:3" x14ac:dyDescent="0.2">
      <c r="A824" s="43">
        <v>67799</v>
      </c>
      <c r="B824" s="43"/>
      <c r="C824" s="43"/>
    </row>
    <row r="825" spans="1:3" x14ac:dyDescent="0.2">
      <c r="A825" s="43">
        <v>67830</v>
      </c>
      <c r="B825" s="43"/>
      <c r="C825" s="43"/>
    </row>
    <row r="826" spans="1:3" x14ac:dyDescent="0.2">
      <c r="A826" s="43">
        <v>67860</v>
      </c>
      <c r="B826" s="43"/>
      <c r="C826" s="43"/>
    </row>
    <row r="827" spans="1:3" x14ac:dyDescent="0.2">
      <c r="A827" s="43">
        <v>67891</v>
      </c>
      <c r="B827" s="43"/>
      <c r="C827" s="43"/>
    </row>
    <row r="828" spans="1:3" x14ac:dyDescent="0.2">
      <c r="A828" s="43">
        <v>67921</v>
      </c>
      <c r="B828" s="43"/>
      <c r="C828" s="43"/>
    </row>
    <row r="829" spans="1:3" x14ac:dyDescent="0.2">
      <c r="A829" s="43">
        <v>67952</v>
      </c>
      <c r="B829" s="43"/>
      <c r="C829" s="43"/>
    </row>
    <row r="830" spans="1:3" x14ac:dyDescent="0.2">
      <c r="A830" s="43">
        <v>67983</v>
      </c>
      <c r="B830" s="43"/>
      <c r="C830" s="43"/>
    </row>
    <row r="831" spans="1:3" x14ac:dyDescent="0.2">
      <c r="A831" s="43">
        <v>68011</v>
      </c>
      <c r="B831" s="43"/>
      <c r="C831" s="43"/>
    </row>
    <row r="832" spans="1:3" x14ac:dyDescent="0.2">
      <c r="A832" s="43">
        <v>68042</v>
      </c>
      <c r="B832" s="43"/>
      <c r="C832" s="43"/>
    </row>
    <row r="833" spans="1:3" x14ac:dyDescent="0.2">
      <c r="A833" s="43">
        <v>68072</v>
      </c>
      <c r="B833" s="43"/>
      <c r="C833" s="43"/>
    </row>
    <row r="834" spans="1:3" x14ac:dyDescent="0.2">
      <c r="A834" s="43">
        <v>68103</v>
      </c>
      <c r="B834" s="43"/>
      <c r="C834" s="43"/>
    </row>
    <row r="835" spans="1:3" x14ac:dyDescent="0.2">
      <c r="A835" s="43">
        <v>68133</v>
      </c>
      <c r="B835" s="43"/>
      <c r="C835" s="43"/>
    </row>
    <row r="836" spans="1:3" x14ac:dyDescent="0.2">
      <c r="A836" s="43">
        <v>68164</v>
      </c>
      <c r="B836" s="43"/>
      <c r="C836" s="43"/>
    </row>
    <row r="837" spans="1:3" x14ac:dyDescent="0.2">
      <c r="A837" s="43">
        <v>68195</v>
      </c>
      <c r="B837" s="43"/>
      <c r="C837" s="43"/>
    </row>
    <row r="838" spans="1:3" x14ac:dyDescent="0.2">
      <c r="A838" s="43">
        <v>68225</v>
      </c>
      <c r="B838" s="43"/>
      <c r="C838" s="43"/>
    </row>
    <row r="839" spans="1:3" x14ac:dyDescent="0.2">
      <c r="A839" s="43">
        <v>68256</v>
      </c>
      <c r="B839" s="43"/>
      <c r="C839" s="43"/>
    </row>
    <row r="840" spans="1:3" x14ac:dyDescent="0.2">
      <c r="A840" s="43">
        <v>68286</v>
      </c>
      <c r="B840" s="43"/>
      <c r="C840" s="43"/>
    </row>
    <row r="841" spans="1:3" x14ac:dyDescent="0.2">
      <c r="A841" s="43">
        <v>68317</v>
      </c>
      <c r="B841" s="43"/>
      <c r="C841" s="43"/>
    </row>
    <row r="842" spans="1:3" x14ac:dyDescent="0.2">
      <c r="A842" s="43">
        <v>68348</v>
      </c>
      <c r="B842" s="43"/>
      <c r="C842" s="43"/>
    </row>
    <row r="843" spans="1:3" x14ac:dyDescent="0.2">
      <c r="A843" s="43">
        <v>68376</v>
      </c>
      <c r="B843" s="43"/>
      <c r="C843" s="43"/>
    </row>
    <row r="844" spans="1:3" x14ac:dyDescent="0.2">
      <c r="A844" s="43">
        <v>68407</v>
      </c>
      <c r="B844" s="43"/>
      <c r="C844" s="43"/>
    </row>
    <row r="845" spans="1:3" x14ac:dyDescent="0.2">
      <c r="A845" s="43">
        <v>68437</v>
      </c>
      <c r="B845" s="43"/>
      <c r="C845" s="43"/>
    </row>
    <row r="846" spans="1:3" x14ac:dyDescent="0.2">
      <c r="A846" s="43">
        <v>68468</v>
      </c>
      <c r="B846" s="43"/>
      <c r="C846" s="43"/>
    </row>
    <row r="847" spans="1:3" x14ac:dyDescent="0.2">
      <c r="A847" s="43">
        <v>68498</v>
      </c>
      <c r="B847" s="43"/>
      <c r="C847" s="43"/>
    </row>
    <row r="848" spans="1:3" x14ac:dyDescent="0.2">
      <c r="A848" s="43">
        <v>68529</v>
      </c>
      <c r="B848" s="43"/>
      <c r="C848" s="43"/>
    </row>
    <row r="849" spans="1:3" x14ac:dyDescent="0.2">
      <c r="A849" s="43">
        <v>68560</v>
      </c>
      <c r="B849" s="43"/>
      <c r="C849" s="43"/>
    </row>
    <row r="850" spans="1:3" x14ac:dyDescent="0.2">
      <c r="A850" s="43">
        <v>68590</v>
      </c>
      <c r="B850" s="43"/>
      <c r="C850" s="43"/>
    </row>
    <row r="851" spans="1:3" x14ac:dyDescent="0.2">
      <c r="A851" s="43">
        <v>68621</v>
      </c>
      <c r="B851" s="43"/>
      <c r="C851" s="43"/>
    </row>
    <row r="852" spans="1:3" x14ac:dyDescent="0.2">
      <c r="A852" s="43">
        <v>68651</v>
      </c>
      <c r="B852" s="43"/>
      <c r="C852" s="43"/>
    </row>
    <row r="853" spans="1:3" x14ac:dyDescent="0.2">
      <c r="A853" s="43">
        <v>68682</v>
      </c>
      <c r="B853" s="43"/>
      <c r="C853" s="43"/>
    </row>
    <row r="854" spans="1:3" x14ac:dyDescent="0.2">
      <c r="A854" s="43">
        <v>68713</v>
      </c>
      <c r="B854" s="43"/>
      <c r="C854" s="43"/>
    </row>
    <row r="855" spans="1:3" x14ac:dyDescent="0.2">
      <c r="A855" s="43">
        <v>68742</v>
      </c>
      <c r="B855" s="43"/>
      <c r="C855" s="43"/>
    </row>
    <row r="856" spans="1:3" x14ac:dyDescent="0.2">
      <c r="A856" s="43">
        <v>68773</v>
      </c>
      <c r="B856" s="43"/>
      <c r="C856" s="43"/>
    </row>
    <row r="857" spans="1:3" x14ac:dyDescent="0.2">
      <c r="A857" s="43">
        <v>68803</v>
      </c>
      <c r="B857" s="43"/>
      <c r="C857" s="43"/>
    </row>
    <row r="858" spans="1:3" x14ac:dyDescent="0.2">
      <c r="A858" s="43">
        <v>68834</v>
      </c>
      <c r="B858" s="43"/>
      <c r="C858" s="43"/>
    </row>
    <row r="859" spans="1:3" x14ac:dyDescent="0.2">
      <c r="A859" s="43">
        <v>68864</v>
      </c>
      <c r="B859" s="43"/>
      <c r="C859" s="43"/>
    </row>
    <row r="860" spans="1:3" x14ac:dyDescent="0.2">
      <c r="A860" s="43">
        <v>68895</v>
      </c>
      <c r="B860" s="43"/>
      <c r="C860" s="43"/>
    </row>
    <row r="861" spans="1:3" x14ac:dyDescent="0.2">
      <c r="A861" s="43">
        <v>68926</v>
      </c>
      <c r="B861" s="43"/>
      <c r="C861" s="43"/>
    </row>
    <row r="862" spans="1:3" x14ac:dyDescent="0.2">
      <c r="A862" s="43">
        <v>68956</v>
      </c>
      <c r="B862" s="43"/>
      <c r="C862" s="43"/>
    </row>
    <row r="863" spans="1:3" x14ac:dyDescent="0.2">
      <c r="A863" s="43">
        <v>68987</v>
      </c>
      <c r="B863" s="43"/>
      <c r="C863" s="43"/>
    </row>
    <row r="864" spans="1:3" x14ac:dyDescent="0.2">
      <c r="A864" s="43">
        <v>69017</v>
      </c>
      <c r="B864" s="43"/>
      <c r="C864" s="43"/>
    </row>
    <row r="865" spans="1:3" x14ac:dyDescent="0.2">
      <c r="A865" s="43">
        <v>69048</v>
      </c>
      <c r="B865" s="43"/>
      <c r="C865" s="43"/>
    </row>
    <row r="866" spans="1:3" x14ac:dyDescent="0.2">
      <c r="A866" s="43">
        <v>69079</v>
      </c>
      <c r="B866" s="43"/>
      <c r="C866" s="43"/>
    </row>
    <row r="867" spans="1:3" x14ac:dyDescent="0.2">
      <c r="A867" s="43">
        <v>69107</v>
      </c>
      <c r="B867" s="43"/>
      <c r="C867" s="43"/>
    </row>
    <row r="868" spans="1:3" x14ac:dyDescent="0.2">
      <c r="A868" s="43">
        <v>69138</v>
      </c>
      <c r="B868" s="43"/>
      <c r="C868" s="43"/>
    </row>
    <row r="869" spans="1:3" x14ac:dyDescent="0.2">
      <c r="A869" s="43">
        <v>69168</v>
      </c>
      <c r="B869" s="43"/>
      <c r="C869" s="43"/>
    </row>
    <row r="870" spans="1:3" x14ac:dyDescent="0.2">
      <c r="A870" s="43">
        <v>69199</v>
      </c>
      <c r="B870" s="43"/>
      <c r="C870" s="43"/>
    </row>
    <row r="871" spans="1:3" x14ac:dyDescent="0.2">
      <c r="A871" s="43">
        <v>69229</v>
      </c>
      <c r="B871" s="43"/>
      <c r="C871" s="43"/>
    </row>
    <row r="872" spans="1:3" x14ac:dyDescent="0.2">
      <c r="A872" s="43">
        <v>69260</v>
      </c>
      <c r="B872" s="43"/>
      <c r="C872" s="43"/>
    </row>
    <row r="873" spans="1:3" x14ac:dyDescent="0.2">
      <c r="A873" s="43">
        <v>69291</v>
      </c>
      <c r="B873" s="43"/>
      <c r="C873" s="43"/>
    </row>
    <row r="874" spans="1:3" x14ac:dyDescent="0.2">
      <c r="A874" s="43">
        <v>69321</v>
      </c>
      <c r="B874" s="43"/>
      <c r="C874" s="43"/>
    </row>
    <row r="875" spans="1:3" x14ac:dyDescent="0.2">
      <c r="A875" s="43">
        <v>69352</v>
      </c>
      <c r="B875" s="43"/>
      <c r="C875" s="43"/>
    </row>
    <row r="876" spans="1:3" x14ac:dyDescent="0.2">
      <c r="A876" s="43">
        <v>69382</v>
      </c>
      <c r="B876" s="43"/>
      <c r="C876" s="43"/>
    </row>
    <row r="877" spans="1:3" x14ac:dyDescent="0.2">
      <c r="A877" s="43">
        <v>69413</v>
      </c>
      <c r="B877" s="43"/>
      <c r="C877" s="43"/>
    </row>
    <row r="878" spans="1:3" x14ac:dyDescent="0.2">
      <c r="A878" s="43">
        <v>69444</v>
      </c>
      <c r="B878" s="43"/>
      <c r="C878" s="43"/>
    </row>
    <row r="879" spans="1:3" x14ac:dyDescent="0.2">
      <c r="A879" s="43">
        <v>69472</v>
      </c>
      <c r="B879" s="43"/>
      <c r="C879" s="43"/>
    </row>
    <row r="880" spans="1:3" x14ac:dyDescent="0.2">
      <c r="A880" s="43">
        <v>69503</v>
      </c>
      <c r="B880" s="43"/>
      <c r="C880" s="43"/>
    </row>
    <row r="881" spans="1:3" x14ac:dyDescent="0.2">
      <c r="A881" s="43">
        <v>69533</v>
      </c>
      <c r="B881" s="43"/>
      <c r="C881" s="43"/>
    </row>
    <row r="882" spans="1:3" x14ac:dyDescent="0.2">
      <c r="A882" s="43">
        <v>69564</v>
      </c>
      <c r="B882" s="43"/>
      <c r="C882" s="43"/>
    </row>
    <row r="883" spans="1:3" x14ac:dyDescent="0.2">
      <c r="A883" s="43">
        <v>69594</v>
      </c>
      <c r="B883" s="43"/>
      <c r="C883" s="43"/>
    </row>
    <row r="884" spans="1:3" x14ac:dyDescent="0.2">
      <c r="A884" s="43">
        <v>69625</v>
      </c>
      <c r="B884" s="43"/>
      <c r="C884" s="43"/>
    </row>
    <row r="885" spans="1:3" x14ac:dyDescent="0.2">
      <c r="A885" s="43">
        <v>69656</v>
      </c>
      <c r="B885" s="43"/>
      <c r="C885" s="43"/>
    </row>
    <row r="886" spans="1:3" x14ac:dyDescent="0.2">
      <c r="A886" s="43">
        <v>69686</v>
      </c>
      <c r="B886" s="43"/>
      <c r="C886" s="43"/>
    </row>
    <row r="887" spans="1:3" x14ac:dyDescent="0.2">
      <c r="A887" s="43">
        <v>69717</v>
      </c>
      <c r="B887" s="43"/>
      <c r="C887" s="43"/>
    </row>
    <row r="888" spans="1:3" x14ac:dyDescent="0.2">
      <c r="A888" s="43">
        <v>69747</v>
      </c>
      <c r="B888" s="43"/>
      <c r="C888" s="43"/>
    </row>
    <row r="889" spans="1:3" x14ac:dyDescent="0.2">
      <c r="A889" s="43">
        <v>69778</v>
      </c>
      <c r="B889" s="43"/>
      <c r="C889" s="43"/>
    </row>
    <row r="890" spans="1:3" x14ac:dyDescent="0.2">
      <c r="A890" s="43">
        <v>69809</v>
      </c>
      <c r="B890" s="43"/>
      <c r="C890" s="43"/>
    </row>
    <row r="891" spans="1:3" x14ac:dyDescent="0.2">
      <c r="A891" s="43">
        <v>69837</v>
      </c>
      <c r="B891" s="43"/>
      <c r="C891" s="43"/>
    </row>
    <row r="892" spans="1:3" x14ac:dyDescent="0.2">
      <c r="A892" s="43">
        <v>69868</v>
      </c>
      <c r="B892" s="43"/>
      <c r="C892" s="43"/>
    </row>
    <row r="893" spans="1:3" x14ac:dyDescent="0.2">
      <c r="A893" s="43">
        <v>69898</v>
      </c>
      <c r="B893" s="43"/>
      <c r="C893" s="43"/>
    </row>
    <row r="894" spans="1:3" x14ac:dyDescent="0.2">
      <c r="A894" s="43">
        <v>69929</v>
      </c>
      <c r="B894" s="43"/>
      <c r="C894" s="43"/>
    </row>
    <row r="895" spans="1:3" x14ac:dyDescent="0.2">
      <c r="A895" s="43">
        <v>69959</v>
      </c>
      <c r="B895" s="43"/>
      <c r="C895" s="43"/>
    </row>
    <row r="896" spans="1:3" x14ac:dyDescent="0.2">
      <c r="A896" s="43">
        <v>69990</v>
      </c>
      <c r="B896" s="43"/>
      <c r="C896" s="43"/>
    </row>
    <row r="897" spans="1:3" x14ac:dyDescent="0.2">
      <c r="A897" s="43">
        <v>70021</v>
      </c>
      <c r="B897" s="43"/>
      <c r="C897" s="43"/>
    </row>
    <row r="898" spans="1:3" x14ac:dyDescent="0.2">
      <c r="A898" s="43">
        <v>70051</v>
      </c>
      <c r="B898" s="43"/>
      <c r="C898" s="43"/>
    </row>
    <row r="899" spans="1:3" x14ac:dyDescent="0.2">
      <c r="A899" s="43">
        <v>70082</v>
      </c>
      <c r="B899" s="43"/>
      <c r="C899" s="43"/>
    </row>
    <row r="900" spans="1:3" x14ac:dyDescent="0.2">
      <c r="A900" s="43">
        <v>70112</v>
      </c>
      <c r="B900" s="43"/>
      <c r="C900" s="43"/>
    </row>
    <row r="901" spans="1:3" x14ac:dyDescent="0.2">
      <c r="A901" s="43">
        <v>70143</v>
      </c>
      <c r="B901" s="43"/>
      <c r="C901" s="43"/>
    </row>
    <row r="902" spans="1:3" x14ac:dyDescent="0.2">
      <c r="A902" s="43">
        <v>70174</v>
      </c>
      <c r="B902" s="43"/>
      <c r="C902" s="43"/>
    </row>
    <row r="903" spans="1:3" x14ac:dyDescent="0.2">
      <c r="A903" s="43">
        <v>70203</v>
      </c>
      <c r="B903" s="43"/>
      <c r="C903" s="43"/>
    </row>
    <row r="904" spans="1:3" x14ac:dyDescent="0.2">
      <c r="A904" s="43">
        <v>70234</v>
      </c>
      <c r="B904" s="43"/>
      <c r="C904" s="43"/>
    </row>
    <row r="905" spans="1:3" x14ac:dyDescent="0.2">
      <c r="A905" s="43">
        <v>70264</v>
      </c>
      <c r="B905" s="43"/>
      <c r="C905" s="43"/>
    </row>
    <row r="906" spans="1:3" x14ac:dyDescent="0.2">
      <c r="A906" s="43">
        <v>70295</v>
      </c>
      <c r="B906" s="43"/>
      <c r="C906" s="43"/>
    </row>
    <row r="907" spans="1:3" x14ac:dyDescent="0.2">
      <c r="A907" s="43">
        <v>70325</v>
      </c>
      <c r="B907" s="43"/>
      <c r="C907" s="43"/>
    </row>
    <row r="908" spans="1:3" x14ac:dyDescent="0.2">
      <c r="A908" s="43">
        <v>70356</v>
      </c>
      <c r="B908" s="43"/>
      <c r="C908" s="43"/>
    </row>
    <row r="909" spans="1:3" x14ac:dyDescent="0.2">
      <c r="A909" s="43">
        <v>70387</v>
      </c>
      <c r="B909" s="43"/>
      <c r="C909" s="43"/>
    </row>
    <row r="910" spans="1:3" x14ac:dyDescent="0.2">
      <c r="A910" s="43">
        <v>70417</v>
      </c>
      <c r="B910" s="43"/>
      <c r="C910" s="43"/>
    </row>
    <row r="911" spans="1:3" x14ac:dyDescent="0.2">
      <c r="A911" s="43">
        <v>70448</v>
      </c>
      <c r="B911" s="43"/>
      <c r="C911" s="43"/>
    </row>
    <row r="912" spans="1:3" x14ac:dyDescent="0.2">
      <c r="A912" s="43">
        <v>70478</v>
      </c>
      <c r="B912" s="43"/>
      <c r="C912" s="43"/>
    </row>
    <row r="913" spans="1:3" x14ac:dyDescent="0.2">
      <c r="A913" s="43">
        <v>70509</v>
      </c>
      <c r="B913" s="43"/>
      <c r="C913" s="43"/>
    </row>
    <row r="914" spans="1:3" x14ac:dyDescent="0.2">
      <c r="A914" s="43">
        <v>70540</v>
      </c>
      <c r="B914" s="43"/>
      <c r="C914" s="43"/>
    </row>
    <row r="915" spans="1:3" x14ac:dyDescent="0.2">
      <c r="A915" s="43">
        <v>70568</v>
      </c>
      <c r="B915" s="43"/>
      <c r="C915" s="43"/>
    </row>
    <row r="916" spans="1:3" x14ac:dyDescent="0.2">
      <c r="A916" s="43">
        <v>70599</v>
      </c>
      <c r="B916" s="43"/>
      <c r="C916" s="43"/>
    </row>
    <row r="917" spans="1:3" x14ac:dyDescent="0.2">
      <c r="A917" s="43">
        <v>70629</v>
      </c>
      <c r="B917" s="43"/>
      <c r="C917" s="43"/>
    </row>
    <row r="918" spans="1:3" x14ac:dyDescent="0.2">
      <c r="A918" s="43">
        <v>70660</v>
      </c>
      <c r="B918" s="43"/>
      <c r="C918" s="43"/>
    </row>
    <row r="919" spans="1:3" x14ac:dyDescent="0.2">
      <c r="A919" s="43">
        <v>70690</v>
      </c>
      <c r="B919" s="43"/>
      <c r="C919" s="43"/>
    </row>
    <row r="920" spans="1:3" x14ac:dyDescent="0.2">
      <c r="A920" s="43">
        <v>70721</v>
      </c>
      <c r="B920" s="43"/>
      <c r="C920" s="43"/>
    </row>
    <row r="921" spans="1:3" x14ac:dyDescent="0.2">
      <c r="A921" s="43">
        <v>70752</v>
      </c>
      <c r="B921" s="43"/>
      <c r="C921" s="43"/>
    </row>
    <row r="922" spans="1:3" x14ac:dyDescent="0.2">
      <c r="A922" s="43">
        <v>70782</v>
      </c>
      <c r="B922" s="43"/>
      <c r="C922" s="43"/>
    </row>
    <row r="923" spans="1:3" x14ac:dyDescent="0.2">
      <c r="A923" s="43">
        <v>70813</v>
      </c>
      <c r="B923" s="43"/>
      <c r="C923" s="43"/>
    </row>
    <row r="924" spans="1:3" x14ac:dyDescent="0.2">
      <c r="A924" s="43">
        <v>70843</v>
      </c>
      <c r="B924" s="43"/>
      <c r="C924" s="43"/>
    </row>
    <row r="925" spans="1:3" x14ac:dyDescent="0.2">
      <c r="A925" s="43">
        <v>70874</v>
      </c>
      <c r="B925" s="43"/>
      <c r="C925" s="43"/>
    </row>
    <row r="926" spans="1:3" x14ac:dyDescent="0.2">
      <c r="A926" s="43">
        <v>70905</v>
      </c>
      <c r="B926" s="43"/>
      <c r="C926" s="43"/>
    </row>
    <row r="927" spans="1:3" x14ac:dyDescent="0.2">
      <c r="A927" s="43">
        <v>70933</v>
      </c>
      <c r="B927" s="43"/>
      <c r="C927" s="43"/>
    </row>
    <row r="928" spans="1:3" x14ac:dyDescent="0.2">
      <c r="A928" s="43">
        <v>70964</v>
      </c>
      <c r="B928" s="43"/>
      <c r="C928" s="43"/>
    </row>
    <row r="929" spans="1:3" x14ac:dyDescent="0.2">
      <c r="A929" s="43">
        <v>70994</v>
      </c>
      <c r="B929" s="43"/>
      <c r="C929" s="43"/>
    </row>
    <row r="930" spans="1:3" x14ac:dyDescent="0.2">
      <c r="A930" s="43">
        <v>71025</v>
      </c>
      <c r="B930" s="43"/>
      <c r="C930" s="43"/>
    </row>
    <row r="931" spans="1:3" x14ac:dyDescent="0.2">
      <c r="A931" s="43">
        <v>71055</v>
      </c>
      <c r="B931" s="43"/>
      <c r="C931" s="43"/>
    </row>
    <row r="932" spans="1:3" x14ac:dyDescent="0.2">
      <c r="A932" s="43">
        <v>71086</v>
      </c>
      <c r="B932" s="43"/>
      <c r="C932" s="43"/>
    </row>
    <row r="933" spans="1:3" x14ac:dyDescent="0.2">
      <c r="A933" s="43">
        <v>71117</v>
      </c>
      <c r="B933" s="43"/>
      <c r="C933" s="43"/>
    </row>
    <row r="934" spans="1:3" x14ac:dyDescent="0.2">
      <c r="A934" s="43">
        <v>71147</v>
      </c>
      <c r="B934" s="43"/>
      <c r="C934" s="43"/>
    </row>
    <row r="935" spans="1:3" x14ac:dyDescent="0.2">
      <c r="A935" s="43">
        <v>71178</v>
      </c>
      <c r="B935" s="43"/>
      <c r="C935" s="43"/>
    </row>
    <row r="936" spans="1:3" x14ac:dyDescent="0.2">
      <c r="A936" s="43">
        <v>71208</v>
      </c>
      <c r="B936" s="43"/>
      <c r="C936" s="43"/>
    </row>
    <row r="937" spans="1:3" x14ac:dyDescent="0.2">
      <c r="A937" s="43">
        <v>71239</v>
      </c>
      <c r="B937" s="43"/>
      <c r="C937" s="43"/>
    </row>
    <row r="938" spans="1:3" x14ac:dyDescent="0.2">
      <c r="A938" s="43">
        <v>71270</v>
      </c>
      <c r="B938" s="43"/>
      <c r="C938" s="43"/>
    </row>
    <row r="939" spans="1:3" x14ac:dyDescent="0.2">
      <c r="A939" s="43">
        <v>71298</v>
      </c>
      <c r="B939" s="43"/>
      <c r="C939" s="43"/>
    </row>
    <row r="940" spans="1:3" x14ac:dyDescent="0.2">
      <c r="A940" s="43">
        <v>71329</v>
      </c>
      <c r="B940" s="43"/>
      <c r="C940" s="43"/>
    </row>
    <row r="941" spans="1:3" x14ac:dyDescent="0.2">
      <c r="A941" s="43">
        <v>71359</v>
      </c>
      <c r="B941" s="43"/>
      <c r="C941" s="43"/>
    </row>
    <row r="942" spans="1:3" x14ac:dyDescent="0.2">
      <c r="A942" s="43">
        <v>71390</v>
      </c>
      <c r="B942" s="43"/>
      <c r="C942" s="43"/>
    </row>
    <row r="943" spans="1:3" x14ac:dyDescent="0.2">
      <c r="A943" s="43">
        <v>71420</v>
      </c>
      <c r="B943" s="43"/>
      <c r="C943" s="43"/>
    </row>
    <row r="944" spans="1:3" x14ac:dyDescent="0.2">
      <c r="A944" s="43">
        <v>71451</v>
      </c>
      <c r="B944" s="43"/>
      <c r="C944" s="43"/>
    </row>
    <row r="945" spans="1:3" x14ac:dyDescent="0.2">
      <c r="A945" s="43">
        <v>71482</v>
      </c>
      <c r="B945" s="43"/>
      <c r="C945" s="43"/>
    </row>
    <row r="946" spans="1:3" x14ac:dyDescent="0.2">
      <c r="A946" s="43">
        <v>71512</v>
      </c>
      <c r="B946" s="43"/>
      <c r="C946" s="43"/>
    </row>
    <row r="947" spans="1:3" x14ac:dyDescent="0.2">
      <c r="A947" s="43">
        <v>71543</v>
      </c>
      <c r="B947" s="43"/>
      <c r="C947" s="43"/>
    </row>
    <row r="948" spans="1:3" x14ac:dyDescent="0.2">
      <c r="A948" s="43">
        <v>71573</v>
      </c>
      <c r="B948" s="43"/>
      <c r="C948" s="43"/>
    </row>
    <row r="949" spans="1:3" x14ac:dyDescent="0.2">
      <c r="A949" s="43">
        <v>71604</v>
      </c>
      <c r="B949" s="43"/>
      <c r="C949" s="43"/>
    </row>
    <row r="950" spans="1:3" x14ac:dyDescent="0.2">
      <c r="A950" s="43">
        <v>71635</v>
      </c>
      <c r="B950" s="43"/>
      <c r="C950" s="43"/>
    </row>
    <row r="951" spans="1:3" x14ac:dyDescent="0.2">
      <c r="A951" s="43">
        <v>71664</v>
      </c>
      <c r="B951" s="43"/>
      <c r="C951" s="43"/>
    </row>
    <row r="952" spans="1:3" x14ac:dyDescent="0.2">
      <c r="A952" s="43">
        <v>71695</v>
      </c>
      <c r="B952" s="43"/>
      <c r="C952" s="43"/>
    </row>
    <row r="953" spans="1:3" x14ac:dyDescent="0.2">
      <c r="A953" s="43">
        <v>71725</v>
      </c>
      <c r="B953" s="43"/>
      <c r="C953" s="43"/>
    </row>
    <row r="954" spans="1:3" x14ac:dyDescent="0.2">
      <c r="A954" s="43">
        <v>71756</v>
      </c>
      <c r="B954" s="43"/>
      <c r="C954" s="43"/>
    </row>
    <row r="955" spans="1:3" x14ac:dyDescent="0.2">
      <c r="A955" s="43">
        <v>71786</v>
      </c>
      <c r="B955" s="43"/>
      <c r="C955" s="43"/>
    </row>
    <row r="956" spans="1:3" x14ac:dyDescent="0.2">
      <c r="A956" s="43">
        <v>71817</v>
      </c>
      <c r="B956" s="43"/>
      <c r="C956" s="43"/>
    </row>
    <row r="957" spans="1:3" x14ac:dyDescent="0.2">
      <c r="A957" s="43">
        <v>71848</v>
      </c>
      <c r="B957" s="43"/>
      <c r="C957" s="43"/>
    </row>
    <row r="958" spans="1:3" x14ac:dyDescent="0.2">
      <c r="A958" s="43">
        <v>71878</v>
      </c>
      <c r="B958" s="43"/>
      <c r="C958" s="43"/>
    </row>
    <row r="959" spans="1:3" x14ac:dyDescent="0.2">
      <c r="A959" s="43">
        <v>71909</v>
      </c>
      <c r="B959" s="43"/>
      <c r="C959" s="43"/>
    </row>
    <row r="960" spans="1:3" x14ac:dyDescent="0.2">
      <c r="A960" s="43">
        <v>71939</v>
      </c>
      <c r="B960" s="43"/>
      <c r="C960" s="43"/>
    </row>
    <row r="961" spans="1:3" x14ac:dyDescent="0.2">
      <c r="A961" s="43">
        <v>71970</v>
      </c>
      <c r="B961" s="43"/>
      <c r="C961" s="43"/>
    </row>
    <row r="962" spans="1:3" x14ac:dyDescent="0.2">
      <c r="A962" s="43">
        <v>72001</v>
      </c>
      <c r="B962" s="43"/>
      <c r="C962" s="43"/>
    </row>
    <row r="963" spans="1:3" x14ac:dyDescent="0.2">
      <c r="A963" s="43">
        <v>72029</v>
      </c>
      <c r="B963" s="43"/>
      <c r="C963" s="43"/>
    </row>
    <row r="964" spans="1:3" x14ac:dyDescent="0.2">
      <c r="A964" s="43">
        <v>72060</v>
      </c>
      <c r="B964" s="43"/>
      <c r="C964" s="43"/>
    </row>
    <row r="965" spans="1:3" x14ac:dyDescent="0.2">
      <c r="A965" s="43">
        <v>72090</v>
      </c>
      <c r="B965" s="43"/>
      <c r="C965" s="43"/>
    </row>
    <row r="966" spans="1:3" x14ac:dyDescent="0.2">
      <c r="A966" s="43">
        <v>72121</v>
      </c>
      <c r="B966" s="43"/>
      <c r="C966" s="43"/>
    </row>
    <row r="967" spans="1:3" x14ac:dyDescent="0.2">
      <c r="A967" s="43">
        <v>72151</v>
      </c>
      <c r="B967" s="43"/>
      <c r="C967" s="43"/>
    </row>
    <row r="968" spans="1:3" x14ac:dyDescent="0.2">
      <c r="A968" s="43">
        <v>72182</v>
      </c>
      <c r="B968" s="43"/>
      <c r="C968" s="43"/>
    </row>
    <row r="969" spans="1:3" x14ac:dyDescent="0.2">
      <c r="A969" s="43">
        <v>72213</v>
      </c>
      <c r="B969" s="43"/>
      <c r="C969" s="43"/>
    </row>
    <row r="970" spans="1:3" x14ac:dyDescent="0.2">
      <c r="A970" s="43">
        <v>72243</v>
      </c>
      <c r="B970" s="43"/>
      <c r="C970" s="43"/>
    </row>
    <row r="971" spans="1:3" x14ac:dyDescent="0.2">
      <c r="A971" s="43">
        <v>72274</v>
      </c>
      <c r="B971" s="43"/>
      <c r="C971" s="43"/>
    </row>
    <row r="972" spans="1:3" x14ac:dyDescent="0.2">
      <c r="A972" s="43">
        <v>72304</v>
      </c>
      <c r="B972" s="43"/>
      <c r="C972" s="43"/>
    </row>
    <row r="973" spans="1:3" x14ac:dyDescent="0.2">
      <c r="A973" s="43">
        <v>72335</v>
      </c>
      <c r="B973" s="43"/>
      <c r="C973" s="43"/>
    </row>
    <row r="974" spans="1:3" x14ac:dyDescent="0.2">
      <c r="A974" s="43">
        <v>72366</v>
      </c>
      <c r="B974" s="43"/>
      <c r="C974" s="43"/>
    </row>
    <row r="975" spans="1:3" x14ac:dyDescent="0.2">
      <c r="A975" s="43">
        <v>72394</v>
      </c>
      <c r="B975" s="43"/>
      <c r="C975" s="43"/>
    </row>
    <row r="976" spans="1:3" x14ac:dyDescent="0.2">
      <c r="A976" s="43">
        <v>72425</v>
      </c>
      <c r="B976" s="43"/>
      <c r="C976" s="43"/>
    </row>
    <row r="977" spans="1:3" x14ac:dyDescent="0.2">
      <c r="A977" s="43">
        <v>72455</v>
      </c>
      <c r="B977" s="43"/>
      <c r="C977" s="43"/>
    </row>
    <row r="978" spans="1:3" x14ac:dyDescent="0.2">
      <c r="A978" s="43">
        <v>72486</v>
      </c>
      <c r="B978" s="43"/>
      <c r="C978" s="43"/>
    </row>
    <row r="979" spans="1:3" x14ac:dyDescent="0.2">
      <c r="A979" s="43">
        <v>72516</v>
      </c>
      <c r="B979" s="43"/>
      <c r="C979" s="43"/>
    </row>
    <row r="980" spans="1:3" x14ac:dyDescent="0.2">
      <c r="A980" s="43">
        <v>72547</v>
      </c>
      <c r="B980" s="43"/>
      <c r="C980" s="43"/>
    </row>
    <row r="981" spans="1:3" x14ac:dyDescent="0.2">
      <c r="A981" s="43">
        <v>72578</v>
      </c>
      <c r="B981" s="43"/>
      <c r="C981" s="43"/>
    </row>
    <row r="982" spans="1:3" x14ac:dyDescent="0.2">
      <c r="A982" s="43">
        <v>72608</v>
      </c>
      <c r="B982" s="43"/>
      <c r="C982" s="43"/>
    </row>
    <row r="983" spans="1:3" x14ac:dyDescent="0.2">
      <c r="A983" s="43">
        <v>72639</v>
      </c>
      <c r="B983" s="43"/>
      <c r="C983" s="43"/>
    </row>
    <row r="984" spans="1:3" x14ac:dyDescent="0.2">
      <c r="A984" s="43">
        <v>72669</v>
      </c>
      <c r="B984" s="43"/>
      <c r="C984" s="43"/>
    </row>
    <row r="985" spans="1:3" x14ac:dyDescent="0.2">
      <c r="A985" s="43">
        <v>72700</v>
      </c>
      <c r="B985" s="43"/>
      <c r="C985" s="43"/>
    </row>
    <row r="986" spans="1:3" x14ac:dyDescent="0.2">
      <c r="A986" s="43">
        <v>72731</v>
      </c>
      <c r="B986" s="43"/>
      <c r="C986" s="43"/>
    </row>
    <row r="987" spans="1:3" x14ac:dyDescent="0.2">
      <c r="A987" s="43">
        <v>72759</v>
      </c>
      <c r="B987" s="43"/>
      <c r="C987" s="43"/>
    </row>
    <row r="988" spans="1:3" x14ac:dyDescent="0.2">
      <c r="A988" s="43">
        <v>72790</v>
      </c>
      <c r="B988" s="43"/>
      <c r="C988" s="43"/>
    </row>
    <row r="989" spans="1:3" x14ac:dyDescent="0.2">
      <c r="A989" s="43">
        <v>72820</v>
      </c>
      <c r="B989" s="43"/>
      <c r="C989" s="4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8"/>
  <sheetViews>
    <sheetView showGridLines="0" workbookViewId="0">
      <selection activeCell="G25" sqref="G25"/>
    </sheetView>
  </sheetViews>
  <sheetFormatPr baseColWidth="10" defaultRowHeight="15" x14ac:dyDescent="0.2"/>
  <cols>
    <col min="3" max="6" width="12.1640625" bestFit="1" customWidth="1"/>
  </cols>
  <sheetData>
    <row r="6" spans="2:7" x14ac:dyDescent="0.2">
      <c r="C6" s="68">
        <v>2017</v>
      </c>
      <c r="D6" s="68" t="s">
        <v>42</v>
      </c>
      <c r="E6" s="75" t="s">
        <v>43</v>
      </c>
      <c r="F6" s="68">
        <v>2021</v>
      </c>
    </row>
    <row r="7" spans="2:7" x14ac:dyDescent="0.2">
      <c r="B7" t="s">
        <v>44</v>
      </c>
      <c r="C7" s="42">
        <v>876000</v>
      </c>
      <c r="D7" s="42">
        <f>C7-D8</f>
        <v>825621</v>
      </c>
      <c r="E7" s="42">
        <f>D7</f>
        <v>825621</v>
      </c>
      <c r="F7" s="42">
        <v>879245.84</v>
      </c>
      <c r="G7" s="76"/>
    </row>
    <row r="8" spans="2:7" x14ac:dyDescent="0.2">
      <c r="B8" t="s">
        <v>45</v>
      </c>
      <c r="C8" s="42">
        <v>0</v>
      </c>
      <c r="D8" s="42">
        <v>50379</v>
      </c>
      <c r="E8" s="42">
        <f>F7-E7</f>
        <v>53624.839999999967</v>
      </c>
      <c r="F8" s="42"/>
      <c r="G8" s="7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Mortgage</vt:lpstr>
      <vt:lpstr>Interest</vt:lpstr>
      <vt:lpstr>Principal</vt:lpstr>
      <vt:lpstr>Distress</vt:lpstr>
      <vt:lpstr>Fraud</vt:lpstr>
      <vt:lpstr>COVID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Pawel Rzeczkowski</cp:lastModifiedBy>
  <cp:lastPrinted>2009-10-11T02:12:19Z</cp:lastPrinted>
  <dcterms:created xsi:type="dcterms:W3CDTF">2009-09-30T02:03:03Z</dcterms:created>
  <dcterms:modified xsi:type="dcterms:W3CDTF">2023-01-05T08:36:55Z</dcterms:modified>
  <cp:category/>
</cp:coreProperties>
</file>