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GitHub\Big-Crete-Calculator\Hardware\Simulations\"/>
    </mc:Choice>
  </mc:AlternateContent>
  <xr:revisionPtr revIDLastSave="0" documentId="8_{3139B9ED-24B2-45A0-898A-F9E65821A5EC}" xr6:coauthVersionLast="47" xr6:coauthVersionMax="47" xr10:uidLastSave="{00000000-0000-0000-0000-000000000000}"/>
  <bookViews>
    <workbookView xWindow="-120" yWindow="-120" windowWidth="29040" windowHeight="15840" xr2:uid="{49CC9E55-D6CA-4621-BEAA-5E268130943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" i="1" l="1"/>
  <c r="P25" i="1"/>
  <c r="L25" i="1"/>
  <c r="H25" i="1"/>
  <c r="T10" i="1"/>
  <c r="T12" i="1" s="1"/>
  <c r="T8" i="1"/>
  <c r="P10" i="1"/>
  <c r="P11" i="1" s="1"/>
  <c r="P8" i="1"/>
  <c r="L11" i="1"/>
  <c r="L12" i="1"/>
  <c r="L13" i="1"/>
  <c r="L14" i="1"/>
  <c r="L10" i="1"/>
  <c r="L8" i="1"/>
  <c r="H14" i="1"/>
  <c r="H10" i="1"/>
  <c r="H11" i="1" s="1"/>
  <c r="H8" i="1"/>
  <c r="T11" i="1" l="1"/>
  <c r="T13" i="1" s="1"/>
  <c r="T14" i="1" s="1"/>
  <c r="P12" i="1"/>
  <c r="P13" i="1" s="1"/>
  <c r="P14" i="1" s="1"/>
  <c r="H12" i="1"/>
  <c r="H13" i="1" s="1"/>
</calcChain>
</file>

<file path=xl/sharedStrings.xml><?xml version="1.0" encoding="utf-8"?>
<sst xmlns="http://schemas.openxmlformats.org/spreadsheetml/2006/main" count="63" uniqueCount="23">
  <si>
    <t>Rails</t>
  </si>
  <si>
    <t>5V</t>
  </si>
  <si>
    <t>3.3V</t>
  </si>
  <si>
    <t>1.8V</t>
  </si>
  <si>
    <t>1.5V</t>
  </si>
  <si>
    <t>Channel 1</t>
  </si>
  <si>
    <t>R1</t>
  </si>
  <si>
    <t>R2</t>
  </si>
  <si>
    <t>Vout</t>
  </si>
  <si>
    <t>Fbref</t>
  </si>
  <si>
    <t>fs</t>
  </si>
  <si>
    <t>L</t>
  </si>
  <si>
    <t>Pvin</t>
  </si>
  <si>
    <t>k</t>
  </si>
  <si>
    <t>1.4uH</t>
  </si>
  <si>
    <t>Ilim</t>
  </si>
  <si>
    <t>Cout</t>
  </si>
  <si>
    <t>0.6uF</t>
  </si>
  <si>
    <t>Vrip</t>
  </si>
  <si>
    <t>Irip</t>
  </si>
  <si>
    <t>Reg</t>
  </si>
  <si>
    <t>Channel 2</t>
  </si>
  <si>
    <t>Channel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</si>
</sst>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845D-C2A1-49B9-B62E-698FAB566150}">
  <dimension ref="D6:T25"/>
  <sheetViews>
    <sheetView tabSelected="1" workbookViewId="0">
      <selection activeCell="T8" sqref="T8"/>
    </sheetView>
  </sheetViews>
  <sheetFormatPr defaultRowHeight="15" x14ac:dyDescent="0.25"/>
  <cols>
    <col min="8" max="8" width="11" customWidth="1"/>
    <col min="12" max="12" width="12" bestFit="1" customWidth="1"/>
  </cols>
  <sheetData>
    <row r="6" spans="4:20" x14ac:dyDescent="0.25">
      <c r="D6" t="s">
        <v>0</v>
      </c>
      <c r="H6" t="s">
        <v>5</v>
      </c>
      <c r="L6" t="s">
        <v>21</v>
      </c>
      <c r="P6" t="s">
        <v>22</v>
      </c>
      <c r="T6" t="s">
        <v>22</v>
      </c>
    </row>
    <row r="7" spans="4:20" x14ac:dyDescent="0.25">
      <c r="D7" t="s">
        <v>1</v>
      </c>
    </row>
    <row r="8" spans="4:20" x14ac:dyDescent="0.25">
      <c r="D8" t="s">
        <v>2</v>
      </c>
      <c r="G8" t="s">
        <v>6</v>
      </c>
      <c r="H8">
        <f>H9*(H17/H16 - 1)</f>
        <v>40</v>
      </c>
      <c r="K8" t="s">
        <v>6</v>
      </c>
      <c r="L8">
        <f>L9*(L17/L16 - 1)</f>
        <v>23</v>
      </c>
      <c r="O8" t="s">
        <v>6</v>
      </c>
      <c r="P8">
        <f>P9*(P17/P16 - 1)</f>
        <v>12.5</v>
      </c>
      <c r="S8" t="s">
        <v>6</v>
      </c>
      <c r="T8">
        <f>T9*(T17/T16 - 1)</f>
        <v>8.75</v>
      </c>
    </row>
    <row r="9" spans="4:20" x14ac:dyDescent="0.25">
      <c r="D9" t="s">
        <v>3</v>
      </c>
      <c r="G9" s="1" t="s">
        <v>7</v>
      </c>
      <c r="H9">
        <v>10</v>
      </c>
      <c r="K9" s="1" t="s">
        <v>7</v>
      </c>
      <c r="L9">
        <v>10</v>
      </c>
      <c r="O9" s="1" t="s">
        <v>7</v>
      </c>
      <c r="P9">
        <v>10</v>
      </c>
      <c r="S9" s="1" t="s">
        <v>7</v>
      </c>
      <c r="T9">
        <v>10</v>
      </c>
    </row>
    <row r="10" spans="4:20" x14ac:dyDescent="0.25">
      <c r="D10" t="s">
        <v>4</v>
      </c>
      <c r="G10" t="s">
        <v>11</v>
      </c>
      <c r="H10">
        <f>H20*(H17/H19)*((H19-H17)/H18)</f>
        <v>1.471861471861472E-6</v>
      </c>
      <c r="I10" t="s">
        <v>14</v>
      </c>
      <c r="K10" t="s">
        <v>11</v>
      </c>
      <c r="L10">
        <f>L20*(L17/L19)*((L19-L17)/L18)</f>
        <v>9.1071428571428569E-7</v>
      </c>
      <c r="O10" t="s">
        <v>11</v>
      </c>
      <c r="P10">
        <f>P20*(P17/P19)*((P19-P17)/P18)</f>
        <v>4.8347107438016533E-7</v>
      </c>
      <c r="S10" t="s">
        <v>11</v>
      </c>
      <c r="T10">
        <f>T20*(T17/T19)*((T19-T17)/T18)</f>
        <v>4.8347107438016533E-7</v>
      </c>
    </row>
    <row r="11" spans="4:20" x14ac:dyDescent="0.25">
      <c r="G11" t="s">
        <v>16</v>
      </c>
      <c r="H11">
        <f>10*H10*((H21/H17)^2)</f>
        <v>5.887445887445889E-7</v>
      </c>
      <c r="I11" t="s">
        <v>17</v>
      </c>
      <c r="K11" t="s">
        <v>16</v>
      </c>
      <c r="L11">
        <f>10*L10*((L21/L17)^2)</f>
        <v>7.5265643447461644E-6</v>
      </c>
      <c r="O11" t="s">
        <v>16</v>
      </c>
      <c r="P11">
        <f>10*P10*((P21/P17)^2)</f>
        <v>3.3574380165289251E-6</v>
      </c>
      <c r="S11" t="s">
        <v>16</v>
      </c>
      <c r="T11">
        <f>10*T10*((T21/T17)^2)</f>
        <v>2.1321074380165291E-5</v>
      </c>
    </row>
    <row r="12" spans="4:20" x14ac:dyDescent="0.25">
      <c r="G12" t="s">
        <v>19</v>
      </c>
      <c r="H12">
        <f>H17/(H10*H18)*(1-(H17/H19))</f>
        <v>0.625</v>
      </c>
      <c r="K12" t="s">
        <v>19</v>
      </c>
      <c r="L12">
        <f>L17/(L10*L18)*(1-(L17/L19))</f>
        <v>1</v>
      </c>
      <c r="O12" t="s">
        <v>19</v>
      </c>
      <c r="P12">
        <f>P17/(P10*P18)*(1-(P17/P19))</f>
        <v>0.76923076923076905</v>
      </c>
      <c r="S12" t="s">
        <v>19</v>
      </c>
      <c r="T12">
        <f>T17/(T10*T18)*(1-(T17/T19))</f>
        <v>0.76923076923076905</v>
      </c>
    </row>
    <row r="13" spans="4:20" x14ac:dyDescent="0.25">
      <c r="G13" t="s">
        <v>18</v>
      </c>
      <c r="H13">
        <f>H12/(8*H18*H11)</f>
        <v>6.0317095588235281E-2</v>
      </c>
      <c r="K13" t="s">
        <v>18</v>
      </c>
      <c r="L13">
        <f>L12/(8*L18*L11)</f>
        <v>7.5490196078431358E-3</v>
      </c>
      <c r="O13" t="s">
        <v>18</v>
      </c>
      <c r="P13">
        <f>P12/(8*P18*P11)</f>
        <v>1.301775147928994E-2</v>
      </c>
      <c r="S13" t="s">
        <v>18</v>
      </c>
      <c r="T13">
        <f>T12/(8*T18*T11)</f>
        <v>2.0499104748188993E-3</v>
      </c>
    </row>
    <row r="14" spans="4:20" x14ac:dyDescent="0.25">
      <c r="G14" t="s">
        <v>20</v>
      </c>
      <c r="H14" s="2">
        <f>H13/H17</f>
        <v>1.2063419117647056E-2</v>
      </c>
      <c r="K14" t="s">
        <v>20</v>
      </c>
      <c r="L14" s="2">
        <f>L13/L17</f>
        <v>2.2875816993464049E-3</v>
      </c>
      <c r="O14" t="s">
        <v>20</v>
      </c>
      <c r="P14" s="2">
        <f>P13/P17</f>
        <v>7.2320841551610782E-3</v>
      </c>
      <c r="S14" t="s">
        <v>20</v>
      </c>
      <c r="T14" s="2">
        <f>T13/T17</f>
        <v>1.3666069832125995E-3</v>
      </c>
    </row>
    <row r="16" spans="4:20" x14ac:dyDescent="0.25">
      <c r="G16" t="s">
        <v>9</v>
      </c>
      <c r="H16">
        <v>1</v>
      </c>
      <c r="K16" t="s">
        <v>9</v>
      </c>
      <c r="L16">
        <v>1</v>
      </c>
      <c r="O16" t="s">
        <v>9</v>
      </c>
      <c r="P16">
        <v>0.8</v>
      </c>
      <c r="S16" t="s">
        <v>9</v>
      </c>
      <c r="T16">
        <v>0.8</v>
      </c>
    </row>
    <row r="17" spans="7:20" x14ac:dyDescent="0.25">
      <c r="G17" t="s">
        <v>8</v>
      </c>
      <c r="H17">
        <v>5</v>
      </c>
      <c r="K17" t="s">
        <v>8</v>
      </c>
      <c r="L17">
        <v>3.3</v>
      </c>
      <c r="O17" t="s">
        <v>8</v>
      </c>
      <c r="P17">
        <v>1.8</v>
      </c>
      <c r="S17" t="s">
        <v>8</v>
      </c>
      <c r="T17">
        <v>1.5</v>
      </c>
    </row>
    <row r="18" spans="7:20" x14ac:dyDescent="0.25">
      <c r="G18" t="s">
        <v>10</v>
      </c>
      <c r="H18">
        <v>2200000</v>
      </c>
      <c r="K18" t="s">
        <v>10</v>
      </c>
      <c r="L18">
        <v>2200000</v>
      </c>
      <c r="O18" t="s">
        <v>10</v>
      </c>
      <c r="P18">
        <v>2200000</v>
      </c>
      <c r="S18" t="s">
        <v>10</v>
      </c>
      <c r="T18">
        <v>2200000</v>
      </c>
    </row>
    <row r="19" spans="7:20" x14ac:dyDescent="0.25">
      <c r="G19" t="s">
        <v>12</v>
      </c>
      <c r="H19">
        <v>8.4</v>
      </c>
      <c r="K19" t="s">
        <v>12</v>
      </c>
      <c r="L19">
        <v>8.4</v>
      </c>
      <c r="O19" t="s">
        <v>12</v>
      </c>
      <c r="P19">
        <v>3.3</v>
      </c>
      <c r="S19" t="s">
        <v>12</v>
      </c>
      <c r="T19">
        <v>3.3</v>
      </c>
    </row>
    <row r="20" spans="7:20" x14ac:dyDescent="0.25">
      <c r="G20" t="s">
        <v>13</v>
      </c>
      <c r="H20">
        <v>1.6</v>
      </c>
      <c r="K20" t="s">
        <v>13</v>
      </c>
      <c r="L20">
        <v>1</v>
      </c>
      <c r="O20" t="s">
        <v>13</v>
      </c>
      <c r="P20">
        <v>1.3</v>
      </c>
      <c r="S20" t="s">
        <v>13</v>
      </c>
      <c r="T20">
        <v>1.3</v>
      </c>
    </row>
    <row r="21" spans="7:20" x14ac:dyDescent="0.25">
      <c r="G21" t="s">
        <v>15</v>
      </c>
      <c r="H21">
        <v>1</v>
      </c>
      <c r="K21" t="s">
        <v>15</v>
      </c>
      <c r="L21">
        <v>3</v>
      </c>
      <c r="O21" t="s">
        <v>15</v>
      </c>
      <c r="P21">
        <v>1.5</v>
      </c>
      <c r="S21" t="s">
        <v>15</v>
      </c>
      <c r="T21">
        <v>3.15</v>
      </c>
    </row>
    <row r="24" spans="7:20" x14ac:dyDescent="0.25">
      <c r="H24">
        <v>0.75</v>
      </c>
      <c r="L24">
        <v>0.1</v>
      </c>
      <c r="P24">
        <v>1.25</v>
      </c>
      <c r="T24">
        <v>2.2999999999999998</v>
      </c>
    </row>
    <row r="25" spans="7:20" x14ac:dyDescent="0.25">
      <c r="H25">
        <f>H17/H24</f>
        <v>6.666666666666667</v>
      </c>
      <c r="L25">
        <f>L17/L24</f>
        <v>32.999999999999993</v>
      </c>
      <c r="P25">
        <f>P17/P24</f>
        <v>1.44</v>
      </c>
      <c r="T25">
        <f>T17/T24</f>
        <v>0.65217391304347827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Childerhose</dc:creator>
  <cp:lastModifiedBy>Ethan Childerhose</cp:lastModifiedBy>
  <dcterms:created xsi:type="dcterms:W3CDTF">2021-06-05T23:08:41Z</dcterms:created>
  <dcterms:modified xsi:type="dcterms:W3CDTF">2021-06-19T06:15:20Z</dcterms:modified>
</cp:coreProperties>
</file>