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eb31d1e7e4f03b/Documents/"/>
    </mc:Choice>
  </mc:AlternateContent>
  <xr:revisionPtr revIDLastSave="0" documentId="8_{4ABA8B57-675C-4B41-AB72-B04E92748A60}" xr6:coauthVersionLast="47" xr6:coauthVersionMax="47" xr10:uidLastSave="{00000000-0000-0000-0000-000000000000}"/>
  <bookViews>
    <workbookView xWindow="-120" yWindow="-120" windowWidth="29040" windowHeight="15840" xr2:uid="{839FBC5F-D783-4734-B99E-3C5B05E4F7F8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2" l="1"/>
  <c r="AI4" i="2"/>
  <c r="AJ4" i="2"/>
  <c r="AK4" i="2"/>
  <c r="AL4" i="2"/>
  <c r="AM4" i="2" s="1"/>
  <c r="AN4" i="2" s="1"/>
  <c r="AO4" i="2" s="1"/>
  <c r="AP4" i="2" s="1"/>
  <c r="AQ4" i="2" s="1"/>
  <c r="AR4" i="2" s="1"/>
  <c r="AG4" i="2"/>
  <c r="D13" i="1"/>
  <c r="D14" i="1"/>
  <c r="D15" i="1"/>
  <c r="A2" i="1"/>
  <c r="D16" i="1" l="1"/>
</calcChain>
</file>

<file path=xl/sharedStrings.xml><?xml version="1.0" encoding="utf-8"?>
<sst xmlns="http://schemas.openxmlformats.org/spreadsheetml/2006/main" count="81" uniqueCount="81">
  <si>
    <t>ALL $ are in USD</t>
  </si>
  <si>
    <t>Company Name:</t>
  </si>
  <si>
    <t>Microsoft</t>
  </si>
  <si>
    <t>Description:</t>
  </si>
  <si>
    <t>Microsoft is a Software and Infrastructure company that is currently the second biggest company in the world by market cap at about 2.6T.</t>
  </si>
  <si>
    <t>Ticker:</t>
  </si>
  <si>
    <t>MSFT</t>
  </si>
  <si>
    <t xml:space="preserve">Microsoft was founded in 1975 by Bill Gates and is based in Redmond, Washington. The current CEO is Satya Nadella. Since it's inception Microsoft </t>
  </si>
  <si>
    <t>Model</t>
  </si>
  <si>
    <t xml:space="preserve">CEO: </t>
  </si>
  <si>
    <t>Satya Nadella</t>
  </si>
  <si>
    <t>has created perhaps more successful software then any other company. Along with that Microsoft has purchased or purchased stake in multiple companies and products such as</t>
  </si>
  <si>
    <t xml:space="preserve">Industry: </t>
  </si>
  <si>
    <t>Software</t>
  </si>
  <si>
    <t>Activison Blizzard, GitHub, OpenAI, LinkedIn and more.</t>
  </si>
  <si>
    <t>Location:</t>
  </si>
  <si>
    <t>Redmond, Washington, USA</t>
  </si>
  <si>
    <t>Recently Microsoft has been venturing into Ai with their $10B investment in OpenAI and their Bing search engine which also uses ChatGPT and Dalle software from OpenAI.</t>
  </si>
  <si>
    <t>Website:</t>
  </si>
  <si>
    <t>microsoft.com</t>
  </si>
  <si>
    <t>Some of Microsoft's most succesful products include Xbox, Laptops, Tablets, Windows, Azure, Microsoft 365. These products combined and more bring in over $218B in revenue last annual report.</t>
  </si>
  <si>
    <t>Belive it or not Microsoft also makes income through advertisements which they run for other companies.</t>
  </si>
  <si>
    <t>Basic Info:</t>
  </si>
  <si>
    <t xml:space="preserve">Products: (not including purchased or merged companies) </t>
  </si>
  <si>
    <t>Price:</t>
  </si>
  <si>
    <t>P</t>
  </si>
  <si>
    <t>Laptops and Tablets:</t>
  </si>
  <si>
    <t>S/O</t>
  </si>
  <si>
    <t>Surface Laptop Studio 2</t>
  </si>
  <si>
    <t>MC</t>
  </si>
  <si>
    <t>Surface Laptop Go 3</t>
  </si>
  <si>
    <t>C</t>
  </si>
  <si>
    <t>Surface Laptop 5</t>
  </si>
  <si>
    <t>D</t>
  </si>
  <si>
    <t>Surface Pro 9</t>
  </si>
  <si>
    <t>EV</t>
  </si>
  <si>
    <t>Surface Pro 7+</t>
  </si>
  <si>
    <t>Surface Headphones</t>
  </si>
  <si>
    <t>Gaming:</t>
  </si>
  <si>
    <t>Xbox Series X</t>
  </si>
  <si>
    <t>Xbox Series S</t>
  </si>
  <si>
    <t>Hardrives and Storage</t>
  </si>
  <si>
    <t>Controllers</t>
  </si>
  <si>
    <t>Games</t>
  </si>
  <si>
    <t>Headphones</t>
  </si>
  <si>
    <t>Game Pass</t>
  </si>
  <si>
    <t>Software:</t>
  </si>
  <si>
    <t>Microsoft 365</t>
  </si>
  <si>
    <t>Windows 11</t>
  </si>
  <si>
    <t>ALL $ IN USD MILLIONS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</si>
  <si>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</si>
  <si>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</si>
  <si>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</si>
  <si>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</si>
  <si>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</si>
  <si>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</si>
  <si>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</si>
  <si>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</si>
  <si>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</si>
  <si>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</si>
  <si>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</si>
  <si>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</si>
  <si>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</si>
  <si>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</si>
  <si>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</si>
  <si>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</si>
  <si>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</si>
  <si>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</si>
  <si>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</si>
  <si>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</si>
  <si>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</si>
  <si>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</si>
  <si>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</si>
  <si>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</si>
  <si>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</si>
  <si>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</si>
  <si>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Maturity</t>
  </si>
  <si>
    <t>Discount</t>
  </si>
  <si>
    <t>NPV</t>
  </si>
  <si>
    <t>ROIC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</si>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</sst>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&quot;M&quot;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7D0D-6E6A-44A0-9986-E1C18F065FE7}">
  <dimension ref="A1:K30"/>
  <sheetViews>
    <sheetView tabSelected="1" workbookViewId="0">
      <selection activeCell="C38" sqref="C38"/>
    </sheetView>
  </sheetViews>
  <sheetFormatPr defaultRowHeight="15"/>
  <cols>
    <col min="1" max="1" width="10.42578125" bestFit="1" customWidth="1"/>
    <col min="3" max="3" width="15.7109375" bestFit="1" customWidth="1"/>
    <col min="4" max="4" width="26.28515625" bestFit="1" customWidth="1"/>
    <col min="6" max="6" width="22" bestFit="1" customWidth="1"/>
    <col min="16" max="16" width="12" bestFit="1" customWidth="1"/>
  </cols>
  <sheetData>
    <row r="1" spans="1:11">
      <c r="A1" s="2" t="s">
        <v>0</v>
      </c>
    </row>
    <row r="2" spans="1:11">
      <c r="A2" s="3">
        <f ca="1">TODAY()</f>
        <v>45239</v>
      </c>
      <c r="C2" s="1" t="s">
        <v>1</v>
      </c>
      <c r="D2" t="s">
        <v>2</v>
      </c>
      <c r="F2" s="1" t="s">
        <v>3</v>
      </c>
      <c r="G2" t="s">
        <v>4</v>
      </c>
    </row>
    <row r="3" spans="1:11">
      <c r="C3" s="1" t="s">
        <v>5</v>
      </c>
      <c r="D3" t="s">
        <v>6</v>
      </c>
      <c r="G3" t="s">
        <v>7</v>
      </c>
    </row>
    <row r="4" spans="1:11">
      <c r="A4" s="4" t="s">
        <v>8</v>
      </c>
      <c r="C4" s="1" t="s">
        <v>9</v>
      </c>
      <c r="D4" t="s">
        <v>10</v>
      </c>
      <c r="G4" t="s">
        <v>11</v>
      </c>
    </row>
    <row r="5" spans="1:11">
      <c r="C5" s="1" t="s">
        <v>12</v>
      </c>
      <c r="D5" t="s">
        <v>13</v>
      </c>
      <c r="G5" t="s">
        <v>14</v>
      </c>
    </row>
    <row r="6" spans="1:11">
      <c r="C6" s="1" t="s">
        <v>15</v>
      </c>
      <c r="D6" t="s">
        <v>16</v>
      </c>
      <c r="G6" t="s">
        <v>17</v>
      </c>
    </row>
    <row r="7" spans="1:11">
      <c r="C7" s="1" t="s">
        <v>18</v>
      </c>
      <c r="D7" t="s">
        <v>19</v>
      </c>
      <c r="G7" t="s">
        <v>20</v>
      </c>
    </row>
    <row r="8" spans="1:11">
      <c r="C8" s="1"/>
      <c r="G8" t="s">
        <v>21</v>
      </c>
    </row>
    <row r="10" spans="1:11">
      <c r="C10" s="1" t="s">
        <v>22</v>
      </c>
      <c r="F10" s="1" t="s">
        <v>23</v>
      </c>
      <c r="H10" s="1"/>
      <c r="K10" s="1" t="s">
        <v>24</v>
      </c>
    </row>
    <row r="11" spans="1:11">
      <c r="C11" t="s">
        <v>25</v>
      </c>
      <c r="D11">
        <v>363</v>
      </c>
      <c r="F11" s="1" t="s">
        <v>26</v>
      </c>
    </row>
    <row r="12" spans="1:11">
      <c r="C12" t="s">
        <v>27</v>
      </c>
      <c r="D12" s="5">
        <v>7429763722</v>
      </c>
      <c r="F12" t="s">
        <v>28</v>
      </c>
    </row>
    <row r="13" spans="1:11">
      <c r="C13" t="s">
        <v>29</v>
      </c>
      <c r="D13" s="5">
        <f>D11*D12</f>
        <v>2697004231086</v>
      </c>
      <c r="F13" t="s">
        <v>30</v>
      </c>
    </row>
    <row r="14" spans="1:11">
      <c r="C14" t="s">
        <v>31</v>
      </c>
      <c r="D14" s="5">
        <f>111262000*100</f>
        <v>11126200000</v>
      </c>
      <c r="F14" t="s">
        <v>32</v>
      </c>
    </row>
    <row r="15" spans="1:11">
      <c r="C15" t="s">
        <v>33</v>
      </c>
      <c r="D15" s="5">
        <f>(5247000+41990000)*100</f>
        <v>4723700000</v>
      </c>
      <c r="F15" t="s">
        <v>34</v>
      </c>
    </row>
    <row r="16" spans="1:11">
      <c r="C16" t="s">
        <v>35</v>
      </c>
      <c r="D16" s="5">
        <f>D13+D14-D15</f>
        <v>2703406731086</v>
      </c>
      <c r="F16" t="s">
        <v>36</v>
      </c>
    </row>
    <row r="17" spans="4:6">
      <c r="D17" s="5"/>
      <c r="F17" t="s">
        <v>37</v>
      </c>
    </row>
    <row r="19" spans="4:6">
      <c r="F19" s="1" t="s">
        <v>38</v>
      </c>
    </row>
    <row r="20" spans="4:6">
      <c r="F20" t="s">
        <v>39</v>
      </c>
    </row>
    <row r="21" spans="4:6">
      <c r="F21" t="s">
        <v>40</v>
      </c>
    </row>
    <row r="22" spans="4:6">
      <c r="F22" t="s">
        <v>41</v>
      </c>
    </row>
    <row r="23" spans="4:6">
      <c r="F23" t="s">
        <v>42</v>
      </c>
    </row>
    <row r="24" spans="4:6">
      <c r="F24" t="s">
        <v>43</v>
      </c>
    </row>
    <row r="25" spans="4:6">
      <c r="F25" t="s">
        <v>44</v>
      </c>
    </row>
    <row r="26" spans="4:6">
      <c r="F26" t="s">
        <v>45</v>
      </c>
    </row>
    <row r="28" spans="4:6">
      <c r="F28" s="1" t="s">
        <v>46</v>
      </c>
    </row>
    <row r="29" spans="4:6">
      <c r="F29" t="s">
        <v>47</v>
      </c>
    </row>
    <row r="30" spans="4:6">
      <c r="F30" t="s">
        <v>48</v>
      </c>
    </row>
  </sheetData>
  <conditionalFormatting sqref="A1:XFD1048576">
    <cfRule type="expression" dxfId="1" priority="1">
      <formula>MOD(ROW(),2)=0</formula>
    </cfRule>
  </conditionalFormatting>
  <hyperlinks>
    <hyperlink ref="A4" location="Model!A1" display="Model" xr:uid="{777EE304-D0D4-466F-9F59-DFE3B57BFE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27EA-8082-474C-ACDC-FF1C26A51890}">
  <dimension ref="A1:AR11"/>
  <sheetViews>
    <sheetView zoomScaleNormal="100" workbookViewId="0">
      <selection activeCell="AD10" sqref="AD10"/>
    </sheetView>
  </sheetViews>
  <sheetFormatPr defaultRowHeight="15"/>
  <cols>
    <col min="3" max="3" width="17.5703125" bestFit="1" customWidth="1"/>
    <col min="4" max="4" width="8.5703125" bestFit="1" customWidth="1"/>
    <col min="5" max="5" width="9" bestFit="1" customWidth="1"/>
    <col min="6" max="6" width="8.5703125" bestFit="1" customWidth="1"/>
    <col min="31" max="31" width="15.28515625" bestFit="1" customWidth="1"/>
  </cols>
  <sheetData>
    <row r="1" spans="1:44">
      <c r="A1" s="2" t="s">
        <v>49</v>
      </c>
    </row>
    <row r="3" spans="1:44">
      <c r="C3" s="1" t="s">
        <v>50</v>
      </c>
      <c r="D3" s="1"/>
      <c r="E3" s="1"/>
      <c r="F3" s="1"/>
      <c r="AE3" s="1" t="s">
        <v>51</v>
      </c>
    </row>
    <row r="4" spans="1:44">
      <c r="D4" s="1" t="s">
        <v>52</v>
      </c>
      <c r="E4" s="1" t="s">
        <v>53</v>
      </c>
      <c r="F4" s="1" t="s">
        <v>54</v>
      </c>
      <c r="G4" s="6" t="s">
        <v>55</v>
      </c>
      <c r="H4" s="6" t="s">
        <v>56</v>
      </c>
      <c r="I4" s="6" t="s">
        <v>57</v>
      </c>
      <c r="J4" s="6" t="s">
        <v>58</v>
      </c>
      <c r="K4" s="6" t="s">
        <v>59</v>
      </c>
      <c r="L4" s="6" t="s">
        <v>60</v>
      </c>
      <c r="M4" s="6" t="s">
        <v>61</v>
      </c>
      <c r="N4" s="6" t="s">
        <v>62</v>
      </c>
      <c r="O4" s="6" t="s">
        <v>63</v>
      </c>
      <c r="P4" s="6" t="s">
        <v>64</v>
      </c>
      <c r="Q4" s="6" t="s">
        <v>65</v>
      </c>
      <c r="R4" s="6" t="s">
        <v>66</v>
      </c>
      <c r="S4" s="6" t="s">
        <v>67</v>
      </c>
      <c r="T4" s="6" t="s">
        <v>68</v>
      </c>
      <c r="U4" s="6" t="s">
        <v>69</v>
      </c>
      <c r="V4" s="6" t="s">
        <v>70</v>
      </c>
      <c r="W4" s="6" t="s">
        <v>71</v>
      </c>
      <c r="X4" s="6" t="s">
        <v>72</v>
      </c>
      <c r="Y4" s="6" t="s">
        <v>73</v>
      </c>
      <c r="Z4" s="6" t="s">
        <v>74</v>
      </c>
      <c r="AA4" s="6" t="s">
        <v>75</v>
      </c>
      <c r="AF4" s="1">
        <v>2018</v>
      </c>
      <c r="AG4" s="1">
        <f>AF4+1</f>
        <v>2019</v>
      </c>
      <c r="AH4" s="1">
        <f t="shared" ref="AH4:AR4" si="0">AG4+1</f>
        <v>2020</v>
      </c>
      <c r="AI4" s="1">
        <f t="shared" si="0"/>
        <v>2021</v>
      </c>
      <c r="AJ4" s="1">
        <f t="shared" si="0"/>
        <v>2022</v>
      </c>
      <c r="AK4" s="1">
        <f t="shared" si="0"/>
        <v>2023</v>
      </c>
      <c r="AL4" s="1">
        <f t="shared" si="0"/>
        <v>2024</v>
      </c>
      <c r="AM4" s="1">
        <f t="shared" si="0"/>
        <v>2025</v>
      </c>
      <c r="AN4" s="1">
        <f t="shared" si="0"/>
        <v>2026</v>
      </c>
      <c r="AO4" s="1">
        <f t="shared" si="0"/>
        <v>2027</v>
      </c>
      <c r="AP4" s="1">
        <f t="shared" si="0"/>
        <v>2028</v>
      </c>
      <c r="AQ4" s="1">
        <f t="shared" si="0"/>
        <v>2029</v>
      </c>
      <c r="AR4" s="1">
        <f t="shared" si="0"/>
        <v>2030</v>
      </c>
    </row>
    <row r="5" spans="1:44">
      <c r="AC5" s="1" t="s">
        <v>76</v>
      </c>
      <c r="AD5" s="7"/>
    </row>
    <row r="6" spans="1:44">
      <c r="AC6" s="1" t="s">
        <v>77</v>
      </c>
      <c r="AD6" s="7"/>
    </row>
    <row r="7" spans="1:44">
      <c r="AC7" s="1" t="s">
        <v>78</v>
      </c>
      <c r="AD7" s="1"/>
    </row>
    <row r="8" spans="1:44">
      <c r="AC8" s="1" t="s">
        <v>79</v>
      </c>
      <c r="AD8" s="1"/>
    </row>
    <row r="9" spans="1:44">
      <c r="AC9" s="1" t="s">
        <v>80</v>
      </c>
      <c r="AD9" s="1"/>
    </row>
    <row r="10" spans="1:44">
      <c r="AD10" s="1"/>
    </row>
    <row r="11" spans="1:44">
      <c r="AD11" s="1"/>
    </row>
  </sheetData>
  <conditionalFormatting sqref="A1:XFD104857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/>
  <cp:revision/>
  <dcterms:created xsi:type="dcterms:W3CDTF">2023-11-09T07:04:32Z</dcterms:created>
  <dcterms:modified xsi:type="dcterms:W3CDTF">2023-11-09T08:08:18Z</dcterms:modified>
  <cp:category/>
  <cp:contentStatus/>
</cp:coreProperties>
</file>