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fer\Documents\"/>
    </mc:Choice>
  </mc:AlternateContent>
  <xr:revisionPtr revIDLastSave="0" documentId="13_ncr:1_{243FE067-822E-422A-9B5B-E4572FCDE622}" xr6:coauthVersionLast="47" xr6:coauthVersionMax="47" xr10:uidLastSave="{00000000-0000-0000-0000-000000000000}"/>
  <bookViews>
    <workbookView xWindow="-110" yWindow="-110" windowWidth="25820" windowHeight="15620" activeTab="8" xr2:uid="{D2C61CE8-CF3D-4B7F-987F-5D582D36E6D4}"/>
  </bookViews>
  <sheets>
    <sheet name="Problem 1" sheetId="1" r:id="rId1"/>
    <sheet name="Problem 2" sheetId="2" r:id="rId2"/>
    <sheet name="Problem 3" sheetId="3" r:id="rId3"/>
    <sheet name="Problem 4" sheetId="4" r:id="rId4"/>
    <sheet name="Problem 5" sheetId="5" r:id="rId5"/>
    <sheet name="Problem 6" sheetId="6" r:id="rId6"/>
    <sheet name="Problem 7" sheetId="7" r:id="rId7"/>
    <sheet name="Problem 8" sheetId="8" r:id="rId8"/>
    <sheet name="Problem 9" sheetId="9" r:id="rId9"/>
  </sheets>
  <definedNames>
    <definedName name="solver_adj" localSheetId="3" hidden="1">'Problem 4'!$I$9</definedName>
    <definedName name="solver_adj" localSheetId="4" hidden="1">'Problem 5'!$D$8</definedName>
    <definedName name="solver_adj" localSheetId="5" hidden="1">'Problem 6'!$E$6</definedName>
    <definedName name="solver_adj" localSheetId="6" hidden="1">'Problem 7'!$F$12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5" hidden="1">2</definedName>
    <definedName name="solver_drv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5" hidden="1">'Problem 6'!$E$6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3" hidden="1">'Problem 4'!$H$9</definedName>
    <definedName name="solver_opt" localSheetId="4" hidden="1">'Problem 5'!$E$8</definedName>
    <definedName name="solver_opt" localSheetId="5" hidden="1">'Problem 6'!$F$6</definedName>
    <definedName name="solver_opt" localSheetId="6" hidden="1">'Problem 7'!$F$16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3" hidden="1">1</definedName>
    <definedName name="solver_rbv" localSheetId="4" hidden="1">1</definedName>
    <definedName name="solver_rbv" localSheetId="5" hidden="1">2</definedName>
    <definedName name="solver_rbv" localSheetId="6" hidden="1">1</definedName>
    <definedName name="solver_rel1" localSheetId="5" hidden="1">1</definedName>
    <definedName name="solver_rhs1" localSheetId="5" hidden="1">'Problem 6'!$D$6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3" hidden="1">1</definedName>
    <definedName name="solver_scl" localSheetId="4" hidden="1">1</definedName>
    <definedName name="solver_scl" localSheetId="5" hidden="1">2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3" hidden="1">3</definedName>
    <definedName name="solver_typ" localSheetId="4" hidden="1">1</definedName>
    <definedName name="solver_typ" localSheetId="5" hidden="1">3</definedName>
    <definedName name="solver_typ" localSheetId="6" hidden="1">3</definedName>
    <definedName name="solver_val" localSheetId="3" hidden="1">250</definedName>
    <definedName name="solver_val" localSheetId="4" hidden="1">0</definedName>
    <definedName name="solver_val" localSheetId="5" hidden="1">2000</definedName>
    <definedName name="solver_val" localSheetId="6" hidden="1">0.001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9" l="1"/>
  <c r="D3" i="9"/>
  <c r="D4" i="9"/>
  <c r="D5" i="9"/>
  <c r="D2" i="9"/>
  <c r="F11" i="7"/>
  <c r="F15" i="7"/>
  <c r="F16" i="7" s="1"/>
  <c r="F17" i="7" s="1"/>
  <c r="B8" i="7"/>
  <c r="B6" i="7"/>
  <c r="B4" i="7"/>
  <c r="B15" i="7" l="1"/>
  <c r="B3" i="8"/>
  <c r="B4" i="8"/>
  <c r="B5" i="8"/>
  <c r="B6" i="8"/>
  <c r="B7" i="8"/>
  <c r="B8" i="8"/>
  <c r="B9" i="8"/>
  <c r="B2" i="8"/>
  <c r="E8" i="5"/>
  <c r="E4" i="5"/>
  <c r="B2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H9" i="4"/>
  <c r="H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B10" i="3"/>
  <c r="B4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  <c r="D2" i="1"/>
  <c r="A2" i="1"/>
  <c r="C3" i="1" s="1"/>
  <c r="B16" i="7" l="1"/>
  <c r="B17" i="7" s="1"/>
  <c r="C2" i="1"/>
  <c r="C8" i="1"/>
  <c r="C7" i="1"/>
  <c r="D13" i="1"/>
  <c r="C9" i="1"/>
  <c r="D9" i="1"/>
  <c r="D8" i="1"/>
  <c r="D7" i="1"/>
  <c r="C6" i="1"/>
  <c r="D6" i="1"/>
  <c r="C5" i="1"/>
  <c r="D5" i="1"/>
  <c r="D4" i="1"/>
  <c r="D3" i="1"/>
  <c r="D12" i="1"/>
  <c r="D11" i="1"/>
  <c r="D10" i="1"/>
  <c r="C13" i="1"/>
  <c r="C12" i="1"/>
  <c r="C11" i="1"/>
  <c r="C10" i="1"/>
  <c r="C4" i="1"/>
  <c r="A6" i="6"/>
  <c r="F6" i="6" s="1"/>
  <c r="C6" i="6" s="1"/>
</calcChain>
</file>

<file path=xl/sharedStrings.xml><?xml version="1.0" encoding="utf-8"?>
<sst xmlns="http://schemas.openxmlformats.org/spreadsheetml/2006/main" count="101" uniqueCount="61">
  <si>
    <t>Angle</t>
  </si>
  <si>
    <t>Velocity</t>
  </si>
  <si>
    <t>Degrees</t>
  </si>
  <si>
    <t>m/s</t>
  </si>
  <si>
    <t>X</t>
  </si>
  <si>
    <t>Y</t>
  </si>
  <si>
    <t>Time (sec)</t>
  </si>
  <si>
    <t>Radians</t>
  </si>
  <si>
    <t>Gravitiy</t>
  </si>
  <si>
    <t>Goal Seek</t>
  </si>
  <si>
    <t>Maximum Hight</t>
  </si>
  <si>
    <t>Maximum Distiance</t>
  </si>
  <si>
    <t>Meters</t>
  </si>
  <si>
    <t>Cost</t>
  </si>
  <si>
    <t>Interest Rate</t>
  </si>
  <si>
    <t># of Payments</t>
  </si>
  <si>
    <t>Monthly Payment</t>
  </si>
  <si>
    <t>Months Needed</t>
  </si>
  <si>
    <t>K</t>
  </si>
  <si>
    <t>N/m</t>
  </si>
  <si>
    <t>m</t>
  </si>
  <si>
    <t>Compression</t>
  </si>
  <si>
    <t>Solver</t>
  </si>
  <si>
    <t>Guess</t>
  </si>
  <si>
    <t xml:space="preserve">Volume </t>
  </si>
  <si>
    <t>Liters</t>
  </si>
  <si>
    <t>Hieght</t>
  </si>
  <si>
    <t>Radious</t>
  </si>
  <si>
    <t>Function for volume</t>
  </si>
  <si>
    <t>Constants</t>
  </si>
  <si>
    <t>F</t>
  </si>
  <si>
    <t>L</t>
  </si>
  <si>
    <t>E</t>
  </si>
  <si>
    <t>N</t>
  </si>
  <si>
    <t>ft</t>
  </si>
  <si>
    <t>psi</t>
  </si>
  <si>
    <t>PA</t>
  </si>
  <si>
    <t>in</t>
  </si>
  <si>
    <t>Guess Values</t>
  </si>
  <si>
    <t>d</t>
  </si>
  <si>
    <t>Meter</t>
  </si>
  <si>
    <t>Equatons</t>
  </si>
  <si>
    <t>b</t>
  </si>
  <si>
    <t>I</t>
  </si>
  <si>
    <t>delta</t>
  </si>
  <si>
    <t>m^4</t>
  </si>
  <si>
    <t>mm</t>
  </si>
  <si>
    <t>Numerical Value</t>
  </si>
  <si>
    <t>Letter Grade</t>
  </si>
  <si>
    <t>R1</t>
  </si>
  <si>
    <t>R2</t>
  </si>
  <si>
    <t>R3</t>
  </si>
  <si>
    <t>R4</t>
  </si>
  <si>
    <t>R5</t>
  </si>
  <si>
    <t>Enter Resister Values</t>
  </si>
  <si>
    <t>Connection Type</t>
  </si>
  <si>
    <t>Resistance</t>
  </si>
  <si>
    <t xml:space="preserve">Radious </t>
  </si>
  <si>
    <t>Series</t>
  </si>
  <si>
    <t>parallel</t>
  </si>
  <si>
    <t>Solver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</si>
</sst>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0_);\(0\)"/>
    <numFmt numFmtId="165" formatCode="0.000"/>
    <numFmt numFmtId="166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  <xf numFmtId="9" fontId="0" fillId="0" borderId="0" xfId="0" applyNumberFormat="1"/>
    <xf numFmtId="164" fontId="0" fillId="0" borderId="0" xfId="0" applyNumberFormat="1"/>
    <xf numFmtId="8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Degrees</a:t>
            </a:r>
            <a:r>
              <a:rPr lang="en-US" baseline="0"/>
              <a:t> to Radians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'Problem 2'!$B$2:$B$37</c:f>
              <c:numCache>
                <c:formatCode>General</c:formatCode>
                <c:ptCount val="36"/>
                <c:pt idx="0">
                  <c:v>0.17453292519943295</c:v>
                </c:pt>
                <c:pt idx="1">
                  <c:v>0.3490658503988659</c:v>
                </c:pt>
                <c:pt idx="2">
                  <c:v>0.52359877559829882</c:v>
                </c:pt>
                <c:pt idx="3">
                  <c:v>0.69813170079773179</c:v>
                </c:pt>
                <c:pt idx="4">
                  <c:v>0.87266462599716477</c:v>
                </c:pt>
                <c:pt idx="5">
                  <c:v>1.0471975511965976</c:v>
                </c:pt>
                <c:pt idx="6">
                  <c:v>1.2217304763960306</c:v>
                </c:pt>
                <c:pt idx="7">
                  <c:v>1.3962634015954636</c:v>
                </c:pt>
                <c:pt idx="8">
                  <c:v>1.5707963267948966</c:v>
                </c:pt>
                <c:pt idx="9">
                  <c:v>1.7453292519943295</c:v>
                </c:pt>
                <c:pt idx="10">
                  <c:v>1.9198621771937625</c:v>
                </c:pt>
                <c:pt idx="11">
                  <c:v>2.0943951023931953</c:v>
                </c:pt>
                <c:pt idx="12">
                  <c:v>2.2689280275926285</c:v>
                </c:pt>
                <c:pt idx="13">
                  <c:v>2.4434609527920612</c:v>
                </c:pt>
                <c:pt idx="14">
                  <c:v>2.6179938779914944</c:v>
                </c:pt>
                <c:pt idx="15">
                  <c:v>2.7925268031909272</c:v>
                </c:pt>
                <c:pt idx="16">
                  <c:v>2.9670597283903604</c:v>
                </c:pt>
                <c:pt idx="17">
                  <c:v>3.1415926535897931</c:v>
                </c:pt>
                <c:pt idx="18">
                  <c:v>3.3161255787892263</c:v>
                </c:pt>
                <c:pt idx="19">
                  <c:v>3.4906585039886591</c:v>
                </c:pt>
                <c:pt idx="20">
                  <c:v>3.6651914291880923</c:v>
                </c:pt>
                <c:pt idx="21">
                  <c:v>3.839724354387525</c:v>
                </c:pt>
                <c:pt idx="22">
                  <c:v>4.0142572795869578</c:v>
                </c:pt>
                <c:pt idx="23">
                  <c:v>4.1887902047863905</c:v>
                </c:pt>
                <c:pt idx="24">
                  <c:v>4.3633231299858242</c:v>
                </c:pt>
                <c:pt idx="25">
                  <c:v>4.5378560551852569</c:v>
                </c:pt>
                <c:pt idx="26">
                  <c:v>4.7123889803846897</c:v>
                </c:pt>
                <c:pt idx="27">
                  <c:v>4.8869219055841224</c:v>
                </c:pt>
                <c:pt idx="28">
                  <c:v>5.0614548307835561</c:v>
                </c:pt>
                <c:pt idx="29">
                  <c:v>5.2359877559829888</c:v>
                </c:pt>
                <c:pt idx="30">
                  <c:v>5.4105206811824216</c:v>
                </c:pt>
                <c:pt idx="31">
                  <c:v>5.5850536063818543</c:v>
                </c:pt>
                <c:pt idx="32">
                  <c:v>5.7595865315812871</c:v>
                </c:pt>
                <c:pt idx="33">
                  <c:v>5.9341194567807207</c:v>
                </c:pt>
                <c:pt idx="34">
                  <c:v>6.1086523819801535</c:v>
                </c:pt>
                <c:pt idx="35">
                  <c:v>6.2831853071795862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E-4F0B-8DEA-35EBCAD3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51136"/>
        <c:axId val="812739904"/>
      </c:scatterChart>
      <c:valAx>
        <c:axId val="8127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39904"/>
        <c:crosses val="autoZero"/>
        <c:crossBetween val="midCat"/>
      </c:valAx>
      <c:valAx>
        <c:axId val="8127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339724</xdr:colOff>
      <xdr:row>5</xdr:row>
      <xdr:rowOff>47624</xdr:rowOff>
    </xdr:from>
    <xdr:to>
      <xdr:col>13</xdr:col>
      <xdr:colOff>425449</xdr:colOff>
      <xdr:row>24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74C7F-3DC4-4FE5-BB7A-41DECB340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C550-44EC-4DA5-B230-C4F72032039E}">
  <dimension ref="A1:I13"/>
  <sheetViews>
    <sheetView workbookViewId="0">
      <selection activeCell="C2" sqref="C2"/>
    </sheetView>
  </sheetViews>
  <sheetFormatPr defaultRowHeight="14.5" x14ac:dyDescent="0.35"/>
  <cols>
    <col min="7" max="7" width="17.453125" bestFit="1" customWidth="1"/>
  </cols>
  <sheetData>
    <row r="1" spans="1:9" x14ac:dyDescent="0.35">
      <c r="A1" t="s">
        <v>0</v>
      </c>
      <c r="C1" t="s">
        <v>4</v>
      </c>
      <c r="D1" t="s">
        <v>5</v>
      </c>
      <c r="E1" t="s">
        <v>6</v>
      </c>
    </row>
    <row r="2" spans="1:9" x14ac:dyDescent="0.35">
      <c r="A2">
        <f>55*PI()/180</f>
        <v>0.95993108859688125</v>
      </c>
      <c r="B2" t="s">
        <v>7</v>
      </c>
      <c r="C2">
        <f>$A$4*COS($A$2)*E2</f>
        <v>8.6036465452656916</v>
      </c>
      <c r="D2">
        <f>($A$4*SIN($A$2)*E2)-(0.5*$A$6*(E2^2))</f>
        <v>11.062280664334878</v>
      </c>
      <c r="E2">
        <v>0.5</v>
      </c>
      <c r="G2" s="1" t="s">
        <v>10</v>
      </c>
      <c r="H2">
        <v>31</v>
      </c>
      <c r="I2" t="s">
        <v>12</v>
      </c>
    </row>
    <row r="3" spans="1:9" x14ac:dyDescent="0.35">
      <c r="A3" t="s">
        <v>1</v>
      </c>
      <c r="C3">
        <f t="shared" ref="C3:C13" si="0">$A$4*COS($A$2)*E3</f>
        <v>17.207293090531383</v>
      </c>
      <c r="D3">
        <f t="shared" ref="D3:D13" si="1">($A$4*SIN($A$2)*E3)-(0.5*$A$6*(E3^2))</f>
        <v>19.674561328669753</v>
      </c>
      <c r="E3">
        <v>1</v>
      </c>
      <c r="G3" t="s">
        <v>11</v>
      </c>
      <c r="H3">
        <v>86</v>
      </c>
      <c r="I3" t="s">
        <v>12</v>
      </c>
    </row>
    <row r="4" spans="1:9" x14ac:dyDescent="0.35">
      <c r="A4">
        <v>30</v>
      </c>
      <c r="B4" t="s">
        <v>3</v>
      </c>
      <c r="C4">
        <f t="shared" si="0"/>
        <v>25.810939635797077</v>
      </c>
      <c r="D4">
        <f t="shared" si="1"/>
        <v>25.836841993004633</v>
      </c>
      <c r="E4">
        <v>1.5</v>
      </c>
    </row>
    <row r="5" spans="1:9" x14ac:dyDescent="0.35">
      <c r="A5" t="s">
        <v>8</v>
      </c>
      <c r="C5">
        <f t="shared" si="0"/>
        <v>34.414586181062766</v>
      </c>
      <c r="D5">
        <f t="shared" si="1"/>
        <v>29.54912265733951</v>
      </c>
      <c r="E5">
        <v>2</v>
      </c>
    </row>
    <row r="6" spans="1:9" x14ac:dyDescent="0.35">
      <c r="A6">
        <v>9.8000000000000007</v>
      </c>
      <c r="B6" t="s">
        <v>3</v>
      </c>
      <c r="C6">
        <f t="shared" si="0"/>
        <v>43.018232726328456</v>
      </c>
      <c r="D6">
        <f t="shared" si="1"/>
        <v>30.811403321674387</v>
      </c>
      <c r="E6">
        <v>2.5</v>
      </c>
    </row>
    <row r="7" spans="1:9" x14ac:dyDescent="0.35">
      <c r="C7">
        <f t="shared" si="0"/>
        <v>51.621879271594153</v>
      </c>
      <c r="D7">
        <f t="shared" si="1"/>
        <v>29.623683986009262</v>
      </c>
      <c r="E7">
        <v>3</v>
      </c>
    </row>
    <row r="8" spans="1:9" x14ac:dyDescent="0.35">
      <c r="C8">
        <f t="shared" si="0"/>
        <v>60.225525816859843</v>
      </c>
      <c r="D8">
        <f t="shared" si="1"/>
        <v>25.985964650344144</v>
      </c>
      <c r="E8">
        <v>3.5</v>
      </c>
    </row>
    <row r="9" spans="1:9" x14ac:dyDescent="0.35">
      <c r="C9">
        <f t="shared" si="0"/>
        <v>68.829172362125533</v>
      </c>
      <c r="D9">
        <f t="shared" si="1"/>
        <v>19.898245314679016</v>
      </c>
      <c r="E9">
        <v>4</v>
      </c>
    </row>
    <row r="10" spans="1:9" x14ac:dyDescent="0.35">
      <c r="C10">
        <f t="shared" si="0"/>
        <v>77.432818907391223</v>
      </c>
      <c r="D10">
        <f>($A$4*SIN($A$2)*E10)-(0.5*$A$6*(E10^2))</f>
        <v>11.360525979013886</v>
      </c>
      <c r="E10">
        <v>4.5</v>
      </c>
    </row>
    <row r="11" spans="1:9" x14ac:dyDescent="0.35">
      <c r="C11">
        <f t="shared" si="0"/>
        <v>86.036465452656913</v>
      </c>
      <c r="D11">
        <f t="shared" si="1"/>
        <v>0.3728066433487669</v>
      </c>
      <c r="E11">
        <v>5</v>
      </c>
    </row>
    <row r="12" spans="1:9" x14ac:dyDescent="0.35">
      <c r="C12">
        <f t="shared" si="0"/>
        <v>94.640111997922602</v>
      </c>
      <c r="D12">
        <f t="shared" si="1"/>
        <v>-13.064912692316369</v>
      </c>
      <c r="E12">
        <v>5.5</v>
      </c>
    </row>
    <row r="13" spans="1:9" x14ac:dyDescent="0.35">
      <c r="C13">
        <f t="shared" si="0"/>
        <v>103.24375854318831</v>
      </c>
      <c r="D13">
        <f t="shared" si="1"/>
        <v>-28.95263202798148</v>
      </c>
      <c r="E1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C585-E958-4C81-AED9-4F3629F08160}">
  <dimension ref="A1:B37"/>
  <sheetViews>
    <sheetView workbookViewId="0">
      <selection activeCell="O11" sqref="O11"/>
    </sheetView>
  </sheetViews>
  <sheetFormatPr defaultRowHeight="14.5" x14ac:dyDescent="0.35"/>
  <sheetData>
    <row r="1" spans="1:2" x14ac:dyDescent="0.35">
      <c r="A1" t="s">
        <v>2</v>
      </c>
      <c r="B1" t="s">
        <v>7</v>
      </c>
    </row>
    <row r="2" spans="1:2" x14ac:dyDescent="0.35">
      <c r="A2">
        <v>10</v>
      </c>
      <c r="B2">
        <f>RADIANS(A2)</f>
        <v>0.17453292519943295</v>
      </c>
    </row>
    <row r="3" spans="1:2" x14ac:dyDescent="0.35">
      <c r="A3">
        <v>20</v>
      </c>
      <c r="B3">
        <f t="shared" ref="B3:B37" si="0">RADIANS(A3)</f>
        <v>0.3490658503988659</v>
      </c>
    </row>
    <row r="4" spans="1:2" x14ac:dyDescent="0.35">
      <c r="A4">
        <v>30</v>
      </c>
      <c r="B4">
        <f t="shared" si="0"/>
        <v>0.52359877559829882</v>
      </c>
    </row>
    <row r="5" spans="1:2" x14ac:dyDescent="0.35">
      <c r="A5">
        <v>40</v>
      </c>
      <c r="B5">
        <f t="shared" si="0"/>
        <v>0.69813170079773179</v>
      </c>
    </row>
    <row r="6" spans="1:2" x14ac:dyDescent="0.35">
      <c r="A6">
        <v>50</v>
      </c>
      <c r="B6">
        <f t="shared" si="0"/>
        <v>0.87266462599716477</v>
      </c>
    </row>
    <row r="7" spans="1:2" x14ac:dyDescent="0.35">
      <c r="A7">
        <v>60</v>
      </c>
      <c r="B7">
        <f t="shared" si="0"/>
        <v>1.0471975511965976</v>
      </c>
    </row>
    <row r="8" spans="1:2" x14ac:dyDescent="0.35">
      <c r="A8">
        <v>70</v>
      </c>
      <c r="B8">
        <f t="shared" si="0"/>
        <v>1.2217304763960306</v>
      </c>
    </row>
    <row r="9" spans="1:2" x14ac:dyDescent="0.35">
      <c r="A9">
        <v>80</v>
      </c>
      <c r="B9">
        <f t="shared" si="0"/>
        <v>1.3962634015954636</v>
      </c>
    </row>
    <row r="10" spans="1:2" x14ac:dyDescent="0.35">
      <c r="A10">
        <v>90</v>
      </c>
      <c r="B10">
        <f t="shared" si="0"/>
        <v>1.5707963267948966</v>
      </c>
    </row>
    <row r="11" spans="1:2" x14ac:dyDescent="0.35">
      <c r="A11">
        <v>100</v>
      </c>
      <c r="B11">
        <f t="shared" si="0"/>
        <v>1.7453292519943295</v>
      </c>
    </row>
    <row r="12" spans="1:2" x14ac:dyDescent="0.35">
      <c r="A12">
        <v>110</v>
      </c>
      <c r="B12">
        <f t="shared" si="0"/>
        <v>1.9198621771937625</v>
      </c>
    </row>
    <row r="13" spans="1:2" x14ac:dyDescent="0.35">
      <c r="A13">
        <v>120</v>
      </c>
      <c r="B13">
        <f t="shared" si="0"/>
        <v>2.0943951023931953</v>
      </c>
    </row>
    <row r="14" spans="1:2" x14ac:dyDescent="0.35">
      <c r="A14">
        <v>130</v>
      </c>
      <c r="B14">
        <f t="shared" si="0"/>
        <v>2.2689280275926285</v>
      </c>
    </row>
    <row r="15" spans="1:2" x14ac:dyDescent="0.35">
      <c r="A15">
        <v>140</v>
      </c>
      <c r="B15">
        <f t="shared" si="0"/>
        <v>2.4434609527920612</v>
      </c>
    </row>
    <row r="16" spans="1:2" x14ac:dyDescent="0.35">
      <c r="A16">
        <v>150</v>
      </c>
      <c r="B16">
        <f t="shared" si="0"/>
        <v>2.6179938779914944</v>
      </c>
    </row>
    <row r="17" spans="1:2" x14ac:dyDescent="0.35">
      <c r="A17">
        <v>160</v>
      </c>
      <c r="B17">
        <f t="shared" si="0"/>
        <v>2.7925268031909272</v>
      </c>
    </row>
    <row r="18" spans="1:2" x14ac:dyDescent="0.35">
      <c r="A18">
        <v>170</v>
      </c>
      <c r="B18">
        <f t="shared" si="0"/>
        <v>2.9670597283903604</v>
      </c>
    </row>
    <row r="19" spans="1:2" x14ac:dyDescent="0.35">
      <c r="A19">
        <v>180</v>
      </c>
      <c r="B19">
        <f t="shared" si="0"/>
        <v>3.1415926535897931</v>
      </c>
    </row>
    <row r="20" spans="1:2" x14ac:dyDescent="0.35">
      <c r="A20">
        <v>190</v>
      </c>
      <c r="B20">
        <f t="shared" si="0"/>
        <v>3.3161255787892263</v>
      </c>
    </row>
    <row r="21" spans="1:2" x14ac:dyDescent="0.35">
      <c r="A21">
        <v>200</v>
      </c>
      <c r="B21">
        <f t="shared" si="0"/>
        <v>3.4906585039886591</v>
      </c>
    </row>
    <row r="22" spans="1:2" x14ac:dyDescent="0.35">
      <c r="A22">
        <v>210</v>
      </c>
      <c r="B22">
        <f t="shared" si="0"/>
        <v>3.6651914291880923</v>
      </c>
    </row>
    <row r="23" spans="1:2" x14ac:dyDescent="0.35">
      <c r="A23">
        <v>220</v>
      </c>
      <c r="B23">
        <f t="shared" si="0"/>
        <v>3.839724354387525</v>
      </c>
    </row>
    <row r="24" spans="1:2" x14ac:dyDescent="0.35">
      <c r="A24">
        <v>230</v>
      </c>
      <c r="B24">
        <f t="shared" si="0"/>
        <v>4.0142572795869578</v>
      </c>
    </row>
    <row r="25" spans="1:2" x14ac:dyDescent="0.35">
      <c r="A25">
        <v>240</v>
      </c>
      <c r="B25">
        <f t="shared" si="0"/>
        <v>4.1887902047863905</v>
      </c>
    </row>
    <row r="26" spans="1:2" x14ac:dyDescent="0.35">
      <c r="A26">
        <v>250</v>
      </c>
      <c r="B26">
        <f t="shared" si="0"/>
        <v>4.3633231299858242</v>
      </c>
    </row>
    <row r="27" spans="1:2" x14ac:dyDescent="0.35">
      <c r="A27">
        <v>260</v>
      </c>
      <c r="B27">
        <f t="shared" si="0"/>
        <v>4.5378560551852569</v>
      </c>
    </row>
    <row r="28" spans="1:2" x14ac:dyDescent="0.35">
      <c r="A28">
        <v>270</v>
      </c>
      <c r="B28">
        <f t="shared" si="0"/>
        <v>4.7123889803846897</v>
      </c>
    </row>
    <row r="29" spans="1:2" x14ac:dyDescent="0.35">
      <c r="A29">
        <v>280</v>
      </c>
      <c r="B29">
        <f t="shared" si="0"/>
        <v>4.8869219055841224</v>
      </c>
    </row>
    <row r="30" spans="1:2" x14ac:dyDescent="0.35">
      <c r="A30">
        <v>290</v>
      </c>
      <c r="B30">
        <f t="shared" si="0"/>
        <v>5.0614548307835561</v>
      </c>
    </row>
    <row r="31" spans="1:2" x14ac:dyDescent="0.35">
      <c r="A31">
        <v>300</v>
      </c>
      <c r="B31">
        <f t="shared" si="0"/>
        <v>5.2359877559829888</v>
      </c>
    </row>
    <row r="32" spans="1:2" x14ac:dyDescent="0.35">
      <c r="A32">
        <v>310</v>
      </c>
      <c r="B32">
        <f t="shared" si="0"/>
        <v>5.4105206811824216</v>
      </c>
    </row>
    <row r="33" spans="1:2" x14ac:dyDescent="0.35">
      <c r="A33">
        <v>320</v>
      </c>
      <c r="B33">
        <f t="shared" si="0"/>
        <v>5.5850536063818543</v>
      </c>
    </row>
    <row r="34" spans="1:2" x14ac:dyDescent="0.35">
      <c r="A34">
        <v>330</v>
      </c>
      <c r="B34">
        <f t="shared" si="0"/>
        <v>5.7595865315812871</v>
      </c>
    </row>
    <row r="35" spans="1:2" x14ac:dyDescent="0.35">
      <c r="A35">
        <v>340</v>
      </c>
      <c r="B35">
        <f t="shared" si="0"/>
        <v>5.9341194567807207</v>
      </c>
    </row>
    <row r="36" spans="1:2" x14ac:dyDescent="0.35">
      <c r="A36">
        <v>350</v>
      </c>
      <c r="B36">
        <f t="shared" si="0"/>
        <v>6.1086523819801535</v>
      </c>
    </row>
    <row r="37" spans="1:2" x14ac:dyDescent="0.35">
      <c r="A37">
        <v>360</v>
      </c>
      <c r="B37">
        <f t="shared" si="0"/>
        <v>6.2831853071795862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0969-69BB-40E2-83EC-DEEAB90655D5}">
  <dimension ref="A1:E10"/>
  <sheetViews>
    <sheetView workbookViewId="0">
      <selection activeCell="E9" sqref="E9"/>
    </sheetView>
  </sheetViews>
  <sheetFormatPr defaultRowHeight="14.5" x14ac:dyDescent="0.35"/>
  <cols>
    <col min="1" max="1" width="15.6328125" bestFit="1" customWidth="1"/>
    <col min="5" max="5" width="14.26953125" bestFit="1" customWidth="1"/>
  </cols>
  <sheetData>
    <row r="1" spans="1:5" x14ac:dyDescent="0.35">
      <c r="A1" t="s">
        <v>14</v>
      </c>
      <c r="B1" s="3">
        <v>0.06</v>
      </c>
    </row>
    <row r="2" spans="1:5" x14ac:dyDescent="0.35">
      <c r="A2" t="s">
        <v>15</v>
      </c>
      <c r="B2" s="4">
        <v>60</v>
      </c>
    </row>
    <row r="3" spans="1:5" x14ac:dyDescent="0.35">
      <c r="A3" t="s">
        <v>13</v>
      </c>
      <c r="B3" s="2">
        <v>15000</v>
      </c>
    </row>
    <row r="4" spans="1:5" x14ac:dyDescent="0.35">
      <c r="A4" t="s">
        <v>16</v>
      </c>
      <c r="B4" s="5">
        <f>PMT(B1/12,B2,B3)</f>
        <v>-289.99202294141872</v>
      </c>
    </row>
    <row r="6" spans="1:5" x14ac:dyDescent="0.35">
      <c r="A6" t="s">
        <v>9</v>
      </c>
    </row>
    <row r="7" spans="1:5" x14ac:dyDescent="0.35">
      <c r="A7" t="s">
        <v>14</v>
      </c>
      <c r="B7" s="3">
        <v>0.06</v>
      </c>
    </row>
    <row r="8" spans="1:5" x14ac:dyDescent="0.35">
      <c r="A8" t="s">
        <v>15</v>
      </c>
      <c r="B8" s="4">
        <v>81.295307332324867</v>
      </c>
      <c r="E8" t="s">
        <v>17</v>
      </c>
    </row>
    <row r="9" spans="1:5" x14ac:dyDescent="0.35">
      <c r="A9" t="s">
        <v>13</v>
      </c>
      <c r="B9" s="2">
        <v>15000</v>
      </c>
      <c r="E9">
        <v>81</v>
      </c>
    </row>
    <row r="10" spans="1:5" x14ac:dyDescent="0.35">
      <c r="A10" t="s">
        <v>16</v>
      </c>
      <c r="B10" s="5">
        <f>PMT(B7/12,B8,B9)</f>
        <v>-225.00062466314949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C031-7189-4C92-B8E2-7EB042744192}">
  <dimension ref="A1:I21"/>
  <sheetViews>
    <sheetView workbookViewId="0">
      <selection activeCell="I11" sqref="I11"/>
    </sheetView>
  </sheetViews>
  <sheetFormatPr defaultRowHeight="14.5" x14ac:dyDescent="0.35"/>
  <cols>
    <col min="5" max="5" width="11.7265625" bestFit="1" customWidth="1"/>
    <col min="8" max="8" width="11.7265625" bestFit="1" customWidth="1"/>
  </cols>
  <sheetData>
    <row r="1" spans="1:9" x14ac:dyDescent="0.35">
      <c r="A1" t="s">
        <v>18</v>
      </c>
      <c r="D1" t="s">
        <v>12</v>
      </c>
      <c r="E1" t="s">
        <v>21</v>
      </c>
    </row>
    <row r="2" spans="1:9" x14ac:dyDescent="0.35">
      <c r="A2">
        <v>500</v>
      </c>
      <c r="B2" t="s">
        <v>19</v>
      </c>
      <c r="D2">
        <v>0.2</v>
      </c>
      <c r="E2">
        <f>($A$2*D2)+($A$4*(D2^3))</f>
        <v>180</v>
      </c>
    </row>
    <row r="3" spans="1:9" x14ac:dyDescent="0.35">
      <c r="A3" t="s">
        <v>20</v>
      </c>
      <c r="D3">
        <v>0.4</v>
      </c>
      <c r="E3">
        <f t="shared" ref="E3:E21" si="0">($A$2*D3)+($A$4*(D3^3))</f>
        <v>840.00000000000011</v>
      </c>
      <c r="H3" t="s">
        <v>22</v>
      </c>
      <c r="I3" t="s">
        <v>23</v>
      </c>
    </row>
    <row r="4" spans="1:9" x14ac:dyDescent="0.35">
      <c r="A4">
        <v>10000</v>
      </c>
      <c r="B4" t="s">
        <v>19</v>
      </c>
      <c r="D4">
        <v>0.6</v>
      </c>
      <c r="E4">
        <f t="shared" si="0"/>
        <v>2460</v>
      </c>
      <c r="H4" t="s">
        <v>21</v>
      </c>
      <c r="I4" t="s">
        <v>12</v>
      </c>
    </row>
    <row r="5" spans="1:9" x14ac:dyDescent="0.35">
      <c r="D5">
        <v>0.8</v>
      </c>
      <c r="E5">
        <f t="shared" si="0"/>
        <v>5520.0000000000009</v>
      </c>
      <c r="H5">
        <f>($A$2*I5)+($A$4*(I5^3))</f>
        <v>420</v>
      </c>
      <c r="I5">
        <v>0.3</v>
      </c>
    </row>
    <row r="6" spans="1:9" x14ac:dyDescent="0.35">
      <c r="D6">
        <v>1</v>
      </c>
      <c r="E6">
        <f t="shared" si="0"/>
        <v>10500</v>
      </c>
    </row>
    <row r="7" spans="1:9" x14ac:dyDescent="0.35">
      <c r="D7">
        <v>1.2</v>
      </c>
      <c r="E7">
        <f t="shared" si="0"/>
        <v>17880</v>
      </c>
      <c r="H7" t="s">
        <v>22</v>
      </c>
    </row>
    <row r="8" spans="1:9" x14ac:dyDescent="0.35">
      <c r="D8">
        <v>1.4</v>
      </c>
      <c r="E8">
        <f t="shared" si="0"/>
        <v>28139.999999999993</v>
      </c>
      <c r="H8" t="s">
        <v>21</v>
      </c>
      <c r="I8" t="s">
        <v>12</v>
      </c>
    </row>
    <row r="9" spans="1:9" x14ac:dyDescent="0.35">
      <c r="D9">
        <v>1.6</v>
      </c>
      <c r="E9">
        <f t="shared" si="0"/>
        <v>41760.000000000007</v>
      </c>
      <c r="H9">
        <f>($A$2*I9)+($A$4*(I9^3))</f>
        <v>249.99981606551199</v>
      </c>
      <c r="I9">
        <v>0.2362564813142719</v>
      </c>
    </row>
    <row r="10" spans="1:9" x14ac:dyDescent="0.35">
      <c r="D10">
        <v>1.8</v>
      </c>
      <c r="E10">
        <f t="shared" si="0"/>
        <v>59220.000000000007</v>
      </c>
    </row>
    <row r="11" spans="1:9" x14ac:dyDescent="0.35">
      <c r="D11">
        <v>2</v>
      </c>
      <c r="E11">
        <f t="shared" si="0"/>
        <v>81000</v>
      </c>
    </row>
    <row r="12" spans="1:9" x14ac:dyDescent="0.35">
      <c r="D12">
        <v>2.2000000000000002</v>
      </c>
      <c r="E12">
        <f t="shared" si="0"/>
        <v>107580.00000000003</v>
      </c>
    </row>
    <row r="13" spans="1:9" x14ac:dyDescent="0.35">
      <c r="D13">
        <v>2.4</v>
      </c>
      <c r="E13">
        <f t="shared" si="0"/>
        <v>139440</v>
      </c>
    </row>
    <row r="14" spans="1:9" x14ac:dyDescent="0.35">
      <c r="D14">
        <v>2.6</v>
      </c>
      <c r="E14">
        <f t="shared" si="0"/>
        <v>177060.00000000003</v>
      </c>
    </row>
    <row r="15" spans="1:9" x14ac:dyDescent="0.35">
      <c r="D15">
        <v>2.8</v>
      </c>
      <c r="E15">
        <f t="shared" si="0"/>
        <v>220919.99999999994</v>
      </c>
    </row>
    <row r="16" spans="1:9" x14ac:dyDescent="0.35">
      <c r="D16">
        <v>3</v>
      </c>
      <c r="E16">
        <f t="shared" si="0"/>
        <v>271500</v>
      </c>
    </row>
    <row r="17" spans="4:5" x14ac:dyDescent="0.35">
      <c r="D17">
        <v>3.2</v>
      </c>
      <c r="E17">
        <f t="shared" si="0"/>
        <v>329280.00000000006</v>
      </c>
    </row>
    <row r="18" spans="4:5" x14ac:dyDescent="0.35">
      <c r="D18">
        <v>3.4</v>
      </c>
      <c r="E18">
        <f t="shared" si="0"/>
        <v>394739.99999999994</v>
      </c>
    </row>
    <row r="19" spans="4:5" x14ac:dyDescent="0.35">
      <c r="D19">
        <v>3.6</v>
      </c>
      <c r="E19">
        <f t="shared" si="0"/>
        <v>468360.00000000006</v>
      </c>
    </row>
    <row r="20" spans="4:5" x14ac:dyDescent="0.35">
      <c r="D20">
        <v>3.8</v>
      </c>
      <c r="E20">
        <f t="shared" si="0"/>
        <v>550619.99999999988</v>
      </c>
    </row>
    <row r="21" spans="4:5" x14ac:dyDescent="0.35">
      <c r="D21">
        <v>4</v>
      </c>
      <c r="E21">
        <f t="shared" si="0"/>
        <v>642000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CC33-83AB-4E58-80C7-19CC951768F5}">
  <dimension ref="A1:E39"/>
  <sheetViews>
    <sheetView workbookViewId="0">
      <selection activeCell="E8" sqref="E8"/>
    </sheetView>
  </sheetViews>
  <sheetFormatPr defaultRowHeight="14.5" x14ac:dyDescent="0.35"/>
  <sheetData>
    <row r="1" spans="1:5" x14ac:dyDescent="0.35">
      <c r="A1" t="s">
        <v>4</v>
      </c>
      <c r="B1" t="s">
        <v>5</v>
      </c>
    </row>
    <row r="2" spans="1:5" x14ac:dyDescent="0.35">
      <c r="A2">
        <v>-2</v>
      </c>
      <c r="B2">
        <f>(A2^4)-(A2^3)-(7*(A2^2))+A2+6</f>
        <v>0</v>
      </c>
      <c r="D2" t="s">
        <v>22</v>
      </c>
    </row>
    <row r="3" spans="1:5" x14ac:dyDescent="0.35">
      <c r="A3">
        <v>-1.8</v>
      </c>
      <c r="B3">
        <f t="shared" ref="B3:B39" si="0">(A3^4)-(A3^3)-(7*(A3^2))+A3+6</f>
        <v>-2.1503999999999976</v>
      </c>
      <c r="D3" t="s">
        <v>4</v>
      </c>
      <c r="E3" t="s">
        <v>5</v>
      </c>
    </row>
    <row r="4" spans="1:5" x14ac:dyDescent="0.35">
      <c r="A4">
        <v>-1.6</v>
      </c>
      <c r="B4">
        <f t="shared" si="0"/>
        <v>-2.8703999999999983</v>
      </c>
      <c r="D4">
        <v>0</v>
      </c>
      <c r="E4">
        <f>(D4^4)-(D4^3)-(7*(D4^2))+D4+6</f>
        <v>6</v>
      </c>
    </row>
    <row r="5" spans="1:5" x14ac:dyDescent="0.35">
      <c r="A5">
        <v>-1.4</v>
      </c>
      <c r="B5">
        <f t="shared" si="0"/>
        <v>-2.5344000000000015</v>
      </c>
    </row>
    <row r="6" spans="1:5" x14ac:dyDescent="0.35">
      <c r="A6">
        <v>-1.2</v>
      </c>
      <c r="B6">
        <f t="shared" si="0"/>
        <v>-1.4784000000000006</v>
      </c>
      <c r="D6" t="s">
        <v>22</v>
      </c>
    </row>
    <row r="7" spans="1:5" x14ac:dyDescent="0.35">
      <c r="A7">
        <v>-1</v>
      </c>
      <c r="B7">
        <f t="shared" si="0"/>
        <v>0</v>
      </c>
      <c r="D7" t="s">
        <v>4</v>
      </c>
      <c r="E7" t="s">
        <v>5</v>
      </c>
    </row>
    <row r="8" spans="1:5" x14ac:dyDescent="0.35">
      <c r="A8">
        <v>-0.8</v>
      </c>
      <c r="B8">
        <f t="shared" si="0"/>
        <v>1.6415999999999995</v>
      </c>
      <c r="D8">
        <v>7.0464550654040947E-2</v>
      </c>
      <c r="E8">
        <f>(D8^4)-(D8^3)-(7*(D8^2))+D8+6</f>
        <v>6.0353825597838568</v>
      </c>
    </row>
    <row r="9" spans="1:5" x14ac:dyDescent="0.35">
      <c r="A9">
        <v>-0.6</v>
      </c>
      <c r="B9">
        <f t="shared" si="0"/>
        <v>3.2256</v>
      </c>
    </row>
    <row r="10" spans="1:5" x14ac:dyDescent="0.35">
      <c r="A10">
        <v>-0.4</v>
      </c>
      <c r="B10">
        <f t="shared" si="0"/>
        <v>4.5695999999999994</v>
      </c>
    </row>
    <row r="11" spans="1:5" x14ac:dyDescent="0.35">
      <c r="A11">
        <v>-0.2</v>
      </c>
      <c r="B11">
        <f t="shared" si="0"/>
        <v>5.5296000000000003</v>
      </c>
    </row>
    <row r="12" spans="1:5" x14ac:dyDescent="0.35">
      <c r="A12">
        <v>0</v>
      </c>
      <c r="B12">
        <f t="shared" si="0"/>
        <v>6</v>
      </c>
    </row>
    <row r="13" spans="1:5" x14ac:dyDescent="0.35">
      <c r="A13">
        <v>0.2</v>
      </c>
      <c r="B13">
        <f t="shared" si="0"/>
        <v>5.9135999999999997</v>
      </c>
    </row>
    <row r="14" spans="1:5" x14ac:dyDescent="0.35">
      <c r="A14">
        <v>0.4</v>
      </c>
      <c r="B14">
        <f t="shared" si="0"/>
        <v>5.2416</v>
      </c>
    </row>
    <row r="15" spans="1:5" x14ac:dyDescent="0.35">
      <c r="A15">
        <v>0.6</v>
      </c>
      <c r="B15">
        <f t="shared" si="0"/>
        <v>3.9936000000000003</v>
      </c>
    </row>
    <row r="16" spans="1:5" x14ac:dyDescent="0.35">
      <c r="A16">
        <v>0.8</v>
      </c>
      <c r="B16">
        <f t="shared" si="0"/>
        <v>2.2175999999999991</v>
      </c>
    </row>
    <row r="17" spans="1:2" x14ac:dyDescent="0.35">
      <c r="A17">
        <v>1</v>
      </c>
      <c r="B17">
        <f t="shared" si="0"/>
        <v>0</v>
      </c>
    </row>
    <row r="18" spans="1:2" x14ac:dyDescent="0.35">
      <c r="A18">
        <v>1.2</v>
      </c>
      <c r="B18">
        <f t="shared" si="0"/>
        <v>-2.5344000000000015</v>
      </c>
    </row>
    <row r="19" spans="1:2" x14ac:dyDescent="0.35">
      <c r="A19">
        <v>1.4</v>
      </c>
      <c r="B19">
        <f t="shared" si="0"/>
        <v>-5.2223999999999986</v>
      </c>
    </row>
    <row r="20" spans="1:2" x14ac:dyDescent="0.35">
      <c r="A20">
        <v>1.6</v>
      </c>
      <c r="B20">
        <f t="shared" si="0"/>
        <v>-7.8623999999999992</v>
      </c>
    </row>
    <row r="21" spans="1:2" x14ac:dyDescent="0.35">
      <c r="A21">
        <v>1.8</v>
      </c>
      <c r="B21">
        <f t="shared" si="0"/>
        <v>-10.214399999999998</v>
      </c>
    </row>
    <row r="22" spans="1:2" x14ac:dyDescent="0.35">
      <c r="A22">
        <v>2</v>
      </c>
      <c r="B22">
        <f t="shared" si="0"/>
        <v>-12</v>
      </c>
    </row>
    <row r="23" spans="1:2" x14ac:dyDescent="0.35">
      <c r="A23">
        <v>2.2000000000000002</v>
      </c>
      <c r="B23">
        <f t="shared" si="0"/>
        <v>-12.9024</v>
      </c>
    </row>
    <row r="24" spans="1:2" x14ac:dyDescent="0.35">
      <c r="A24">
        <v>2.4</v>
      </c>
      <c r="B24">
        <f t="shared" si="0"/>
        <v>-12.566400000000002</v>
      </c>
    </row>
    <row r="25" spans="1:2" x14ac:dyDescent="0.35">
      <c r="A25">
        <v>2.6</v>
      </c>
      <c r="B25">
        <f t="shared" si="0"/>
        <v>-10.598400000000002</v>
      </c>
    </row>
    <row r="26" spans="1:2" x14ac:dyDescent="0.35">
      <c r="A26">
        <v>2.8</v>
      </c>
      <c r="B26">
        <f t="shared" si="0"/>
        <v>-6.5664000000000122</v>
      </c>
    </row>
    <row r="27" spans="1:2" x14ac:dyDescent="0.35">
      <c r="A27">
        <v>3</v>
      </c>
      <c r="B27">
        <f t="shared" si="0"/>
        <v>0</v>
      </c>
    </row>
    <row r="28" spans="1:2" x14ac:dyDescent="0.35">
      <c r="A28">
        <v>3.2</v>
      </c>
      <c r="B28">
        <f t="shared" si="0"/>
        <v>9.6096000000000394</v>
      </c>
    </row>
    <row r="29" spans="1:2" x14ac:dyDescent="0.35">
      <c r="A29">
        <v>3.4</v>
      </c>
      <c r="B29">
        <f t="shared" si="0"/>
        <v>22.809599999999982</v>
      </c>
    </row>
    <row r="30" spans="1:2" x14ac:dyDescent="0.35">
      <c r="A30">
        <v>3.6</v>
      </c>
      <c r="B30">
        <f t="shared" si="0"/>
        <v>40.185600000000029</v>
      </c>
    </row>
    <row r="31" spans="1:2" x14ac:dyDescent="0.35">
      <c r="A31">
        <v>3.8</v>
      </c>
      <c r="B31">
        <f t="shared" si="0"/>
        <v>62.36160000000001</v>
      </c>
    </row>
    <row r="32" spans="1:2" x14ac:dyDescent="0.35">
      <c r="A32">
        <v>4</v>
      </c>
      <c r="B32">
        <f t="shared" si="0"/>
        <v>90</v>
      </c>
    </row>
    <row r="33" spans="1:2" x14ac:dyDescent="0.35">
      <c r="A33">
        <v>4.2</v>
      </c>
      <c r="B33">
        <f t="shared" si="0"/>
        <v>123.80159999999998</v>
      </c>
    </row>
    <row r="34" spans="1:2" x14ac:dyDescent="0.35">
      <c r="A34">
        <v>4.4000000000000004</v>
      </c>
      <c r="B34">
        <f t="shared" si="0"/>
        <v>164.50560000000007</v>
      </c>
    </row>
    <row r="35" spans="1:2" x14ac:dyDescent="0.35">
      <c r="A35">
        <v>4.5999999999999996</v>
      </c>
      <c r="B35">
        <f t="shared" si="0"/>
        <v>212.88959999999992</v>
      </c>
    </row>
    <row r="36" spans="1:2" x14ac:dyDescent="0.35">
      <c r="A36">
        <v>4.8</v>
      </c>
      <c r="B36">
        <f t="shared" si="0"/>
        <v>269.76960000000003</v>
      </c>
    </row>
    <row r="37" spans="1:2" x14ac:dyDescent="0.35">
      <c r="A37">
        <v>5</v>
      </c>
      <c r="B37">
        <f t="shared" si="0"/>
        <v>336</v>
      </c>
    </row>
    <row r="38" spans="1:2" x14ac:dyDescent="0.35">
      <c r="A38">
        <v>5.2</v>
      </c>
      <c r="B38">
        <f t="shared" si="0"/>
        <v>412.47360000000003</v>
      </c>
    </row>
    <row r="39" spans="1:2" x14ac:dyDescent="0.35">
      <c r="A39">
        <v>5.4</v>
      </c>
      <c r="B39">
        <f t="shared" si="0"/>
        <v>500.12160000000017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D4B4-A309-4BA0-925B-1490ABCEC342}">
  <dimension ref="A1:F6"/>
  <sheetViews>
    <sheetView workbookViewId="0">
      <selection activeCell="G39" sqref="G39"/>
    </sheetView>
  </sheetViews>
  <sheetFormatPr defaultRowHeight="14.5" x14ac:dyDescent="0.35"/>
  <cols>
    <col min="3" max="3" width="17.7265625" bestFit="1" customWidth="1"/>
    <col min="6" max="6" width="17.7265625" bestFit="1" customWidth="1"/>
  </cols>
  <sheetData>
    <row r="1" spans="1:6" x14ac:dyDescent="0.35">
      <c r="A1" t="s">
        <v>24</v>
      </c>
      <c r="C1" t="s">
        <v>57</v>
      </c>
    </row>
    <row r="2" spans="1:6" x14ac:dyDescent="0.35">
      <c r="A2">
        <v>2000</v>
      </c>
      <c r="B2" t="s">
        <v>25</v>
      </c>
      <c r="C2">
        <v>6.8280000000000003</v>
      </c>
    </row>
    <row r="4" spans="1:6" x14ac:dyDescent="0.35">
      <c r="A4" t="s">
        <v>23</v>
      </c>
      <c r="D4" t="s">
        <v>22</v>
      </c>
    </row>
    <row r="5" spans="1:6" x14ac:dyDescent="0.35">
      <c r="A5" t="s">
        <v>26</v>
      </c>
      <c r="B5" t="s">
        <v>27</v>
      </c>
      <c r="C5" t="s">
        <v>28</v>
      </c>
      <c r="D5" t="s">
        <v>26</v>
      </c>
      <c r="E5" t="s">
        <v>27</v>
      </c>
      <c r="F5" t="s">
        <v>28</v>
      </c>
    </row>
    <row r="6" spans="1:6" x14ac:dyDescent="0.35">
      <c r="A6">
        <f>A2/(PI()*(B6^2))</f>
        <v>17.683882565766147</v>
      </c>
      <c r="B6">
        <v>6</v>
      </c>
      <c r="C6" t="b">
        <f>F6=PI()*(B6^2)*A6</f>
        <v>1</v>
      </c>
      <c r="D6">
        <v>16.142130000000002</v>
      </c>
      <c r="E6">
        <v>6.2799999633805363</v>
      </c>
      <c r="F6">
        <f>PI()*(B6^2)*A6</f>
        <v>1999.9999999999998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0DCB-3D2A-4F9B-84C4-6E3C6A98E101}">
  <dimension ref="A1:G17"/>
  <sheetViews>
    <sheetView workbookViewId="0">
      <selection activeCell="B16" sqref="B16"/>
    </sheetView>
  </sheetViews>
  <sheetFormatPr defaultRowHeight="14.5" x14ac:dyDescent="0.35"/>
  <cols>
    <col min="2" max="2" width="11.81640625" bestFit="1" customWidth="1"/>
    <col min="6" max="6" width="9.36328125" bestFit="1" customWidth="1"/>
  </cols>
  <sheetData>
    <row r="1" spans="1:7" x14ac:dyDescent="0.35">
      <c r="A1" s="9" t="s">
        <v>29</v>
      </c>
      <c r="B1" s="9"/>
    </row>
    <row r="2" spans="1:7" x14ac:dyDescent="0.35">
      <c r="A2" t="s">
        <v>30</v>
      </c>
      <c r="B2" s="7">
        <v>100</v>
      </c>
      <c r="C2" t="s">
        <v>33</v>
      </c>
    </row>
    <row r="3" spans="1:7" x14ac:dyDescent="0.35">
      <c r="A3" t="s">
        <v>31</v>
      </c>
      <c r="B3" s="7">
        <v>3</v>
      </c>
      <c r="C3" t="s">
        <v>34</v>
      </c>
    </row>
    <row r="4" spans="1:7" x14ac:dyDescent="0.35">
      <c r="B4">
        <f>CONVERT(B3,"ft","m")</f>
        <v>0.91439999999999999</v>
      </c>
      <c r="C4" t="s">
        <v>20</v>
      </c>
    </row>
    <row r="5" spans="1:7" x14ac:dyDescent="0.35">
      <c r="A5" t="s">
        <v>32</v>
      </c>
      <c r="B5" s="6">
        <v>30000000</v>
      </c>
      <c r="C5" t="s">
        <v>35</v>
      </c>
    </row>
    <row r="6" spans="1:7" x14ac:dyDescent="0.35">
      <c r="B6" s="6">
        <f>CONVERT(B5,"psi","Pa")</f>
        <v>206842718795.05084</v>
      </c>
      <c r="C6" t="s">
        <v>36</v>
      </c>
    </row>
    <row r="7" spans="1:7" x14ac:dyDescent="0.35">
      <c r="A7" t="s">
        <v>42</v>
      </c>
      <c r="B7" s="7">
        <v>1</v>
      </c>
      <c r="C7" t="s">
        <v>37</v>
      </c>
    </row>
    <row r="8" spans="1:7" x14ac:dyDescent="0.35">
      <c r="B8">
        <f>CONVERT(B7,"ft","m")</f>
        <v>0.30480000000000002</v>
      </c>
      <c r="C8" t="s">
        <v>20</v>
      </c>
    </row>
    <row r="10" spans="1:7" x14ac:dyDescent="0.35">
      <c r="A10" s="9" t="s">
        <v>38</v>
      </c>
      <c r="B10" s="9"/>
      <c r="E10" s="9" t="s">
        <v>60</v>
      </c>
      <c r="F10" s="9"/>
    </row>
    <row r="11" spans="1:7" x14ac:dyDescent="0.35">
      <c r="A11" t="s">
        <v>39</v>
      </c>
      <c r="B11" s="7">
        <v>2</v>
      </c>
      <c r="C11" t="s">
        <v>37</v>
      </c>
      <c r="E11" t="s">
        <v>39</v>
      </c>
      <c r="F11" s="7">
        <f>CONVERT(F12,"m","in")</f>
        <v>0.64686874478896239</v>
      </c>
      <c r="G11" t="s">
        <v>37</v>
      </c>
    </row>
    <row r="12" spans="1:7" x14ac:dyDescent="0.35">
      <c r="B12" s="7">
        <v>5.0799999999999998E-2</v>
      </c>
      <c r="C12" t="s">
        <v>40</v>
      </c>
      <c r="F12" s="7">
        <v>1.6430466117639646E-2</v>
      </c>
      <c r="G12" t="s">
        <v>40</v>
      </c>
    </row>
    <row r="14" spans="1:7" x14ac:dyDescent="0.35">
      <c r="A14" s="9" t="s">
        <v>41</v>
      </c>
      <c r="B14" s="9"/>
      <c r="E14" s="9" t="s">
        <v>41</v>
      </c>
      <c r="F14" s="9"/>
    </row>
    <row r="15" spans="1:7" x14ac:dyDescent="0.35">
      <c r="A15" t="s">
        <v>43</v>
      </c>
      <c r="B15" s="8">
        <f>$B$8*(B12^3)/12</f>
        <v>3.3298514047999997E-6</v>
      </c>
      <c r="C15" t="s">
        <v>45</v>
      </c>
      <c r="E15" t="s">
        <v>43</v>
      </c>
      <c r="F15" s="8">
        <f>$B$8*(F12^3)/12</f>
        <v>1.1266353377707901E-7</v>
      </c>
      <c r="G15" t="s">
        <v>45</v>
      </c>
    </row>
    <row r="16" spans="1:7" x14ac:dyDescent="0.35">
      <c r="A16" t="s">
        <v>44</v>
      </c>
      <c r="B16" s="8">
        <f>($B$2*($B$4^4))/(3*$B$6*B15)</f>
        <v>3.3834403457703209E-5</v>
      </c>
      <c r="C16" t="s">
        <v>20</v>
      </c>
      <c r="E16" t="s">
        <v>44</v>
      </c>
      <c r="F16" s="8">
        <f>($B$2*($B$4^4))/(3*$B$6*F15)</f>
        <v>1.0000000187028039E-3</v>
      </c>
      <c r="G16" t="s">
        <v>20</v>
      </c>
    </row>
    <row r="17" spans="2:7" x14ac:dyDescent="0.35">
      <c r="B17" s="7">
        <f>CONVERT(B16,"m","mm")</f>
        <v>3.3834403457703208E-2</v>
      </c>
      <c r="C17" t="s">
        <v>46</v>
      </c>
      <c r="F17" s="7">
        <f>CONVERT(F16,"m","mm")</f>
        <v>1.000000018702804</v>
      </c>
      <c r="G17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B5BB-9C21-43D7-88EB-50F92014E5F5}">
  <dimension ref="A1:B9"/>
  <sheetViews>
    <sheetView workbookViewId="0">
      <selection activeCell="B3" sqref="B3"/>
    </sheetView>
  </sheetViews>
  <sheetFormatPr defaultRowHeight="14.5" x14ac:dyDescent="0.35"/>
  <cols>
    <col min="1" max="1" width="14.453125" bestFit="1" customWidth="1"/>
    <col min="2" max="2" width="11.1796875" bestFit="1" customWidth="1"/>
  </cols>
  <sheetData>
    <row r="1" spans="1:2" x14ac:dyDescent="0.35">
      <c r="A1" t="s">
        <v>47</v>
      </c>
      <c r="B1" t="s">
        <v>48</v>
      </c>
    </row>
    <row r="2" spans="1:2" x14ac:dyDescent="0.35">
      <c r="A2">
        <v>95</v>
      </c>
      <c r="B2" t="str">
        <f>IF(A2&gt;89.99,"A",IF(A2&gt;79.99,"B",IF(A2&gt;69.99,"C",IF(A2&gt;59.99,"D","F"))))</f>
        <v>A</v>
      </c>
    </row>
    <row r="3" spans="1:2" x14ac:dyDescent="0.35">
      <c r="A3">
        <v>85</v>
      </c>
      <c r="B3" t="str">
        <f t="shared" ref="B3:B9" si="0">IF(A3&gt;89.99,"A",IF(A3&gt;79.99,"B",IF(A3&gt;69.99,"C",IF(A3&gt;59.99,"D","F"))))</f>
        <v>B</v>
      </c>
    </row>
    <row r="4" spans="1:2" x14ac:dyDescent="0.35">
      <c r="A4">
        <v>82</v>
      </c>
      <c r="B4" t="str">
        <f t="shared" si="0"/>
        <v>B</v>
      </c>
    </row>
    <row r="5" spans="1:2" x14ac:dyDescent="0.35">
      <c r="A5">
        <v>75</v>
      </c>
      <c r="B5" t="str">
        <f t="shared" si="0"/>
        <v>C</v>
      </c>
    </row>
    <row r="6" spans="1:2" x14ac:dyDescent="0.35">
      <c r="A6">
        <v>70</v>
      </c>
      <c r="B6" t="str">
        <f t="shared" si="0"/>
        <v>C</v>
      </c>
    </row>
    <row r="7" spans="1:2" x14ac:dyDescent="0.35">
      <c r="A7">
        <v>69</v>
      </c>
      <c r="B7" t="str">
        <f t="shared" si="0"/>
        <v>D</v>
      </c>
    </row>
    <row r="8" spans="1:2" x14ac:dyDescent="0.35">
      <c r="A8">
        <v>65</v>
      </c>
      <c r="B8" t="str">
        <f t="shared" si="0"/>
        <v>D</v>
      </c>
    </row>
    <row r="9" spans="1:2" x14ac:dyDescent="0.35">
      <c r="A9">
        <v>45</v>
      </c>
      <c r="B9" t="str">
        <f t="shared" si="0"/>
        <v>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BB55-AFDD-4603-BC95-58A5CE59D16A}">
  <dimension ref="A1:D6"/>
  <sheetViews>
    <sheetView tabSelected="1" workbookViewId="0">
      <selection activeCell="I7" sqref="I7"/>
    </sheetView>
  </sheetViews>
  <sheetFormatPr defaultRowHeight="14.5" x14ac:dyDescent="0.35"/>
  <cols>
    <col min="2" max="2" width="18.36328125" bestFit="1" customWidth="1"/>
    <col min="3" max="3" width="14.81640625" bestFit="1" customWidth="1"/>
    <col min="4" max="4" width="9.54296875" bestFit="1" customWidth="1"/>
  </cols>
  <sheetData>
    <row r="1" spans="1:4" x14ac:dyDescent="0.35">
      <c r="B1" t="s">
        <v>54</v>
      </c>
      <c r="C1" t="s">
        <v>55</v>
      </c>
      <c r="D1" t="s">
        <v>56</v>
      </c>
    </row>
    <row r="2" spans="1:4" x14ac:dyDescent="0.35">
      <c r="A2" t="s">
        <v>49</v>
      </c>
      <c r="B2">
        <v>1</v>
      </c>
      <c r="C2" t="s">
        <v>58</v>
      </c>
      <c r="D2">
        <f>IF(C2="Series",$B$2+$B$3+$B$4+$B$5+$B$6,IF(C2="Parallel",1/(1/$B$2+1/$B$3+1/B4+1/$B$5+1/$B$6),""))</f>
        <v>15</v>
      </c>
    </row>
    <row r="3" spans="1:4" x14ac:dyDescent="0.35">
      <c r="A3" t="s">
        <v>50</v>
      </c>
      <c r="B3">
        <v>2</v>
      </c>
      <c r="C3" t="s">
        <v>59</v>
      </c>
      <c r="D3">
        <f t="shared" ref="D3:D5" si="0">IF(C3="Series",$B$2+$B$3+$B$4+$B$5+$B$6,IF(C3="Parallel",1/(1/$B$2+1/$B$3+1/B5+1/$B$5+1/$B$6),""))</f>
        <v>0.45454545454545453</v>
      </c>
    </row>
    <row r="4" spans="1:4" x14ac:dyDescent="0.35">
      <c r="A4" t="s">
        <v>51</v>
      </c>
      <c r="B4">
        <v>3</v>
      </c>
      <c r="D4" t="str">
        <f t="shared" si="0"/>
        <v/>
      </c>
    </row>
    <row r="5" spans="1:4" x14ac:dyDescent="0.35">
      <c r="A5" t="s">
        <v>52</v>
      </c>
      <c r="B5">
        <v>4</v>
      </c>
      <c r="D5" t="str">
        <f t="shared" si="0"/>
        <v/>
      </c>
    </row>
    <row r="6" spans="1:4" x14ac:dyDescent="0.35">
      <c r="A6" t="s">
        <v>53</v>
      </c>
      <c r="B6">
        <v>5</v>
      </c>
      <c r="D6" t="str">
        <f>IF(C6="Series",$B$2+$B$3+$B$4+$B$5+$B$6,IF(C6="Parallel",1/(1/$B$2+1/$B$3+1/B8+1/$B$5+1/$B$6),""))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Problem 1</vt:lpstr>
      <vt:lpstr>Problem 2</vt:lpstr>
      <vt:lpstr>Problem 3</vt:lpstr>
      <vt:lpstr>Problem 4</vt:lpstr>
      <vt:lpstr>Problem 5</vt:lpstr>
      <vt:lpstr>Problem 6</vt:lpstr>
      <vt:lpstr>Problem 7</vt:lpstr>
      <vt:lpstr>Problem 8</vt:lpstr>
      <vt:lpstr>Problem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Ferguson</dc:creator>
  <cp:lastModifiedBy>Ethan Ferguson</cp:lastModifiedBy>
  <dcterms:created xsi:type="dcterms:W3CDTF">2021-09-14T01:35:29Z</dcterms:created>
  <dcterms:modified xsi:type="dcterms:W3CDTF">2021-09-16T02:31:39Z</dcterms:modified>
</cp:coreProperties>
</file>