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<sst xmlns="http://schemas.openxmlformats.org/spreadsheetml/2006/main" count="595" uniqueCount="50">
  <si>
    <t>Subject: Chloe Fifle - Position 1 - Variable Camera</t>
  </si>
  <si>
    <t>Subject: Chloe Fifle - Position 2 - Variable Camera</t>
  </si>
  <si>
    <t>Actual (cm)</t>
  </si>
  <si>
    <t>Predicted (cm)</t>
  </si>
  <si>
    <t>(+/-) in cm</t>
  </si>
  <si>
    <t xml:space="preserve">Accuracy </t>
  </si>
  <si>
    <t>Error</t>
  </si>
  <si>
    <t>Mean Average Percision</t>
  </si>
  <si>
    <t>Height</t>
  </si>
  <si>
    <t>Head Circumfrance</t>
  </si>
  <si>
    <t>Neck Circumfrance</t>
  </si>
  <si>
    <t>Shoulder Breadth</t>
  </si>
  <si>
    <t>Front Torso</t>
  </si>
  <si>
    <t>Chest Circumfrance</t>
  </si>
  <si>
    <t>Waist Circumfrance</t>
  </si>
  <si>
    <t>Hip Circumfrance</t>
  </si>
  <si>
    <t>Right</t>
  </si>
  <si>
    <t>Wrist Circumfrance</t>
  </si>
  <si>
    <t>Bicep Circumfrance</t>
  </si>
  <si>
    <t>Forearm Circumfrance</t>
  </si>
  <si>
    <t>Arm Lenght</t>
  </si>
  <si>
    <t>Left</t>
  </si>
  <si>
    <t>Inside Leg Height</t>
  </si>
  <si>
    <t>Thigh Circumfrance</t>
  </si>
  <si>
    <t>Calf Circumfrance</t>
  </si>
  <si>
    <t>Ankle Circumfrance</t>
  </si>
  <si>
    <t>Subject: Chloe Fifle - Position 1 - Fixed Camera</t>
  </si>
  <si>
    <t>Subject: Chloe Fifle - Position 2 - Fixed Camera</t>
  </si>
  <si>
    <t>Subject: Donna Villaverde - Position - 1 - Variable Camera</t>
  </si>
  <si>
    <t>Subject: Donna Villaverde - Position - 2 - Variable Camera</t>
  </si>
  <si>
    <t>Subject: Donna Villaverde - Position - 1 - Fixed Camera</t>
  </si>
  <si>
    <t>Subject: Donna Villaverde - Position - 2 - Fixed Camera</t>
  </si>
  <si>
    <t>Subject: Myah Wills - Position - 1 - Variable Camera</t>
  </si>
  <si>
    <t>Subject: Myah Wills - Position - 2 - Variable Camera</t>
  </si>
  <si>
    <t>Subject: Myah Wills - Position - 1 - Fixed Camera</t>
  </si>
  <si>
    <t>Subject: Myah Wills - Position - 2 - Fixed Camera</t>
  </si>
  <si>
    <t>Subject: Eric Fifle - Position - 1 - Variable Camera</t>
  </si>
  <si>
    <t>Subject: Eric Fifle - Position - 1 - Fixed Camera</t>
  </si>
  <si>
    <t>Subject: Eric Fifle - Position - 2 - Fixed Camera</t>
  </si>
  <si>
    <t>Subject: Ethan Fifle - Position - 1 - Variable Camera</t>
  </si>
  <si>
    <t>Subject: Ethan Fifle - Position - 2 - Variable Camera</t>
  </si>
  <si>
    <t>Subject: Ethan Fifle - Position - 1 - Fixed Camera</t>
  </si>
  <si>
    <t>Subject: Ethan Fifle - Position - 2 - Fixed Camera</t>
  </si>
  <si>
    <t>Summary</t>
  </si>
  <si>
    <t>Position 1: Female</t>
  </si>
  <si>
    <t>Position 1: Male</t>
  </si>
  <si>
    <t>Position 2: Female</t>
  </si>
  <si>
    <t xml:space="preserve">Position 2: Male </t>
  </si>
  <si>
    <t>Variable Camera (MAP)</t>
  </si>
  <si>
    <t>Fixed Camera (MAP)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</si>
</sst>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7.63"/>
    <col customWidth="1" min="4" max="4" width="13.63"/>
    <col customWidth="1" min="5" max="5" width="15.5"/>
    <col customWidth="1" min="7" max="7" width="15.0"/>
    <col customWidth="1" min="8" max="8" width="13.0"/>
    <col customWidth="1" min="9" max="9" width="19.13"/>
    <col customWidth="1" min="12" max="12" width="20.13"/>
    <col customWidth="1" min="16" max="16" width="17.5"/>
    <col customWidth="1" min="17" max="17" width="13.0"/>
    <col customWidth="1" min="18" max="18" width="18.88"/>
    <col customWidth="1" min="21" max="21" width="17.75"/>
    <col customWidth="1" min="24" max="24" width="14.13"/>
  </cols>
  <sheetData>
    <row r="3">
      <c r="C3" s="1" t="s">
        <v>0</v>
      </c>
      <c r="D3" s="1"/>
      <c r="E3" s="1"/>
      <c r="G3" s="1"/>
      <c r="L3" s="1" t="s">
        <v>1</v>
      </c>
      <c r="M3" s="1"/>
      <c r="N3" s="1"/>
      <c r="P3" s="1"/>
    </row>
    <row r="4"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</row>
    <row r="5">
      <c r="C5" s="1" t="s">
        <v>8</v>
      </c>
      <c r="D5" s="2">
        <v>161.0</v>
      </c>
      <c r="E5" s="2">
        <v>167.0</v>
      </c>
      <c r="F5" s="3">
        <f t="shared" ref="F5:F20" si="1">(D5-E5)*-1</f>
        <v>6</v>
      </c>
      <c r="G5" s="3">
        <f t="shared" ref="G5:G20" si="2">ROUND(1-ABS((D5-E5)/D5), 3)</f>
        <v>0.963</v>
      </c>
      <c r="H5" s="3">
        <f t="shared" ref="H5:H20" si="3">ROUND(ABS((D5 - E5) / D5 ), 3)</f>
        <v>0.037</v>
      </c>
      <c r="I5" s="3">
        <f>ROUND(AVERAGE(G5:G20),3)</f>
        <v>0.92</v>
      </c>
      <c r="L5" s="1" t="s">
        <v>8</v>
      </c>
      <c r="M5" s="2">
        <v>161.0</v>
      </c>
      <c r="N5" s="2">
        <v>169.3</v>
      </c>
      <c r="O5" s="3">
        <f t="shared" ref="O5:O20" si="4">ABS(M5-N5)</f>
        <v>8.3</v>
      </c>
      <c r="P5" s="3">
        <f t="shared" ref="P5:P20" si="5">ROUND(1-ABS((M5-N5)/M5), 3)</f>
        <v>0.948</v>
      </c>
      <c r="Q5" s="3">
        <f t="shared" ref="Q5:Q20" si="6">ROUND(ABS((M5 - N5) / M5), 3)</f>
        <v>0.052</v>
      </c>
      <c r="R5" s="3">
        <f>ROUND(AVERAGE(P5:P20),3)</f>
        <v>0.929</v>
      </c>
    </row>
    <row r="6">
      <c r="C6" s="1" t="s">
        <v>9</v>
      </c>
      <c r="D6" s="2">
        <v>55.3</v>
      </c>
      <c r="E6" s="2">
        <v>53.6</v>
      </c>
      <c r="F6" s="3">
        <f t="shared" si="1"/>
        <v>-1.7</v>
      </c>
      <c r="G6" s="3">
        <f t="shared" si="2"/>
        <v>0.969</v>
      </c>
      <c r="H6" s="3">
        <f t="shared" si="3"/>
        <v>0.031</v>
      </c>
      <c r="I6" s="3"/>
      <c r="L6" s="1" t="s">
        <v>9</v>
      </c>
      <c r="M6" s="2">
        <v>55.3</v>
      </c>
      <c r="N6" s="2">
        <v>53.5</v>
      </c>
      <c r="O6" s="3">
        <f t="shared" si="4"/>
        <v>1.8</v>
      </c>
      <c r="P6" s="3">
        <f t="shared" si="5"/>
        <v>0.967</v>
      </c>
      <c r="Q6" s="3">
        <f t="shared" si="6"/>
        <v>0.033</v>
      </c>
      <c r="R6" s="3"/>
    </row>
    <row r="7">
      <c r="C7" s="1" t="s">
        <v>10</v>
      </c>
      <c r="D7" s="2">
        <v>35.7</v>
      </c>
      <c r="E7" s="2">
        <v>32.9</v>
      </c>
      <c r="F7" s="3">
        <f t="shared" si="1"/>
        <v>-2.8</v>
      </c>
      <c r="G7" s="3">
        <f t="shared" si="2"/>
        <v>0.922</v>
      </c>
      <c r="H7" s="3">
        <f t="shared" si="3"/>
        <v>0.078</v>
      </c>
      <c r="I7" s="3"/>
      <c r="L7" s="1" t="s">
        <v>10</v>
      </c>
      <c r="M7" s="2">
        <v>35.7</v>
      </c>
      <c r="N7" s="2">
        <v>32.0</v>
      </c>
      <c r="O7" s="3">
        <f t="shared" si="4"/>
        <v>3.7</v>
      </c>
      <c r="P7" s="3">
        <f t="shared" si="5"/>
        <v>0.896</v>
      </c>
      <c r="Q7" s="3">
        <f t="shared" si="6"/>
        <v>0.104</v>
      </c>
      <c r="R7" s="3"/>
    </row>
    <row r="8">
      <c r="C8" s="4" t="s">
        <v>11</v>
      </c>
      <c r="D8" s="2">
        <v>41.2</v>
      </c>
      <c r="E8" s="2">
        <v>32.4</v>
      </c>
      <c r="F8" s="3">
        <f t="shared" si="1"/>
        <v>-8.8</v>
      </c>
      <c r="G8" s="3">
        <f t="shared" si="2"/>
        <v>0.786</v>
      </c>
      <c r="H8" s="3">
        <f t="shared" si="3"/>
        <v>0.214</v>
      </c>
      <c r="I8" s="3"/>
      <c r="L8" s="4" t="s">
        <v>11</v>
      </c>
      <c r="M8" s="2">
        <v>41.2</v>
      </c>
      <c r="N8" s="2">
        <v>32.3</v>
      </c>
      <c r="O8" s="3">
        <f t="shared" si="4"/>
        <v>8.9</v>
      </c>
      <c r="P8" s="3">
        <f t="shared" si="5"/>
        <v>0.784</v>
      </c>
      <c r="Q8" s="3">
        <f t="shared" si="6"/>
        <v>0.216</v>
      </c>
      <c r="R8" s="3"/>
    </row>
    <row r="9">
      <c r="C9" s="4" t="s">
        <v>12</v>
      </c>
      <c r="D9" s="2">
        <v>58.0</v>
      </c>
      <c r="E9" s="2">
        <v>60.9</v>
      </c>
      <c r="F9" s="3">
        <f t="shared" si="1"/>
        <v>2.9</v>
      </c>
      <c r="G9" s="3">
        <f t="shared" si="2"/>
        <v>0.95</v>
      </c>
      <c r="H9" s="3">
        <f t="shared" si="3"/>
        <v>0.05</v>
      </c>
      <c r="I9" s="3"/>
      <c r="L9" s="4" t="s">
        <v>12</v>
      </c>
      <c r="M9" s="2">
        <v>58.0</v>
      </c>
      <c r="N9" s="2">
        <v>61.7</v>
      </c>
      <c r="O9" s="3">
        <f t="shared" si="4"/>
        <v>3.7</v>
      </c>
      <c r="P9" s="3">
        <f t="shared" si="5"/>
        <v>0.936</v>
      </c>
      <c r="Q9" s="3">
        <f t="shared" si="6"/>
        <v>0.064</v>
      </c>
      <c r="R9" s="3"/>
    </row>
    <row r="10">
      <c r="C10" s="1" t="s">
        <v>13</v>
      </c>
      <c r="D10" s="2">
        <v>84.2</v>
      </c>
      <c r="E10" s="2">
        <v>94.4</v>
      </c>
      <c r="F10" s="3">
        <f t="shared" si="1"/>
        <v>10.2</v>
      </c>
      <c r="G10" s="3">
        <f t="shared" si="2"/>
        <v>0.879</v>
      </c>
      <c r="H10" s="3">
        <f t="shared" si="3"/>
        <v>0.121</v>
      </c>
      <c r="I10" s="3"/>
      <c r="L10" s="1" t="s">
        <v>13</v>
      </c>
      <c r="M10" s="2">
        <v>84.2</v>
      </c>
      <c r="N10" s="2">
        <v>90.5</v>
      </c>
      <c r="O10" s="3">
        <f t="shared" si="4"/>
        <v>6.3</v>
      </c>
      <c r="P10" s="3">
        <f t="shared" si="5"/>
        <v>0.925</v>
      </c>
      <c r="Q10" s="3">
        <f t="shared" si="6"/>
        <v>0.075</v>
      </c>
      <c r="R10" s="3"/>
    </row>
    <row r="11">
      <c r="C11" s="1" t="s">
        <v>14</v>
      </c>
      <c r="D11" s="2">
        <v>70.5</v>
      </c>
      <c r="E11" s="2">
        <v>81.0</v>
      </c>
      <c r="F11" s="3">
        <f t="shared" si="1"/>
        <v>10.5</v>
      </c>
      <c r="G11" s="3">
        <f t="shared" si="2"/>
        <v>0.851</v>
      </c>
      <c r="H11" s="3">
        <f t="shared" si="3"/>
        <v>0.149</v>
      </c>
      <c r="I11" s="3"/>
      <c r="L11" s="1" t="s">
        <v>14</v>
      </c>
      <c r="M11" s="2">
        <v>70.5</v>
      </c>
      <c r="N11" s="2">
        <v>77.2</v>
      </c>
      <c r="O11" s="3">
        <f t="shared" si="4"/>
        <v>6.7</v>
      </c>
      <c r="P11" s="3">
        <f t="shared" si="5"/>
        <v>0.905</v>
      </c>
      <c r="Q11" s="3">
        <f t="shared" si="6"/>
        <v>0.095</v>
      </c>
      <c r="R11" s="3"/>
    </row>
    <row r="12">
      <c r="C12" s="1" t="s">
        <v>15</v>
      </c>
      <c r="D12" s="2">
        <v>84.9</v>
      </c>
      <c r="E12" s="2">
        <v>101.5</v>
      </c>
      <c r="F12" s="3">
        <f t="shared" si="1"/>
        <v>16.6</v>
      </c>
      <c r="G12" s="3">
        <f t="shared" si="2"/>
        <v>0.804</v>
      </c>
      <c r="H12" s="3">
        <f t="shared" si="3"/>
        <v>0.196</v>
      </c>
      <c r="I12" s="3"/>
      <c r="L12" s="1" t="s">
        <v>15</v>
      </c>
      <c r="M12" s="2">
        <v>84.9</v>
      </c>
      <c r="N12" s="2">
        <v>98.9</v>
      </c>
      <c r="O12" s="3">
        <f t="shared" si="4"/>
        <v>14</v>
      </c>
      <c r="P12" s="3">
        <f t="shared" si="5"/>
        <v>0.835</v>
      </c>
      <c r="Q12" s="3">
        <f t="shared" si="6"/>
        <v>0.165</v>
      </c>
      <c r="R12" s="3"/>
    </row>
    <row r="13">
      <c r="B13" s="5" t="s">
        <v>16</v>
      </c>
      <c r="C13" s="1" t="s">
        <v>17</v>
      </c>
      <c r="D13" s="2">
        <v>15.5</v>
      </c>
      <c r="E13" s="2">
        <v>16.3</v>
      </c>
      <c r="F13" s="3">
        <f t="shared" si="1"/>
        <v>0.8</v>
      </c>
      <c r="G13" s="3">
        <f t="shared" si="2"/>
        <v>0.948</v>
      </c>
      <c r="H13" s="3">
        <f t="shared" si="3"/>
        <v>0.052</v>
      </c>
      <c r="I13" s="3"/>
      <c r="K13" s="5" t="s">
        <v>16</v>
      </c>
      <c r="L13" s="1" t="s">
        <v>17</v>
      </c>
      <c r="M13" s="2">
        <v>15.5</v>
      </c>
      <c r="N13" s="2">
        <v>16.2</v>
      </c>
      <c r="O13" s="3">
        <f t="shared" si="4"/>
        <v>0.7</v>
      </c>
      <c r="P13" s="3">
        <f t="shared" si="5"/>
        <v>0.955</v>
      </c>
      <c r="Q13" s="3">
        <f t="shared" si="6"/>
        <v>0.045</v>
      </c>
      <c r="R13" s="3"/>
    </row>
    <row r="14">
      <c r="B14" s="5" t="s">
        <v>16</v>
      </c>
      <c r="C14" s="1" t="s">
        <v>18</v>
      </c>
      <c r="D14" s="2">
        <v>25.5</v>
      </c>
      <c r="E14" s="2">
        <v>27.1</v>
      </c>
      <c r="F14" s="3">
        <f t="shared" si="1"/>
        <v>1.6</v>
      </c>
      <c r="G14" s="3">
        <f t="shared" si="2"/>
        <v>0.937</v>
      </c>
      <c r="H14" s="3">
        <f t="shared" si="3"/>
        <v>0.063</v>
      </c>
      <c r="I14" s="3"/>
      <c r="K14" s="5" t="s">
        <v>16</v>
      </c>
      <c r="L14" s="1" t="s">
        <v>18</v>
      </c>
      <c r="M14" s="2">
        <v>25.5</v>
      </c>
      <c r="N14" s="2">
        <v>25.6</v>
      </c>
      <c r="O14" s="3">
        <f t="shared" si="4"/>
        <v>0.1</v>
      </c>
      <c r="P14" s="3">
        <f t="shared" si="5"/>
        <v>0.996</v>
      </c>
      <c r="Q14" s="3">
        <f t="shared" si="6"/>
        <v>0.004</v>
      </c>
      <c r="R14" s="3"/>
    </row>
    <row r="15">
      <c r="B15" s="5" t="s">
        <v>16</v>
      </c>
      <c r="C15" s="1" t="s">
        <v>19</v>
      </c>
      <c r="D15" s="2">
        <v>22.7</v>
      </c>
      <c r="E15" s="2">
        <v>23.6</v>
      </c>
      <c r="F15" s="3">
        <f t="shared" si="1"/>
        <v>0.9</v>
      </c>
      <c r="G15" s="3">
        <f t="shared" si="2"/>
        <v>0.96</v>
      </c>
      <c r="H15" s="3">
        <f t="shared" si="3"/>
        <v>0.04</v>
      </c>
      <c r="I15" s="3"/>
      <c r="K15" s="5" t="s">
        <v>16</v>
      </c>
      <c r="L15" s="1" t="s">
        <v>19</v>
      </c>
      <c r="M15" s="2">
        <v>22.7</v>
      </c>
      <c r="N15" s="2">
        <v>23.0</v>
      </c>
      <c r="O15" s="3">
        <f t="shared" si="4"/>
        <v>0.3</v>
      </c>
      <c r="P15" s="3">
        <f t="shared" si="5"/>
        <v>0.987</v>
      </c>
      <c r="Q15" s="3">
        <f t="shared" si="6"/>
        <v>0.013</v>
      </c>
      <c r="R15" s="3"/>
    </row>
    <row r="16">
      <c r="B16" s="5" t="s">
        <v>16</v>
      </c>
      <c r="C16" s="1" t="s">
        <v>20</v>
      </c>
      <c r="D16" s="2">
        <v>50.4</v>
      </c>
      <c r="E16" s="2">
        <v>51.0</v>
      </c>
      <c r="F16" s="3">
        <f t="shared" si="1"/>
        <v>0.6</v>
      </c>
      <c r="G16" s="3">
        <f t="shared" si="2"/>
        <v>0.988</v>
      </c>
      <c r="H16" s="3">
        <f t="shared" si="3"/>
        <v>0.012</v>
      </c>
      <c r="I16" s="3"/>
      <c r="K16" s="5" t="s">
        <v>16</v>
      </c>
      <c r="L16" s="1" t="s">
        <v>20</v>
      </c>
      <c r="M16" s="2">
        <v>50.4</v>
      </c>
      <c r="N16" s="2">
        <v>51.9</v>
      </c>
      <c r="O16" s="3">
        <f t="shared" si="4"/>
        <v>1.5</v>
      </c>
      <c r="P16" s="3">
        <f t="shared" si="5"/>
        <v>0.97</v>
      </c>
      <c r="Q16" s="3">
        <f t="shared" si="6"/>
        <v>0.03</v>
      </c>
      <c r="R16" s="3"/>
    </row>
    <row r="17">
      <c r="B17" s="5" t="s">
        <v>21</v>
      </c>
      <c r="C17" s="1" t="s">
        <v>22</v>
      </c>
      <c r="D17" s="2">
        <v>80.3</v>
      </c>
      <c r="E17" s="2">
        <v>72.4</v>
      </c>
      <c r="F17" s="3">
        <f t="shared" si="1"/>
        <v>-7.9</v>
      </c>
      <c r="G17" s="3">
        <f t="shared" si="2"/>
        <v>0.902</v>
      </c>
      <c r="H17" s="3">
        <f t="shared" si="3"/>
        <v>0.098</v>
      </c>
      <c r="I17" s="3"/>
      <c r="K17" s="5" t="s">
        <v>21</v>
      </c>
      <c r="L17" s="1" t="s">
        <v>22</v>
      </c>
      <c r="M17" s="2">
        <v>80.3</v>
      </c>
      <c r="N17" s="2">
        <v>73.5</v>
      </c>
      <c r="O17" s="3">
        <f t="shared" si="4"/>
        <v>6.8</v>
      </c>
      <c r="P17" s="3">
        <f t="shared" si="5"/>
        <v>0.915</v>
      </c>
      <c r="Q17" s="3">
        <f t="shared" si="6"/>
        <v>0.085</v>
      </c>
      <c r="R17" s="3"/>
    </row>
    <row r="18">
      <c r="B18" s="5" t="s">
        <v>21</v>
      </c>
      <c r="C18" s="1" t="s">
        <v>23</v>
      </c>
      <c r="D18" s="2">
        <v>52.1</v>
      </c>
      <c r="E18" s="2">
        <v>48.2</v>
      </c>
      <c r="F18" s="3">
        <f t="shared" si="1"/>
        <v>-3.9</v>
      </c>
      <c r="G18" s="3">
        <f t="shared" si="2"/>
        <v>0.925</v>
      </c>
      <c r="H18" s="3">
        <f t="shared" si="3"/>
        <v>0.075</v>
      </c>
      <c r="I18" s="3"/>
      <c r="K18" s="5" t="s">
        <v>21</v>
      </c>
      <c r="L18" s="1" t="s">
        <v>23</v>
      </c>
      <c r="M18" s="2">
        <v>52.1</v>
      </c>
      <c r="N18" s="2">
        <v>46.7</v>
      </c>
      <c r="O18" s="3">
        <f t="shared" si="4"/>
        <v>5.4</v>
      </c>
      <c r="P18" s="3">
        <f t="shared" si="5"/>
        <v>0.896</v>
      </c>
      <c r="Q18" s="3">
        <f t="shared" si="6"/>
        <v>0.104</v>
      </c>
      <c r="R18" s="3"/>
    </row>
    <row r="19">
      <c r="B19" s="5" t="s">
        <v>21</v>
      </c>
      <c r="C19" s="1" t="s">
        <v>24</v>
      </c>
      <c r="D19" s="2">
        <v>34.0</v>
      </c>
      <c r="E19" s="2">
        <v>35.2</v>
      </c>
      <c r="F19" s="3">
        <f t="shared" si="1"/>
        <v>1.2</v>
      </c>
      <c r="G19" s="3">
        <f t="shared" si="2"/>
        <v>0.965</v>
      </c>
      <c r="H19" s="3">
        <f t="shared" si="3"/>
        <v>0.035</v>
      </c>
      <c r="I19" s="3"/>
      <c r="K19" s="5" t="s">
        <v>21</v>
      </c>
      <c r="L19" s="1" t="s">
        <v>24</v>
      </c>
      <c r="M19" s="2">
        <v>34.0</v>
      </c>
      <c r="N19" s="2">
        <v>34.7</v>
      </c>
      <c r="O19" s="3">
        <f t="shared" si="4"/>
        <v>0.7</v>
      </c>
      <c r="P19" s="3">
        <f t="shared" si="5"/>
        <v>0.979</v>
      </c>
      <c r="Q19" s="3">
        <f t="shared" si="6"/>
        <v>0.021</v>
      </c>
      <c r="R19" s="3"/>
    </row>
    <row r="20">
      <c r="B20" s="5" t="s">
        <v>21</v>
      </c>
      <c r="C20" s="1" t="s">
        <v>25</v>
      </c>
      <c r="D20" s="2">
        <v>21.6</v>
      </c>
      <c r="E20" s="2">
        <v>22.4</v>
      </c>
      <c r="F20" s="3">
        <f t="shared" si="1"/>
        <v>0.8</v>
      </c>
      <c r="G20" s="3">
        <f t="shared" si="2"/>
        <v>0.963</v>
      </c>
      <c r="H20" s="3">
        <f t="shared" si="3"/>
        <v>0.037</v>
      </c>
      <c r="I20" s="3"/>
      <c r="K20" s="5" t="s">
        <v>21</v>
      </c>
      <c r="L20" s="1" t="s">
        <v>25</v>
      </c>
      <c r="M20" s="2">
        <v>21.6</v>
      </c>
      <c r="N20" s="2">
        <v>22.3</v>
      </c>
      <c r="O20" s="3">
        <f t="shared" si="4"/>
        <v>0.7</v>
      </c>
      <c r="P20" s="3">
        <f t="shared" si="5"/>
        <v>0.968</v>
      </c>
      <c r="Q20" s="3">
        <f t="shared" si="6"/>
        <v>0.032</v>
      </c>
      <c r="R20" s="3"/>
    </row>
    <row r="23">
      <c r="C23" s="1" t="s">
        <v>26</v>
      </c>
      <c r="D23" s="1"/>
      <c r="E23" s="1"/>
      <c r="G23" s="1"/>
      <c r="L23" s="1" t="s">
        <v>27</v>
      </c>
      <c r="M23" s="1"/>
      <c r="N23" s="1"/>
      <c r="P23" s="1"/>
    </row>
    <row r="24"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M24" s="1" t="s">
        <v>2</v>
      </c>
      <c r="N24" s="1" t="s">
        <v>3</v>
      </c>
      <c r="O24" s="1" t="s">
        <v>4</v>
      </c>
      <c r="P24" s="1" t="s">
        <v>5</v>
      </c>
      <c r="Q24" s="1" t="s">
        <v>6</v>
      </c>
      <c r="R24" s="1" t="s">
        <v>7</v>
      </c>
    </row>
    <row r="25">
      <c r="C25" s="1" t="s">
        <v>8</v>
      </c>
      <c r="D25" s="2">
        <v>161.0</v>
      </c>
      <c r="E25" s="2">
        <v>173.5</v>
      </c>
      <c r="F25" s="3">
        <f t="shared" ref="F25:F40" si="7">ABS(D25-E25)</f>
        <v>12.5</v>
      </c>
      <c r="G25" s="3">
        <f t="shared" ref="G25:G40" si="8">ROUND(1-ABS((D25-E25)/D25), 3)</f>
        <v>0.922</v>
      </c>
      <c r="H25" s="3">
        <f t="shared" ref="H25:H40" si="9">ROUND(ABS((D25 - E25) / D25 ), 3)</f>
        <v>0.078</v>
      </c>
      <c r="I25" s="3">
        <f>ROUND(AVERAGE(G25:G40),3)</f>
        <v>0.914</v>
      </c>
      <c r="L25" s="1" t="s">
        <v>8</v>
      </c>
      <c r="M25" s="2">
        <v>161.0</v>
      </c>
      <c r="N25" s="2">
        <v>189.9</v>
      </c>
      <c r="O25" s="3">
        <f t="shared" ref="O25:O40" si="10">ABS(M25-N25)</f>
        <v>28.9</v>
      </c>
      <c r="P25" s="3">
        <f t="shared" ref="P25:P40" si="11">ROUND(1-ABS((M25-N25)/M25), 3)</f>
        <v>0.82</v>
      </c>
      <c r="Q25" s="3">
        <f t="shared" ref="Q25:Q40" si="12">ROUND(ABS((M25 - N25) / M25), 3)</f>
        <v>0.18</v>
      </c>
      <c r="R25" s="3">
        <f>ROUND(AVERAGE(P25:P40),3)</f>
        <v>0.803</v>
      </c>
    </row>
    <row r="26">
      <c r="C26" s="1" t="s">
        <v>9</v>
      </c>
      <c r="D26" s="2">
        <v>55.3</v>
      </c>
      <c r="E26" s="2">
        <v>54.4</v>
      </c>
      <c r="F26" s="3">
        <f t="shared" si="7"/>
        <v>0.9</v>
      </c>
      <c r="G26" s="3">
        <f t="shared" si="8"/>
        <v>0.984</v>
      </c>
      <c r="H26" s="3">
        <f t="shared" si="9"/>
        <v>0.016</v>
      </c>
      <c r="I26" s="3"/>
      <c r="L26" s="1" t="s">
        <v>9</v>
      </c>
      <c r="M26" s="2">
        <v>55.3</v>
      </c>
      <c r="N26" s="2">
        <v>58.4</v>
      </c>
      <c r="O26" s="3">
        <f t="shared" si="10"/>
        <v>3.1</v>
      </c>
      <c r="P26" s="3">
        <f t="shared" si="11"/>
        <v>0.944</v>
      </c>
      <c r="Q26" s="3">
        <f t="shared" si="12"/>
        <v>0.056</v>
      </c>
      <c r="R26" s="3"/>
    </row>
    <row r="27">
      <c r="C27" s="1" t="s">
        <v>10</v>
      </c>
      <c r="D27" s="2">
        <v>35.7</v>
      </c>
      <c r="E27" s="2">
        <v>33.0</v>
      </c>
      <c r="F27" s="3">
        <f t="shared" si="7"/>
        <v>2.7</v>
      </c>
      <c r="G27" s="3">
        <f t="shared" si="8"/>
        <v>0.924</v>
      </c>
      <c r="H27" s="3">
        <f t="shared" si="9"/>
        <v>0.076</v>
      </c>
      <c r="I27" s="3"/>
      <c r="L27" s="1" t="s">
        <v>10</v>
      </c>
      <c r="M27" s="2">
        <v>35.7</v>
      </c>
      <c r="N27" s="2">
        <v>38.1</v>
      </c>
      <c r="O27" s="3">
        <f t="shared" si="10"/>
        <v>2.4</v>
      </c>
      <c r="P27" s="3">
        <f t="shared" si="11"/>
        <v>0.933</v>
      </c>
      <c r="Q27" s="3">
        <f t="shared" si="12"/>
        <v>0.067</v>
      </c>
      <c r="R27" s="3"/>
    </row>
    <row r="28">
      <c r="C28" s="4" t="s">
        <v>11</v>
      </c>
      <c r="D28" s="2">
        <v>41.2</v>
      </c>
      <c r="E28" s="2">
        <v>33.4</v>
      </c>
      <c r="F28" s="3">
        <f t="shared" si="7"/>
        <v>7.8</v>
      </c>
      <c r="G28" s="3">
        <f t="shared" si="8"/>
        <v>0.811</v>
      </c>
      <c r="H28" s="3">
        <f t="shared" si="9"/>
        <v>0.189</v>
      </c>
      <c r="I28" s="3"/>
      <c r="L28" s="4" t="s">
        <v>11</v>
      </c>
      <c r="M28" s="2">
        <v>41.2</v>
      </c>
      <c r="N28" s="2">
        <v>37.7</v>
      </c>
      <c r="O28" s="3">
        <f t="shared" si="10"/>
        <v>3.5</v>
      </c>
      <c r="P28" s="3">
        <f t="shared" si="11"/>
        <v>0.915</v>
      </c>
      <c r="Q28" s="3">
        <f t="shared" si="12"/>
        <v>0.085</v>
      </c>
      <c r="R28" s="3"/>
    </row>
    <row r="29">
      <c r="C29" s="4" t="s">
        <v>12</v>
      </c>
      <c r="D29" s="2">
        <v>58.0</v>
      </c>
      <c r="E29" s="2">
        <v>62.6</v>
      </c>
      <c r="F29" s="3">
        <f t="shared" si="7"/>
        <v>4.6</v>
      </c>
      <c r="G29" s="3">
        <f t="shared" si="8"/>
        <v>0.921</v>
      </c>
      <c r="H29" s="3">
        <f t="shared" si="9"/>
        <v>0.079</v>
      </c>
      <c r="I29" s="3"/>
      <c r="L29" s="4" t="s">
        <v>12</v>
      </c>
      <c r="M29" s="2">
        <v>58.0</v>
      </c>
      <c r="N29" s="2">
        <v>67.6</v>
      </c>
      <c r="O29" s="3">
        <f t="shared" si="10"/>
        <v>9.6</v>
      </c>
      <c r="P29" s="3">
        <f t="shared" si="11"/>
        <v>0.834</v>
      </c>
      <c r="Q29" s="3">
        <f t="shared" si="12"/>
        <v>0.166</v>
      </c>
      <c r="R29" s="3"/>
    </row>
    <row r="30">
      <c r="C30" s="1" t="s">
        <v>13</v>
      </c>
      <c r="D30" s="2">
        <v>84.2</v>
      </c>
      <c r="E30" s="2">
        <v>94.3</v>
      </c>
      <c r="F30" s="3">
        <f t="shared" si="7"/>
        <v>10.1</v>
      </c>
      <c r="G30" s="3">
        <f t="shared" si="8"/>
        <v>0.88</v>
      </c>
      <c r="H30" s="3">
        <f t="shared" si="9"/>
        <v>0.12</v>
      </c>
      <c r="I30" s="3"/>
      <c r="L30" s="1" t="s">
        <v>13</v>
      </c>
      <c r="M30" s="2">
        <v>84.2</v>
      </c>
      <c r="N30" s="2">
        <v>113.6</v>
      </c>
      <c r="O30" s="3">
        <f t="shared" si="10"/>
        <v>29.4</v>
      </c>
      <c r="P30" s="3">
        <f t="shared" si="11"/>
        <v>0.651</v>
      </c>
      <c r="Q30" s="3">
        <f t="shared" si="12"/>
        <v>0.349</v>
      </c>
      <c r="R30" s="3"/>
    </row>
    <row r="31">
      <c r="C31" s="1" t="s">
        <v>14</v>
      </c>
      <c r="D31" s="2">
        <v>70.5</v>
      </c>
      <c r="E31" s="2">
        <v>81.0</v>
      </c>
      <c r="F31" s="3">
        <f t="shared" si="7"/>
        <v>10.5</v>
      </c>
      <c r="G31" s="3">
        <f t="shared" si="8"/>
        <v>0.851</v>
      </c>
      <c r="H31" s="3">
        <f t="shared" si="9"/>
        <v>0.149</v>
      </c>
      <c r="I31" s="3"/>
      <c r="L31" s="1" t="s">
        <v>14</v>
      </c>
      <c r="M31" s="2">
        <v>70.5</v>
      </c>
      <c r="N31" s="2">
        <v>100.8</v>
      </c>
      <c r="O31" s="3">
        <f t="shared" si="10"/>
        <v>30.3</v>
      </c>
      <c r="P31" s="3">
        <f t="shared" si="11"/>
        <v>0.57</v>
      </c>
      <c r="Q31" s="3">
        <f t="shared" si="12"/>
        <v>0.43</v>
      </c>
      <c r="R31" s="3"/>
    </row>
    <row r="32">
      <c r="C32" s="1" t="s">
        <v>15</v>
      </c>
      <c r="D32" s="2">
        <v>84.9</v>
      </c>
      <c r="E32" s="2">
        <v>102.3</v>
      </c>
      <c r="F32" s="3">
        <f t="shared" si="7"/>
        <v>17.4</v>
      </c>
      <c r="G32" s="3">
        <f t="shared" si="8"/>
        <v>0.795</v>
      </c>
      <c r="H32" s="3">
        <f t="shared" si="9"/>
        <v>0.205</v>
      </c>
      <c r="I32" s="3"/>
      <c r="L32" s="1" t="s">
        <v>15</v>
      </c>
      <c r="M32" s="2">
        <v>84.9</v>
      </c>
      <c r="N32" s="2">
        <v>118.0</v>
      </c>
      <c r="O32" s="3">
        <f t="shared" si="10"/>
        <v>33.1</v>
      </c>
      <c r="P32" s="3">
        <f t="shared" si="11"/>
        <v>0.61</v>
      </c>
      <c r="Q32" s="3">
        <f t="shared" si="12"/>
        <v>0.39</v>
      </c>
      <c r="R32" s="3"/>
    </row>
    <row r="33">
      <c r="B33" s="5" t="s">
        <v>16</v>
      </c>
      <c r="C33" s="1" t="s">
        <v>17</v>
      </c>
      <c r="D33" s="2">
        <v>15.5</v>
      </c>
      <c r="E33" s="2">
        <v>16.6</v>
      </c>
      <c r="F33" s="3">
        <f t="shared" si="7"/>
        <v>1.1</v>
      </c>
      <c r="G33" s="3">
        <f t="shared" si="8"/>
        <v>0.929</v>
      </c>
      <c r="H33" s="3">
        <f t="shared" si="9"/>
        <v>0.071</v>
      </c>
      <c r="I33" s="3"/>
      <c r="K33" s="5" t="s">
        <v>16</v>
      </c>
      <c r="L33" s="1" t="s">
        <v>17</v>
      </c>
      <c r="M33" s="2">
        <v>15.5</v>
      </c>
      <c r="N33" s="2">
        <v>18.8</v>
      </c>
      <c r="O33" s="3">
        <f t="shared" si="10"/>
        <v>3.3</v>
      </c>
      <c r="P33" s="3">
        <f t="shared" si="11"/>
        <v>0.787</v>
      </c>
      <c r="Q33" s="3">
        <f t="shared" si="12"/>
        <v>0.213</v>
      </c>
      <c r="R33" s="3"/>
    </row>
    <row r="34">
      <c r="B34" s="5" t="s">
        <v>16</v>
      </c>
      <c r="C34" s="1" t="s">
        <v>18</v>
      </c>
      <c r="D34" s="2">
        <v>25.5</v>
      </c>
      <c r="E34" s="2">
        <v>26.8</v>
      </c>
      <c r="F34" s="3">
        <f t="shared" si="7"/>
        <v>1.3</v>
      </c>
      <c r="G34" s="3">
        <f t="shared" si="8"/>
        <v>0.949</v>
      </c>
      <c r="H34" s="3">
        <f t="shared" si="9"/>
        <v>0.051</v>
      </c>
      <c r="I34" s="3"/>
      <c r="K34" s="5" t="s">
        <v>16</v>
      </c>
      <c r="L34" s="1" t="s">
        <v>18</v>
      </c>
      <c r="M34" s="2">
        <v>25.5</v>
      </c>
      <c r="N34" s="2">
        <v>32.8</v>
      </c>
      <c r="O34" s="3">
        <f t="shared" si="10"/>
        <v>7.3</v>
      </c>
      <c r="P34" s="3">
        <f t="shared" si="11"/>
        <v>0.714</v>
      </c>
      <c r="Q34" s="3">
        <f t="shared" si="12"/>
        <v>0.286</v>
      </c>
      <c r="R34" s="3"/>
    </row>
    <row r="35">
      <c r="B35" s="5" t="s">
        <v>16</v>
      </c>
      <c r="C35" s="1" t="s">
        <v>19</v>
      </c>
      <c r="D35" s="2">
        <v>22.7</v>
      </c>
      <c r="E35" s="2">
        <v>23.8</v>
      </c>
      <c r="F35" s="3">
        <f t="shared" si="7"/>
        <v>1.1</v>
      </c>
      <c r="G35" s="3">
        <f t="shared" si="8"/>
        <v>0.952</v>
      </c>
      <c r="H35" s="3">
        <f t="shared" si="9"/>
        <v>0.048</v>
      </c>
      <c r="I35" s="3"/>
      <c r="K35" s="5" t="s">
        <v>16</v>
      </c>
      <c r="L35" s="1" t="s">
        <v>19</v>
      </c>
      <c r="M35" s="2">
        <v>22.7</v>
      </c>
      <c r="N35" s="2">
        <v>28.1</v>
      </c>
      <c r="O35" s="3">
        <f t="shared" si="10"/>
        <v>5.4</v>
      </c>
      <c r="P35" s="3">
        <f t="shared" si="11"/>
        <v>0.762</v>
      </c>
      <c r="Q35" s="3">
        <f t="shared" si="12"/>
        <v>0.238</v>
      </c>
      <c r="R35" s="3"/>
    </row>
    <row r="36">
      <c r="B36" s="5" t="s">
        <v>16</v>
      </c>
      <c r="C36" s="1" t="s">
        <v>20</v>
      </c>
      <c r="D36" s="2">
        <v>50.4</v>
      </c>
      <c r="E36" s="2">
        <v>54.0</v>
      </c>
      <c r="F36" s="3">
        <f t="shared" si="7"/>
        <v>3.6</v>
      </c>
      <c r="G36" s="3">
        <f t="shared" si="8"/>
        <v>0.929</v>
      </c>
      <c r="H36" s="3">
        <f t="shared" si="9"/>
        <v>0.071</v>
      </c>
      <c r="I36" s="3"/>
      <c r="K36" s="5" t="s">
        <v>16</v>
      </c>
      <c r="L36" s="1" t="s">
        <v>20</v>
      </c>
      <c r="M36" s="2">
        <v>50.4</v>
      </c>
      <c r="N36" s="2">
        <v>60.9</v>
      </c>
      <c r="O36" s="3">
        <f t="shared" si="10"/>
        <v>10.5</v>
      </c>
      <c r="P36" s="3">
        <f t="shared" si="11"/>
        <v>0.792</v>
      </c>
      <c r="Q36" s="3">
        <f t="shared" si="12"/>
        <v>0.208</v>
      </c>
      <c r="R36" s="3"/>
    </row>
    <row r="37">
      <c r="B37" s="5" t="s">
        <v>21</v>
      </c>
      <c r="C37" s="1" t="s">
        <v>22</v>
      </c>
      <c r="D37" s="2">
        <v>80.3</v>
      </c>
      <c r="E37" s="2">
        <v>76.1</v>
      </c>
      <c r="F37" s="3">
        <f t="shared" si="7"/>
        <v>4.2</v>
      </c>
      <c r="G37" s="3">
        <f t="shared" si="8"/>
        <v>0.948</v>
      </c>
      <c r="H37" s="3">
        <f t="shared" si="9"/>
        <v>0.052</v>
      </c>
      <c r="I37" s="3"/>
      <c r="K37" s="5" t="s">
        <v>21</v>
      </c>
      <c r="L37" s="1" t="s">
        <v>22</v>
      </c>
      <c r="M37" s="2">
        <v>80.3</v>
      </c>
      <c r="N37" s="2">
        <v>85.2</v>
      </c>
      <c r="O37" s="3">
        <f t="shared" si="10"/>
        <v>4.9</v>
      </c>
      <c r="P37" s="3">
        <f t="shared" si="11"/>
        <v>0.939</v>
      </c>
      <c r="Q37" s="3">
        <f t="shared" si="12"/>
        <v>0.061</v>
      </c>
      <c r="R37" s="3"/>
    </row>
    <row r="38">
      <c r="B38" s="5" t="s">
        <v>21</v>
      </c>
      <c r="C38" s="1" t="s">
        <v>23</v>
      </c>
      <c r="D38" s="2">
        <v>52.1</v>
      </c>
      <c r="E38" s="2">
        <v>48.2</v>
      </c>
      <c r="F38" s="3">
        <f t="shared" si="7"/>
        <v>3.9</v>
      </c>
      <c r="G38" s="3">
        <f t="shared" si="8"/>
        <v>0.925</v>
      </c>
      <c r="H38" s="3">
        <f t="shared" si="9"/>
        <v>0.075</v>
      </c>
      <c r="I38" s="3"/>
      <c r="K38" s="5" t="s">
        <v>21</v>
      </c>
      <c r="L38" s="1" t="s">
        <v>23</v>
      </c>
      <c r="M38" s="2">
        <v>52.1</v>
      </c>
      <c r="N38" s="2">
        <v>55.8</v>
      </c>
      <c r="O38" s="3">
        <f t="shared" si="10"/>
        <v>3.7</v>
      </c>
      <c r="P38" s="3">
        <f t="shared" si="11"/>
        <v>0.929</v>
      </c>
      <c r="Q38" s="3">
        <f t="shared" si="12"/>
        <v>0.071</v>
      </c>
      <c r="R38" s="3"/>
    </row>
    <row r="39">
      <c r="B39" s="5" t="s">
        <v>21</v>
      </c>
      <c r="C39" s="1" t="s">
        <v>24</v>
      </c>
      <c r="D39" s="2">
        <v>34.0</v>
      </c>
      <c r="E39" s="2">
        <v>35.5</v>
      </c>
      <c r="F39" s="3">
        <f t="shared" si="7"/>
        <v>1.5</v>
      </c>
      <c r="G39" s="3">
        <f t="shared" si="8"/>
        <v>0.956</v>
      </c>
      <c r="H39" s="3">
        <f t="shared" si="9"/>
        <v>0.044</v>
      </c>
      <c r="I39" s="3"/>
      <c r="K39" s="5" t="s">
        <v>21</v>
      </c>
      <c r="L39" s="1" t="s">
        <v>24</v>
      </c>
      <c r="M39" s="2">
        <v>34.0</v>
      </c>
      <c r="N39" s="2">
        <v>39.6</v>
      </c>
      <c r="O39" s="3">
        <f t="shared" si="10"/>
        <v>5.6</v>
      </c>
      <c r="P39" s="3">
        <f t="shared" si="11"/>
        <v>0.835</v>
      </c>
      <c r="Q39" s="3">
        <f t="shared" si="12"/>
        <v>0.165</v>
      </c>
      <c r="R39" s="3"/>
    </row>
    <row r="40">
      <c r="B40" s="5" t="s">
        <v>21</v>
      </c>
      <c r="C40" s="1" t="s">
        <v>25</v>
      </c>
      <c r="D40" s="2">
        <v>21.6</v>
      </c>
      <c r="E40" s="2">
        <v>22.9</v>
      </c>
      <c r="F40" s="3">
        <f t="shared" si="7"/>
        <v>1.3</v>
      </c>
      <c r="G40" s="3">
        <f t="shared" si="8"/>
        <v>0.94</v>
      </c>
      <c r="H40" s="3">
        <f t="shared" si="9"/>
        <v>0.06</v>
      </c>
      <c r="I40" s="3"/>
      <c r="K40" s="5" t="s">
        <v>21</v>
      </c>
      <c r="L40" s="1" t="s">
        <v>25</v>
      </c>
      <c r="M40" s="2">
        <v>21.6</v>
      </c>
      <c r="N40" s="2">
        <v>25.6</v>
      </c>
      <c r="O40" s="3">
        <f t="shared" si="10"/>
        <v>4</v>
      </c>
      <c r="P40" s="3">
        <f t="shared" si="11"/>
        <v>0.815</v>
      </c>
      <c r="Q40" s="3">
        <f t="shared" si="12"/>
        <v>0.185</v>
      </c>
      <c r="R40" s="3"/>
    </row>
    <row r="43">
      <c r="C43" s="1" t="s">
        <v>28</v>
      </c>
      <c r="D43" s="1"/>
      <c r="E43" s="1"/>
      <c r="G43" s="1"/>
      <c r="L43" s="1" t="s">
        <v>29</v>
      </c>
      <c r="M43" s="1"/>
      <c r="N43" s="1"/>
      <c r="P43" s="1"/>
    </row>
    <row r="44"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M44" s="1" t="s">
        <v>2</v>
      </c>
      <c r="N44" s="1" t="s">
        <v>3</v>
      </c>
      <c r="O44" s="1" t="s">
        <v>4</v>
      </c>
      <c r="P44" s="1" t="s">
        <v>5</v>
      </c>
      <c r="Q44" s="1" t="s">
        <v>6</v>
      </c>
      <c r="R44" s="1" t="s">
        <v>7</v>
      </c>
    </row>
    <row r="45">
      <c r="C45" s="1" t="s">
        <v>8</v>
      </c>
      <c r="D45" s="2">
        <v>157.9</v>
      </c>
      <c r="E45" s="2">
        <v>179.1</v>
      </c>
      <c r="F45" s="3">
        <f t="shared" ref="F45:F60" si="13">ABS(D45-E45)</f>
        <v>21.2</v>
      </c>
      <c r="G45" s="3">
        <f t="shared" ref="G45:G60" si="14">ROUND(1-ABS((D45-E45)/D45), 3)</f>
        <v>0.866</v>
      </c>
      <c r="H45" s="3">
        <f t="shared" ref="H45:H60" si="15">ROUND(ABS((D45 - E45) / D45 ), 3)</f>
        <v>0.134</v>
      </c>
      <c r="I45" s="3">
        <f>ROUND(AVERAGE(G45:G60),3)</f>
        <v>0.894</v>
      </c>
      <c r="L45" s="1" t="s">
        <v>8</v>
      </c>
      <c r="M45" s="2">
        <v>157.9</v>
      </c>
      <c r="N45" s="2">
        <v>177.2</v>
      </c>
      <c r="O45" s="3">
        <f t="shared" ref="O45:O60" si="16">ABS(M45-N45)</f>
        <v>19.3</v>
      </c>
      <c r="P45" s="3">
        <f t="shared" ref="P45:P60" si="17">ROUND(1-ABS((M45-N45)/M45), 3)</f>
        <v>0.878</v>
      </c>
      <c r="Q45" s="3">
        <f t="shared" ref="Q45:Q60" si="18">ROUND(ABS((M45 - N45) / M45), 3)</f>
        <v>0.122</v>
      </c>
      <c r="R45" s="3">
        <f>ROUND(AVERAGE(P45:P60),3)</f>
        <v>0.885</v>
      </c>
    </row>
    <row r="46">
      <c r="C46" s="1" t="s">
        <v>9</v>
      </c>
      <c r="D46" s="2">
        <v>51.0</v>
      </c>
      <c r="E46" s="2">
        <v>55.6</v>
      </c>
      <c r="F46" s="3">
        <f t="shared" si="13"/>
        <v>4.6</v>
      </c>
      <c r="G46" s="3">
        <f t="shared" si="14"/>
        <v>0.91</v>
      </c>
      <c r="H46" s="3">
        <f t="shared" si="15"/>
        <v>0.09</v>
      </c>
      <c r="L46" s="1" t="s">
        <v>9</v>
      </c>
      <c r="M46" s="2">
        <v>51.0</v>
      </c>
      <c r="N46" s="2">
        <v>56.3</v>
      </c>
      <c r="O46" s="3">
        <f t="shared" si="16"/>
        <v>5.3</v>
      </c>
      <c r="P46" s="3">
        <f t="shared" si="17"/>
        <v>0.896</v>
      </c>
      <c r="Q46" s="3">
        <f t="shared" si="18"/>
        <v>0.104</v>
      </c>
    </row>
    <row r="47">
      <c r="C47" s="1" t="s">
        <v>10</v>
      </c>
      <c r="D47" s="2">
        <v>39.5</v>
      </c>
      <c r="E47" s="2">
        <v>34.4</v>
      </c>
      <c r="F47" s="3">
        <f t="shared" si="13"/>
        <v>5.1</v>
      </c>
      <c r="G47" s="3">
        <f t="shared" si="14"/>
        <v>0.871</v>
      </c>
      <c r="H47" s="3">
        <f t="shared" si="15"/>
        <v>0.129</v>
      </c>
      <c r="L47" s="1" t="s">
        <v>10</v>
      </c>
      <c r="M47" s="2">
        <v>39.5</v>
      </c>
      <c r="N47" s="2">
        <v>36.1</v>
      </c>
      <c r="O47" s="3">
        <f t="shared" si="16"/>
        <v>3.4</v>
      </c>
      <c r="P47" s="3">
        <f t="shared" si="17"/>
        <v>0.914</v>
      </c>
      <c r="Q47" s="3">
        <f t="shared" si="18"/>
        <v>0.086</v>
      </c>
    </row>
    <row r="48">
      <c r="C48" s="4" t="s">
        <v>11</v>
      </c>
      <c r="D48" s="2">
        <v>47.5</v>
      </c>
      <c r="E48" s="2">
        <v>34.4</v>
      </c>
      <c r="F48" s="3">
        <f t="shared" si="13"/>
        <v>13.1</v>
      </c>
      <c r="G48" s="3">
        <f t="shared" si="14"/>
        <v>0.724</v>
      </c>
      <c r="H48" s="3">
        <f t="shared" si="15"/>
        <v>0.276</v>
      </c>
      <c r="L48" s="4" t="s">
        <v>11</v>
      </c>
      <c r="M48" s="2">
        <v>47.5</v>
      </c>
      <c r="N48" s="2">
        <v>35.6</v>
      </c>
      <c r="O48" s="3">
        <f t="shared" si="16"/>
        <v>11.9</v>
      </c>
      <c r="P48" s="3">
        <f t="shared" si="17"/>
        <v>0.749</v>
      </c>
      <c r="Q48" s="3">
        <f t="shared" si="18"/>
        <v>0.251</v>
      </c>
    </row>
    <row r="49">
      <c r="C49" s="4" t="s">
        <v>12</v>
      </c>
      <c r="D49" s="2">
        <v>61.2</v>
      </c>
      <c r="E49" s="2">
        <v>64.7</v>
      </c>
      <c r="F49" s="3">
        <f t="shared" si="13"/>
        <v>3.5</v>
      </c>
      <c r="G49" s="3">
        <f t="shared" si="14"/>
        <v>0.943</v>
      </c>
      <c r="H49" s="3">
        <f t="shared" si="15"/>
        <v>0.057</v>
      </c>
      <c r="L49" s="4" t="s">
        <v>12</v>
      </c>
      <c r="M49" s="2">
        <v>61.2</v>
      </c>
      <c r="N49" s="2">
        <v>63.5</v>
      </c>
      <c r="O49" s="3">
        <f t="shared" si="16"/>
        <v>2.3</v>
      </c>
      <c r="P49" s="3">
        <f t="shared" si="17"/>
        <v>0.962</v>
      </c>
      <c r="Q49" s="3">
        <f t="shared" si="18"/>
        <v>0.038</v>
      </c>
    </row>
    <row r="50">
      <c r="C50" s="1" t="s">
        <v>13</v>
      </c>
      <c r="D50" s="2">
        <v>86.5</v>
      </c>
      <c r="E50" s="2">
        <v>100.0</v>
      </c>
      <c r="F50" s="3">
        <f t="shared" si="13"/>
        <v>13.5</v>
      </c>
      <c r="G50" s="3">
        <f t="shared" si="14"/>
        <v>0.844</v>
      </c>
      <c r="H50" s="3">
        <f t="shared" si="15"/>
        <v>0.156</v>
      </c>
      <c r="L50" s="1" t="s">
        <v>13</v>
      </c>
      <c r="M50" s="2">
        <v>86.5</v>
      </c>
      <c r="N50" s="2">
        <v>106.2</v>
      </c>
      <c r="O50" s="3">
        <f t="shared" si="16"/>
        <v>19.7</v>
      </c>
      <c r="P50" s="3">
        <f t="shared" si="17"/>
        <v>0.772</v>
      </c>
      <c r="Q50" s="3">
        <f t="shared" si="18"/>
        <v>0.228</v>
      </c>
    </row>
    <row r="51">
      <c r="C51" s="1" t="s">
        <v>14</v>
      </c>
      <c r="D51" s="2">
        <v>84.0</v>
      </c>
      <c r="E51" s="2">
        <v>86.6</v>
      </c>
      <c r="F51" s="3">
        <f t="shared" si="13"/>
        <v>2.6</v>
      </c>
      <c r="G51" s="3">
        <f t="shared" si="14"/>
        <v>0.969</v>
      </c>
      <c r="H51" s="3">
        <f t="shared" si="15"/>
        <v>0.031</v>
      </c>
      <c r="L51" s="1" t="s">
        <v>14</v>
      </c>
      <c r="M51" s="2">
        <v>84.0</v>
      </c>
      <c r="N51" s="2">
        <v>92.7</v>
      </c>
      <c r="O51" s="3">
        <f t="shared" si="16"/>
        <v>8.7</v>
      </c>
      <c r="P51" s="3">
        <f t="shared" si="17"/>
        <v>0.896</v>
      </c>
      <c r="Q51" s="3">
        <f t="shared" si="18"/>
        <v>0.104</v>
      </c>
    </row>
    <row r="52">
      <c r="C52" s="1" t="s">
        <v>15</v>
      </c>
      <c r="D52" s="2">
        <v>97.0</v>
      </c>
      <c r="E52" s="2">
        <v>106.4</v>
      </c>
      <c r="F52" s="3">
        <f t="shared" si="13"/>
        <v>9.4</v>
      </c>
      <c r="G52" s="3">
        <f t="shared" si="14"/>
        <v>0.903</v>
      </c>
      <c r="H52" s="3">
        <f t="shared" si="15"/>
        <v>0.097</v>
      </c>
      <c r="L52" s="1" t="s">
        <v>15</v>
      </c>
      <c r="M52" s="2">
        <v>97.0</v>
      </c>
      <c r="N52" s="2">
        <v>109.9</v>
      </c>
      <c r="O52" s="3">
        <f t="shared" si="16"/>
        <v>12.9</v>
      </c>
      <c r="P52" s="3">
        <f t="shared" si="17"/>
        <v>0.867</v>
      </c>
      <c r="Q52" s="3">
        <f t="shared" si="18"/>
        <v>0.133</v>
      </c>
    </row>
    <row r="53">
      <c r="B53" s="5" t="s">
        <v>16</v>
      </c>
      <c r="C53" s="1" t="s">
        <v>17</v>
      </c>
      <c r="D53" s="2">
        <v>16.0</v>
      </c>
      <c r="E53" s="2">
        <v>17.2</v>
      </c>
      <c r="F53" s="3">
        <f t="shared" si="13"/>
        <v>1.2</v>
      </c>
      <c r="G53" s="3">
        <f t="shared" si="14"/>
        <v>0.925</v>
      </c>
      <c r="H53" s="3">
        <f t="shared" si="15"/>
        <v>0.075</v>
      </c>
      <c r="K53" s="5" t="s">
        <v>16</v>
      </c>
      <c r="L53" s="1" t="s">
        <v>17</v>
      </c>
      <c r="M53" s="2">
        <v>16.0</v>
      </c>
      <c r="N53" s="2">
        <v>17.7</v>
      </c>
      <c r="O53" s="3">
        <f t="shared" si="16"/>
        <v>1.7</v>
      </c>
      <c r="P53" s="3">
        <f t="shared" si="17"/>
        <v>0.894</v>
      </c>
      <c r="Q53" s="3">
        <f t="shared" si="18"/>
        <v>0.106</v>
      </c>
    </row>
    <row r="54">
      <c r="B54" s="5" t="s">
        <v>16</v>
      </c>
      <c r="C54" s="1" t="s">
        <v>18</v>
      </c>
      <c r="D54" s="2">
        <v>30.0</v>
      </c>
      <c r="E54" s="2">
        <v>28.3</v>
      </c>
      <c r="F54" s="3">
        <f t="shared" si="13"/>
        <v>1.7</v>
      </c>
      <c r="G54" s="3">
        <f t="shared" si="14"/>
        <v>0.943</v>
      </c>
      <c r="H54" s="3">
        <f t="shared" si="15"/>
        <v>0.057</v>
      </c>
      <c r="K54" s="5" t="s">
        <v>16</v>
      </c>
      <c r="L54" s="1" t="s">
        <v>18</v>
      </c>
      <c r="M54" s="2">
        <v>30.0</v>
      </c>
      <c r="N54" s="2">
        <v>30.5</v>
      </c>
      <c r="O54" s="3">
        <f t="shared" si="16"/>
        <v>0.5</v>
      </c>
      <c r="P54" s="3">
        <f t="shared" si="17"/>
        <v>0.983</v>
      </c>
      <c r="Q54" s="3">
        <f t="shared" si="18"/>
        <v>0.017</v>
      </c>
    </row>
    <row r="55">
      <c r="B55" s="5" t="s">
        <v>16</v>
      </c>
      <c r="C55" s="1" t="s">
        <v>19</v>
      </c>
      <c r="D55" s="2">
        <v>24.5</v>
      </c>
      <c r="E55" s="2">
        <v>25.0</v>
      </c>
      <c r="F55" s="3">
        <f t="shared" si="13"/>
        <v>0.5</v>
      </c>
      <c r="G55" s="3">
        <f t="shared" si="14"/>
        <v>0.98</v>
      </c>
      <c r="H55" s="3">
        <f t="shared" si="15"/>
        <v>0.02</v>
      </c>
      <c r="K55" s="5" t="s">
        <v>16</v>
      </c>
      <c r="L55" s="1" t="s">
        <v>19</v>
      </c>
      <c r="M55" s="2">
        <v>24.5</v>
      </c>
      <c r="N55" s="2">
        <v>26.2</v>
      </c>
      <c r="O55" s="3">
        <f t="shared" si="16"/>
        <v>1.7</v>
      </c>
      <c r="P55" s="3">
        <f t="shared" si="17"/>
        <v>0.931</v>
      </c>
      <c r="Q55" s="3">
        <f t="shared" si="18"/>
        <v>0.069</v>
      </c>
    </row>
    <row r="56">
      <c r="B56" s="5" t="s">
        <v>16</v>
      </c>
      <c r="C56" s="1" t="s">
        <v>20</v>
      </c>
      <c r="D56" s="2">
        <v>47.5</v>
      </c>
      <c r="E56" s="2">
        <v>55.6</v>
      </c>
      <c r="F56" s="3">
        <f t="shared" si="13"/>
        <v>8.1</v>
      </c>
      <c r="G56" s="3">
        <f t="shared" si="14"/>
        <v>0.829</v>
      </c>
      <c r="H56" s="3">
        <f t="shared" si="15"/>
        <v>0.171</v>
      </c>
      <c r="K56" s="5" t="s">
        <v>16</v>
      </c>
      <c r="L56" s="1" t="s">
        <v>20</v>
      </c>
      <c r="M56" s="2">
        <v>47.5</v>
      </c>
      <c r="N56" s="2">
        <v>56.3</v>
      </c>
      <c r="O56" s="3">
        <f t="shared" si="16"/>
        <v>8.8</v>
      </c>
      <c r="P56" s="3">
        <f t="shared" si="17"/>
        <v>0.815</v>
      </c>
      <c r="Q56" s="3">
        <f t="shared" si="18"/>
        <v>0.185</v>
      </c>
    </row>
    <row r="57">
      <c r="B57" s="5" t="s">
        <v>21</v>
      </c>
      <c r="C57" s="1" t="s">
        <v>22</v>
      </c>
      <c r="D57" s="2">
        <v>72.5</v>
      </c>
      <c r="E57" s="2">
        <v>78.7</v>
      </c>
      <c r="F57" s="3">
        <f t="shared" si="13"/>
        <v>6.2</v>
      </c>
      <c r="G57" s="3">
        <f t="shared" si="14"/>
        <v>0.914</v>
      </c>
      <c r="H57" s="3">
        <f t="shared" si="15"/>
        <v>0.086</v>
      </c>
      <c r="K57" s="5" t="s">
        <v>21</v>
      </c>
      <c r="L57" s="1" t="s">
        <v>22</v>
      </c>
      <c r="M57" s="2">
        <v>72.5</v>
      </c>
      <c r="N57" s="2">
        <v>78.4</v>
      </c>
      <c r="O57" s="3">
        <f t="shared" si="16"/>
        <v>5.9</v>
      </c>
      <c r="P57" s="3">
        <f t="shared" si="17"/>
        <v>0.919</v>
      </c>
      <c r="Q57" s="3">
        <f t="shared" si="18"/>
        <v>0.081</v>
      </c>
    </row>
    <row r="58">
      <c r="B58" s="5" t="s">
        <v>21</v>
      </c>
      <c r="C58" s="1" t="s">
        <v>23</v>
      </c>
      <c r="D58" s="2">
        <v>55.5</v>
      </c>
      <c r="E58" s="2">
        <v>50.0</v>
      </c>
      <c r="F58" s="3">
        <f t="shared" si="13"/>
        <v>5.5</v>
      </c>
      <c r="G58" s="3">
        <f t="shared" si="14"/>
        <v>0.901</v>
      </c>
      <c r="H58" s="3">
        <f t="shared" si="15"/>
        <v>0.099</v>
      </c>
      <c r="K58" s="5" t="s">
        <v>21</v>
      </c>
      <c r="L58" s="1" t="s">
        <v>23</v>
      </c>
      <c r="M58" s="2">
        <v>55.5</v>
      </c>
      <c r="N58" s="2">
        <v>52.2</v>
      </c>
      <c r="O58" s="3">
        <f t="shared" si="16"/>
        <v>3.3</v>
      </c>
      <c r="P58" s="3">
        <f t="shared" si="17"/>
        <v>0.941</v>
      </c>
      <c r="Q58" s="3">
        <f t="shared" si="18"/>
        <v>0.059</v>
      </c>
    </row>
    <row r="59">
      <c r="B59" s="5" t="s">
        <v>21</v>
      </c>
      <c r="C59" s="1" t="s">
        <v>24</v>
      </c>
      <c r="D59" s="2">
        <v>35.5</v>
      </c>
      <c r="E59" s="2">
        <v>36.6</v>
      </c>
      <c r="F59" s="3">
        <f t="shared" si="13"/>
        <v>1.1</v>
      </c>
      <c r="G59" s="3">
        <f t="shared" si="14"/>
        <v>0.969</v>
      </c>
      <c r="H59" s="3">
        <f t="shared" si="15"/>
        <v>0.031</v>
      </c>
      <c r="K59" s="5" t="s">
        <v>21</v>
      </c>
      <c r="L59" s="1" t="s">
        <v>24</v>
      </c>
      <c r="M59" s="2">
        <v>35.5</v>
      </c>
      <c r="N59" s="2">
        <v>37.4</v>
      </c>
      <c r="O59" s="3">
        <f t="shared" si="16"/>
        <v>1.9</v>
      </c>
      <c r="P59" s="3">
        <f t="shared" si="17"/>
        <v>0.946</v>
      </c>
      <c r="Q59" s="3">
        <f t="shared" si="18"/>
        <v>0.054</v>
      </c>
    </row>
    <row r="60">
      <c r="B60" s="5" t="s">
        <v>21</v>
      </c>
      <c r="C60" s="1" t="s">
        <v>25</v>
      </c>
      <c r="D60" s="2">
        <v>20.0</v>
      </c>
      <c r="E60" s="2">
        <v>23.6</v>
      </c>
      <c r="F60" s="3">
        <f t="shared" si="13"/>
        <v>3.6</v>
      </c>
      <c r="G60" s="3">
        <f t="shared" si="14"/>
        <v>0.82</v>
      </c>
      <c r="H60" s="3">
        <f t="shared" si="15"/>
        <v>0.18</v>
      </c>
      <c r="K60" s="5" t="s">
        <v>21</v>
      </c>
      <c r="L60" s="1" t="s">
        <v>25</v>
      </c>
      <c r="M60" s="2">
        <v>20.0</v>
      </c>
      <c r="N60" s="2">
        <v>24.1</v>
      </c>
      <c r="O60" s="3">
        <f t="shared" si="16"/>
        <v>4.1</v>
      </c>
      <c r="P60" s="3">
        <f t="shared" si="17"/>
        <v>0.795</v>
      </c>
      <c r="Q60" s="3">
        <f t="shared" si="18"/>
        <v>0.205</v>
      </c>
    </row>
    <row r="63">
      <c r="C63" s="1" t="s">
        <v>30</v>
      </c>
      <c r="D63" s="1"/>
      <c r="E63" s="1"/>
      <c r="G63" s="1"/>
      <c r="L63" s="1" t="s">
        <v>31</v>
      </c>
      <c r="M63" s="1"/>
      <c r="N63" s="1"/>
      <c r="P63" s="1"/>
    </row>
    <row r="64"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M64" s="1" t="s">
        <v>2</v>
      </c>
      <c r="N64" s="1" t="s">
        <v>3</v>
      </c>
      <c r="O64" s="1" t="s">
        <v>4</v>
      </c>
      <c r="P64" s="1" t="s">
        <v>5</v>
      </c>
      <c r="Q64" s="1" t="s">
        <v>6</v>
      </c>
      <c r="R64" s="1" t="s">
        <v>7</v>
      </c>
    </row>
    <row r="65">
      <c r="C65" s="1" t="s">
        <v>8</v>
      </c>
      <c r="D65" s="2">
        <v>157.9</v>
      </c>
      <c r="E65" s="2">
        <v>166.6</v>
      </c>
      <c r="F65" s="3">
        <f t="shared" ref="F65:F80" si="19">ABS(D65-E65)</f>
        <v>8.7</v>
      </c>
      <c r="G65" s="3">
        <f t="shared" ref="G65:G80" si="20">ROUND(1-ABS((D65-E65)/D65), 3)</f>
        <v>0.945</v>
      </c>
      <c r="H65" s="3">
        <f t="shared" ref="H65:H80" si="21">ROUND(ABS((D65 - E65) / D65 ), 3)</f>
        <v>0.055</v>
      </c>
      <c r="I65" s="3">
        <f>ROUND(AVERAGE(G65:G80),3)</f>
        <v>0.915</v>
      </c>
      <c r="L65" s="1" t="s">
        <v>8</v>
      </c>
      <c r="M65" s="2">
        <v>157.9</v>
      </c>
      <c r="N65" s="2">
        <v>172.1</v>
      </c>
      <c r="O65" s="3">
        <f t="shared" ref="O65:O80" si="22">ABS(M65-N65)</f>
        <v>14.2</v>
      </c>
      <c r="P65" s="3">
        <f t="shared" ref="P65:P80" si="23">ROUND(1-ABS((M65-N65)/M65), 3)</f>
        <v>0.91</v>
      </c>
      <c r="Q65" s="3">
        <f t="shared" ref="Q65:Q80" si="24">ROUND(ABS((M65 - N65) / M65), 3)</f>
        <v>0.09</v>
      </c>
      <c r="R65" s="3">
        <f>ROUND(AVERAGE(P65:P80),3)</f>
        <v>0.897</v>
      </c>
    </row>
    <row r="66">
      <c r="C66" s="1" t="s">
        <v>9</v>
      </c>
      <c r="D66" s="2">
        <v>51.0</v>
      </c>
      <c r="E66" s="2">
        <v>53.3</v>
      </c>
      <c r="F66" s="3">
        <f t="shared" si="19"/>
        <v>2.3</v>
      </c>
      <c r="G66" s="3">
        <f t="shared" si="20"/>
        <v>0.955</v>
      </c>
      <c r="H66" s="3">
        <f t="shared" si="21"/>
        <v>0.045</v>
      </c>
      <c r="L66" s="1" t="s">
        <v>9</v>
      </c>
      <c r="M66" s="2">
        <v>51.0</v>
      </c>
      <c r="N66" s="2">
        <v>56.0</v>
      </c>
      <c r="O66" s="3">
        <f t="shared" si="22"/>
        <v>5</v>
      </c>
      <c r="P66" s="3">
        <f t="shared" si="23"/>
        <v>0.902</v>
      </c>
      <c r="Q66" s="3">
        <f t="shared" si="24"/>
        <v>0.098</v>
      </c>
    </row>
    <row r="67">
      <c r="C67" s="1" t="s">
        <v>10</v>
      </c>
      <c r="D67" s="2">
        <v>39.5</v>
      </c>
      <c r="E67" s="2">
        <v>32.1</v>
      </c>
      <c r="F67" s="3">
        <f t="shared" si="19"/>
        <v>7.4</v>
      </c>
      <c r="G67" s="3">
        <f t="shared" si="20"/>
        <v>0.813</v>
      </c>
      <c r="H67" s="3">
        <f t="shared" si="21"/>
        <v>0.187</v>
      </c>
      <c r="L67" s="1" t="s">
        <v>10</v>
      </c>
      <c r="M67" s="2">
        <v>39.5</v>
      </c>
      <c r="N67" s="2">
        <v>36.1</v>
      </c>
      <c r="O67" s="3">
        <f t="shared" si="22"/>
        <v>3.4</v>
      </c>
      <c r="P67" s="3">
        <f t="shared" si="23"/>
        <v>0.914</v>
      </c>
      <c r="Q67" s="3">
        <f t="shared" si="24"/>
        <v>0.086</v>
      </c>
    </row>
    <row r="68">
      <c r="C68" s="4" t="s">
        <v>11</v>
      </c>
      <c r="D68" s="2">
        <v>47.5</v>
      </c>
      <c r="E68" s="2">
        <v>32.4</v>
      </c>
      <c r="F68" s="3">
        <f t="shared" si="19"/>
        <v>15.1</v>
      </c>
      <c r="G68" s="3">
        <f t="shared" si="20"/>
        <v>0.682</v>
      </c>
      <c r="H68" s="3">
        <f t="shared" si="21"/>
        <v>0.318</v>
      </c>
      <c r="L68" s="4" t="s">
        <v>11</v>
      </c>
      <c r="M68" s="2">
        <v>47.5</v>
      </c>
      <c r="N68" s="2">
        <v>35.5</v>
      </c>
      <c r="O68" s="3">
        <f t="shared" si="22"/>
        <v>12</v>
      </c>
      <c r="P68" s="3">
        <f t="shared" si="23"/>
        <v>0.747</v>
      </c>
      <c r="Q68" s="3">
        <f t="shared" si="24"/>
        <v>0.253</v>
      </c>
    </row>
    <row r="69">
      <c r="C69" s="4" t="s">
        <v>12</v>
      </c>
      <c r="D69" s="2">
        <v>61.2</v>
      </c>
      <c r="E69" s="2">
        <v>60.6</v>
      </c>
      <c r="F69" s="3">
        <f t="shared" si="19"/>
        <v>0.6</v>
      </c>
      <c r="G69" s="3">
        <f t="shared" si="20"/>
        <v>0.99</v>
      </c>
      <c r="H69" s="3">
        <f t="shared" si="21"/>
        <v>0.01</v>
      </c>
      <c r="L69" s="4" t="s">
        <v>12</v>
      </c>
      <c r="M69" s="2">
        <v>61.2</v>
      </c>
      <c r="N69" s="2">
        <v>62.3</v>
      </c>
      <c r="O69" s="3">
        <f t="shared" si="22"/>
        <v>1.1</v>
      </c>
      <c r="P69" s="3">
        <f t="shared" si="23"/>
        <v>0.982</v>
      </c>
      <c r="Q69" s="3">
        <f t="shared" si="24"/>
        <v>0.018</v>
      </c>
    </row>
    <row r="70">
      <c r="C70" s="1" t="s">
        <v>13</v>
      </c>
      <c r="D70" s="2">
        <v>86.5</v>
      </c>
      <c r="E70" s="2">
        <v>90.8</v>
      </c>
      <c r="F70" s="3">
        <f t="shared" si="19"/>
        <v>4.3</v>
      </c>
      <c r="G70" s="3">
        <f t="shared" si="20"/>
        <v>0.95</v>
      </c>
      <c r="H70" s="3">
        <f t="shared" si="21"/>
        <v>0.05</v>
      </c>
      <c r="L70" s="1" t="s">
        <v>13</v>
      </c>
      <c r="M70" s="2">
        <v>86.5</v>
      </c>
      <c r="N70" s="2">
        <v>106.0</v>
      </c>
      <c r="O70" s="3">
        <f t="shared" si="22"/>
        <v>19.5</v>
      </c>
      <c r="P70" s="3">
        <f t="shared" si="23"/>
        <v>0.775</v>
      </c>
      <c r="Q70" s="3">
        <f t="shared" si="24"/>
        <v>0.225</v>
      </c>
    </row>
    <row r="71">
      <c r="C71" s="1" t="s">
        <v>14</v>
      </c>
      <c r="D71" s="2">
        <v>84.0</v>
      </c>
      <c r="E71" s="2">
        <v>76.9</v>
      </c>
      <c r="F71" s="3">
        <f t="shared" si="19"/>
        <v>7.1</v>
      </c>
      <c r="G71" s="3">
        <f t="shared" si="20"/>
        <v>0.915</v>
      </c>
      <c r="H71" s="3">
        <f t="shared" si="21"/>
        <v>0.085</v>
      </c>
      <c r="L71" s="1" t="s">
        <v>14</v>
      </c>
      <c r="M71" s="2">
        <v>84.0</v>
      </c>
      <c r="N71" s="2">
        <v>91.9</v>
      </c>
      <c r="O71" s="3">
        <f t="shared" si="22"/>
        <v>7.9</v>
      </c>
      <c r="P71" s="3">
        <f t="shared" si="23"/>
        <v>0.906</v>
      </c>
      <c r="Q71" s="3">
        <f t="shared" si="24"/>
        <v>0.094</v>
      </c>
    </row>
    <row r="72">
      <c r="C72" s="1" t="s">
        <v>15</v>
      </c>
      <c r="D72" s="2">
        <v>97.0</v>
      </c>
      <c r="E72" s="2">
        <v>98.2</v>
      </c>
      <c r="F72" s="3">
        <f t="shared" si="19"/>
        <v>1.2</v>
      </c>
      <c r="G72" s="3">
        <f t="shared" si="20"/>
        <v>0.988</v>
      </c>
      <c r="H72" s="3">
        <f t="shared" si="21"/>
        <v>0.012</v>
      </c>
      <c r="L72" s="1" t="s">
        <v>15</v>
      </c>
      <c r="M72" s="2">
        <v>97.0</v>
      </c>
      <c r="N72" s="2">
        <v>108.2</v>
      </c>
      <c r="O72" s="3">
        <f t="shared" si="22"/>
        <v>11.2</v>
      </c>
      <c r="P72" s="3">
        <f t="shared" si="23"/>
        <v>0.885</v>
      </c>
      <c r="Q72" s="3">
        <f t="shared" si="24"/>
        <v>0.115</v>
      </c>
    </row>
    <row r="73">
      <c r="B73" s="5" t="s">
        <v>16</v>
      </c>
      <c r="C73" s="1" t="s">
        <v>17</v>
      </c>
      <c r="D73" s="2">
        <v>16.0</v>
      </c>
      <c r="E73" s="2">
        <v>16.1</v>
      </c>
      <c r="F73" s="3">
        <f t="shared" si="19"/>
        <v>0.1</v>
      </c>
      <c r="G73" s="3">
        <f t="shared" si="20"/>
        <v>0.994</v>
      </c>
      <c r="H73" s="3">
        <f t="shared" si="21"/>
        <v>0.006</v>
      </c>
      <c r="K73" s="5" t="s">
        <v>16</v>
      </c>
      <c r="L73" s="1" t="s">
        <v>17</v>
      </c>
      <c r="M73" s="2">
        <v>16.0</v>
      </c>
      <c r="N73" s="2">
        <v>17.6</v>
      </c>
      <c r="O73" s="3">
        <f t="shared" si="22"/>
        <v>1.6</v>
      </c>
      <c r="P73" s="3">
        <f t="shared" si="23"/>
        <v>0.9</v>
      </c>
      <c r="Q73" s="3">
        <f t="shared" si="24"/>
        <v>0.1</v>
      </c>
    </row>
    <row r="74">
      <c r="B74" s="5" t="s">
        <v>16</v>
      </c>
      <c r="C74" s="1" t="s">
        <v>18</v>
      </c>
      <c r="D74" s="2">
        <v>30.0</v>
      </c>
      <c r="E74" s="2">
        <v>25.7</v>
      </c>
      <c r="F74" s="3">
        <f t="shared" si="19"/>
        <v>4.3</v>
      </c>
      <c r="G74" s="3">
        <f t="shared" si="20"/>
        <v>0.857</v>
      </c>
      <c r="H74" s="3">
        <f t="shared" si="21"/>
        <v>0.143</v>
      </c>
      <c r="K74" s="5" t="s">
        <v>16</v>
      </c>
      <c r="L74" s="1" t="s">
        <v>18</v>
      </c>
      <c r="M74" s="2">
        <v>30.0</v>
      </c>
      <c r="N74" s="2">
        <v>30.5</v>
      </c>
      <c r="O74" s="3">
        <f t="shared" si="22"/>
        <v>0.5</v>
      </c>
      <c r="P74" s="3">
        <f t="shared" si="23"/>
        <v>0.983</v>
      </c>
      <c r="Q74" s="3">
        <f t="shared" si="24"/>
        <v>0.017</v>
      </c>
    </row>
    <row r="75">
      <c r="B75" s="5" t="s">
        <v>16</v>
      </c>
      <c r="C75" s="1" t="s">
        <v>19</v>
      </c>
      <c r="D75" s="2">
        <v>24.5</v>
      </c>
      <c r="E75" s="2">
        <v>23.0</v>
      </c>
      <c r="F75" s="3">
        <f t="shared" si="19"/>
        <v>1.5</v>
      </c>
      <c r="G75" s="3">
        <f t="shared" si="20"/>
        <v>0.939</v>
      </c>
      <c r="H75" s="3">
        <f t="shared" si="21"/>
        <v>0.061</v>
      </c>
      <c r="K75" s="5" t="s">
        <v>16</v>
      </c>
      <c r="L75" s="1" t="s">
        <v>19</v>
      </c>
      <c r="M75" s="2">
        <v>24.5</v>
      </c>
      <c r="N75" s="2">
        <v>26.1</v>
      </c>
      <c r="O75" s="3">
        <f t="shared" si="22"/>
        <v>1.6</v>
      </c>
      <c r="P75" s="3">
        <f t="shared" si="23"/>
        <v>0.935</v>
      </c>
      <c r="Q75" s="3">
        <f t="shared" si="24"/>
        <v>0.065</v>
      </c>
    </row>
    <row r="76">
      <c r="B76" s="5" t="s">
        <v>16</v>
      </c>
      <c r="C76" s="1" t="s">
        <v>20</v>
      </c>
      <c r="D76" s="2">
        <v>47.5</v>
      </c>
      <c r="E76" s="2">
        <v>51.3</v>
      </c>
      <c r="F76" s="3">
        <f t="shared" si="19"/>
        <v>3.8</v>
      </c>
      <c r="G76" s="3">
        <f t="shared" si="20"/>
        <v>0.92</v>
      </c>
      <c r="H76" s="3">
        <f t="shared" si="21"/>
        <v>0.08</v>
      </c>
      <c r="K76" s="5" t="s">
        <v>16</v>
      </c>
      <c r="L76" s="1" t="s">
        <v>20</v>
      </c>
      <c r="M76" s="2">
        <v>47.5</v>
      </c>
      <c r="N76" s="2">
        <v>54.5</v>
      </c>
      <c r="O76" s="3">
        <f t="shared" si="22"/>
        <v>7</v>
      </c>
      <c r="P76" s="3">
        <f t="shared" si="23"/>
        <v>0.853</v>
      </c>
      <c r="Q76" s="3">
        <f t="shared" si="24"/>
        <v>0.147</v>
      </c>
    </row>
    <row r="77">
      <c r="B77" s="5" t="s">
        <v>21</v>
      </c>
      <c r="C77" s="1" t="s">
        <v>22</v>
      </c>
      <c r="D77" s="2">
        <v>72.5</v>
      </c>
      <c r="E77" s="2">
        <v>72.1</v>
      </c>
      <c r="F77" s="3">
        <f t="shared" si="19"/>
        <v>0.4</v>
      </c>
      <c r="G77" s="3">
        <f t="shared" si="20"/>
        <v>0.994</v>
      </c>
      <c r="H77" s="3">
        <f t="shared" si="21"/>
        <v>0.006</v>
      </c>
      <c r="K77" s="5" t="s">
        <v>21</v>
      </c>
      <c r="L77" s="1" t="s">
        <v>22</v>
      </c>
      <c r="M77" s="2">
        <v>72.5</v>
      </c>
      <c r="N77" s="2">
        <v>75.2</v>
      </c>
      <c r="O77" s="3">
        <f t="shared" si="22"/>
        <v>2.7</v>
      </c>
      <c r="P77" s="3">
        <f t="shared" si="23"/>
        <v>0.963</v>
      </c>
      <c r="Q77" s="3">
        <f t="shared" si="24"/>
        <v>0.037</v>
      </c>
    </row>
    <row r="78">
      <c r="B78" s="5" t="s">
        <v>21</v>
      </c>
      <c r="C78" s="1" t="s">
        <v>23</v>
      </c>
      <c r="D78" s="2">
        <v>55.5</v>
      </c>
      <c r="E78" s="2">
        <v>46.5</v>
      </c>
      <c r="F78" s="3">
        <f t="shared" si="19"/>
        <v>9</v>
      </c>
      <c r="G78" s="3">
        <f t="shared" si="20"/>
        <v>0.838</v>
      </c>
      <c r="H78" s="3">
        <f t="shared" si="21"/>
        <v>0.162</v>
      </c>
      <c r="K78" s="5" t="s">
        <v>21</v>
      </c>
      <c r="L78" s="1" t="s">
        <v>23</v>
      </c>
      <c r="M78" s="2">
        <v>55.5</v>
      </c>
      <c r="N78" s="2">
        <v>51.7</v>
      </c>
      <c r="O78" s="3">
        <f t="shared" si="22"/>
        <v>3.8</v>
      </c>
      <c r="P78" s="3">
        <f t="shared" si="23"/>
        <v>0.932</v>
      </c>
      <c r="Q78" s="3">
        <f t="shared" si="24"/>
        <v>0.068</v>
      </c>
    </row>
    <row r="79">
      <c r="B79" s="5" t="s">
        <v>21</v>
      </c>
      <c r="C79" s="1" t="s">
        <v>24</v>
      </c>
      <c r="D79" s="2">
        <v>35.5</v>
      </c>
      <c r="E79" s="2">
        <v>34.5</v>
      </c>
      <c r="F79" s="3">
        <f t="shared" si="19"/>
        <v>1</v>
      </c>
      <c r="G79" s="3">
        <f t="shared" si="20"/>
        <v>0.972</v>
      </c>
      <c r="H79" s="3">
        <f t="shared" si="21"/>
        <v>0.028</v>
      </c>
      <c r="K79" s="5" t="s">
        <v>21</v>
      </c>
      <c r="L79" s="1" t="s">
        <v>24</v>
      </c>
      <c r="M79" s="2">
        <v>35.5</v>
      </c>
      <c r="N79" s="2">
        <v>36.9</v>
      </c>
      <c r="O79" s="3">
        <f t="shared" si="22"/>
        <v>1.4</v>
      </c>
      <c r="P79" s="3">
        <f t="shared" si="23"/>
        <v>0.961</v>
      </c>
      <c r="Q79" s="3">
        <f t="shared" si="24"/>
        <v>0.039</v>
      </c>
    </row>
    <row r="80">
      <c r="B80" s="5" t="s">
        <v>21</v>
      </c>
      <c r="C80" s="1" t="s">
        <v>25</v>
      </c>
      <c r="D80" s="2">
        <v>20.0</v>
      </c>
      <c r="E80" s="2">
        <v>22.1</v>
      </c>
      <c r="F80" s="3">
        <f t="shared" si="19"/>
        <v>2.1</v>
      </c>
      <c r="G80" s="3">
        <f t="shared" si="20"/>
        <v>0.895</v>
      </c>
      <c r="H80" s="3">
        <f t="shared" si="21"/>
        <v>0.105</v>
      </c>
      <c r="K80" s="5" t="s">
        <v>21</v>
      </c>
      <c r="L80" s="1" t="s">
        <v>25</v>
      </c>
      <c r="M80" s="2">
        <v>20.0</v>
      </c>
      <c r="N80" s="2">
        <v>23.8</v>
      </c>
      <c r="O80" s="3">
        <f t="shared" si="22"/>
        <v>3.8</v>
      </c>
      <c r="P80" s="3">
        <f t="shared" si="23"/>
        <v>0.81</v>
      </c>
      <c r="Q80" s="3">
        <f t="shared" si="24"/>
        <v>0.19</v>
      </c>
    </row>
    <row r="83">
      <c r="C83" s="1" t="s">
        <v>32</v>
      </c>
      <c r="D83" s="1"/>
      <c r="E83" s="1"/>
      <c r="G83" s="1"/>
      <c r="L83" s="1" t="s">
        <v>33</v>
      </c>
      <c r="M83" s="1"/>
      <c r="N83" s="1"/>
      <c r="P83" s="1"/>
    </row>
    <row r="84"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  <c r="M84" s="1" t="s">
        <v>2</v>
      </c>
      <c r="N84" s="1" t="s">
        <v>3</v>
      </c>
      <c r="O84" s="1" t="s">
        <v>4</v>
      </c>
      <c r="P84" s="1" t="s">
        <v>5</v>
      </c>
      <c r="Q84" s="1" t="s">
        <v>6</v>
      </c>
      <c r="R84" s="1" t="s">
        <v>7</v>
      </c>
    </row>
    <row r="85">
      <c r="C85" s="1" t="s">
        <v>8</v>
      </c>
      <c r="D85" s="2">
        <v>169.5</v>
      </c>
      <c r="E85" s="2">
        <v>180.9</v>
      </c>
      <c r="F85" s="3">
        <f t="shared" ref="F85:F100" si="25">ABS(D85-E85)</f>
        <v>11.4</v>
      </c>
      <c r="G85" s="3">
        <f t="shared" ref="G85:G100" si="26">ROUND(1-ABS((D85-E85)/D85), 3)</f>
        <v>0.933</v>
      </c>
      <c r="H85" s="3">
        <f t="shared" ref="H85:H100" si="27">ROUND(ABS((D85 - E85) / D85 ), 3)</f>
        <v>0.067</v>
      </c>
      <c r="I85" s="3">
        <f>ROUND(AVERAGE(G85:G100),3)</f>
        <v>0.913</v>
      </c>
      <c r="L85" s="1" t="s">
        <v>8</v>
      </c>
      <c r="M85" s="2">
        <v>169.5</v>
      </c>
      <c r="N85" s="2">
        <v>169.0</v>
      </c>
      <c r="O85" s="3">
        <f t="shared" ref="O85:O100" si="28">ABS(M85-N85)</f>
        <v>0.5</v>
      </c>
      <c r="P85" s="3">
        <f t="shared" ref="P85:P100" si="29">ROUND(1-ABS((M85-N85)/M85), 3)</f>
        <v>0.997</v>
      </c>
      <c r="Q85" s="3">
        <f t="shared" ref="Q85:Q100" si="30">ROUND(ABS((M85 - N85) / M85), 3)</f>
        <v>0.003</v>
      </c>
      <c r="R85" s="3">
        <f>ROUND(AVERAGE(P85:P100),3)</f>
        <v>0.911</v>
      </c>
    </row>
    <row r="86">
      <c r="C86" s="1" t="s">
        <v>9</v>
      </c>
      <c r="D86" s="2">
        <v>58.0</v>
      </c>
      <c r="E86" s="2">
        <v>54.6</v>
      </c>
      <c r="F86" s="3">
        <f t="shared" si="25"/>
        <v>3.4</v>
      </c>
      <c r="G86" s="3">
        <f t="shared" si="26"/>
        <v>0.941</v>
      </c>
      <c r="H86" s="3">
        <f t="shared" si="27"/>
        <v>0.059</v>
      </c>
      <c r="L86" s="1" t="s">
        <v>9</v>
      </c>
      <c r="M86" s="2">
        <v>58.0</v>
      </c>
      <c r="N86" s="2">
        <v>53.3</v>
      </c>
      <c r="O86" s="3">
        <f t="shared" si="28"/>
        <v>4.7</v>
      </c>
      <c r="P86" s="3">
        <f t="shared" si="29"/>
        <v>0.919</v>
      </c>
      <c r="Q86" s="3">
        <f t="shared" si="30"/>
        <v>0.081</v>
      </c>
    </row>
    <row r="87">
      <c r="C87" s="1" t="s">
        <v>10</v>
      </c>
      <c r="D87" s="2">
        <v>39.0</v>
      </c>
      <c r="E87" s="2">
        <v>31.9</v>
      </c>
      <c r="F87" s="3">
        <f t="shared" si="25"/>
        <v>7.1</v>
      </c>
      <c r="G87" s="3">
        <f t="shared" si="26"/>
        <v>0.818</v>
      </c>
      <c r="H87" s="3">
        <f t="shared" si="27"/>
        <v>0.182</v>
      </c>
      <c r="L87" s="1" t="s">
        <v>10</v>
      </c>
      <c r="M87" s="2">
        <v>39.0</v>
      </c>
      <c r="N87" s="2">
        <v>31.6</v>
      </c>
      <c r="O87" s="3">
        <f t="shared" si="28"/>
        <v>7.4</v>
      </c>
      <c r="P87" s="3">
        <f t="shared" si="29"/>
        <v>0.81</v>
      </c>
      <c r="Q87" s="3">
        <f t="shared" si="30"/>
        <v>0.19</v>
      </c>
    </row>
    <row r="88">
      <c r="C88" s="4" t="s">
        <v>11</v>
      </c>
      <c r="D88" s="2">
        <v>47.5</v>
      </c>
      <c r="E88" s="2">
        <v>33.4</v>
      </c>
      <c r="F88" s="3">
        <f t="shared" si="25"/>
        <v>14.1</v>
      </c>
      <c r="G88" s="3">
        <f t="shared" si="26"/>
        <v>0.703</v>
      </c>
      <c r="H88" s="3">
        <f t="shared" si="27"/>
        <v>0.297</v>
      </c>
      <c r="L88" s="4" t="s">
        <v>11</v>
      </c>
      <c r="M88" s="2">
        <v>47.5</v>
      </c>
      <c r="N88" s="2">
        <v>32.1</v>
      </c>
      <c r="O88" s="3">
        <f t="shared" si="28"/>
        <v>15.4</v>
      </c>
      <c r="P88" s="3">
        <f t="shared" si="29"/>
        <v>0.676</v>
      </c>
      <c r="Q88" s="3">
        <f t="shared" si="30"/>
        <v>0.324</v>
      </c>
    </row>
    <row r="89">
      <c r="C89" s="4" t="s">
        <v>12</v>
      </c>
      <c r="D89" s="2">
        <v>64.5</v>
      </c>
      <c r="E89" s="2">
        <v>65.6</v>
      </c>
      <c r="F89" s="3">
        <f t="shared" si="25"/>
        <v>1.1</v>
      </c>
      <c r="G89" s="3">
        <f t="shared" si="26"/>
        <v>0.983</v>
      </c>
      <c r="H89" s="3">
        <f t="shared" si="27"/>
        <v>0.017</v>
      </c>
      <c r="L89" s="4" t="s">
        <v>12</v>
      </c>
      <c r="M89" s="2">
        <v>64.5</v>
      </c>
      <c r="N89" s="2">
        <v>62.0</v>
      </c>
      <c r="O89" s="3">
        <f t="shared" si="28"/>
        <v>2.5</v>
      </c>
      <c r="P89" s="3">
        <f t="shared" si="29"/>
        <v>0.961</v>
      </c>
      <c r="Q89" s="3">
        <f t="shared" si="30"/>
        <v>0.039</v>
      </c>
    </row>
    <row r="90">
      <c r="C90" s="1" t="s">
        <v>13</v>
      </c>
      <c r="D90" s="2">
        <v>81.2</v>
      </c>
      <c r="E90" s="2">
        <v>88.4</v>
      </c>
      <c r="F90" s="3">
        <f t="shared" si="25"/>
        <v>7.2</v>
      </c>
      <c r="G90" s="3">
        <f t="shared" si="26"/>
        <v>0.911</v>
      </c>
      <c r="H90" s="3">
        <f t="shared" si="27"/>
        <v>0.089</v>
      </c>
      <c r="L90" s="1" t="s">
        <v>13</v>
      </c>
      <c r="M90" s="2">
        <v>81.2</v>
      </c>
      <c r="N90" s="2">
        <v>88.4</v>
      </c>
      <c r="O90" s="3">
        <f t="shared" si="28"/>
        <v>7.2</v>
      </c>
      <c r="P90" s="3">
        <f t="shared" si="29"/>
        <v>0.911</v>
      </c>
      <c r="Q90" s="3">
        <f t="shared" si="30"/>
        <v>0.089</v>
      </c>
    </row>
    <row r="91">
      <c r="C91" s="1" t="s">
        <v>14</v>
      </c>
      <c r="D91" s="2">
        <v>65.7</v>
      </c>
      <c r="E91" s="2">
        <v>74.8</v>
      </c>
      <c r="F91" s="3">
        <f t="shared" si="25"/>
        <v>9.1</v>
      </c>
      <c r="G91" s="3">
        <f t="shared" si="26"/>
        <v>0.861</v>
      </c>
      <c r="H91" s="3">
        <f t="shared" si="27"/>
        <v>0.139</v>
      </c>
      <c r="L91" s="1" t="s">
        <v>14</v>
      </c>
      <c r="M91" s="2">
        <v>65.7</v>
      </c>
      <c r="N91" s="2">
        <v>74.7</v>
      </c>
      <c r="O91" s="3">
        <f t="shared" si="28"/>
        <v>9</v>
      </c>
      <c r="P91" s="3">
        <f t="shared" si="29"/>
        <v>0.863</v>
      </c>
      <c r="Q91" s="3">
        <f t="shared" si="30"/>
        <v>0.137</v>
      </c>
    </row>
    <row r="92">
      <c r="C92" s="1" t="s">
        <v>15</v>
      </c>
      <c r="D92" s="2">
        <v>97.0</v>
      </c>
      <c r="E92" s="2">
        <v>98.3</v>
      </c>
      <c r="F92" s="3">
        <f t="shared" si="25"/>
        <v>1.3</v>
      </c>
      <c r="G92" s="3">
        <f t="shared" si="26"/>
        <v>0.987</v>
      </c>
      <c r="H92" s="3">
        <f t="shared" si="27"/>
        <v>0.013</v>
      </c>
      <c r="L92" s="1" t="s">
        <v>15</v>
      </c>
      <c r="M92" s="2">
        <v>97.0</v>
      </c>
      <c r="N92" s="2">
        <v>96.4</v>
      </c>
      <c r="O92" s="3">
        <f t="shared" si="28"/>
        <v>0.6</v>
      </c>
      <c r="P92" s="3">
        <f t="shared" si="29"/>
        <v>0.994</v>
      </c>
      <c r="Q92" s="3">
        <f t="shared" si="30"/>
        <v>0.006</v>
      </c>
    </row>
    <row r="93">
      <c r="B93" s="5" t="s">
        <v>16</v>
      </c>
      <c r="C93" s="1" t="s">
        <v>17</v>
      </c>
      <c r="D93" s="2">
        <v>15.3</v>
      </c>
      <c r="E93" s="2">
        <v>16.5</v>
      </c>
      <c r="F93" s="3">
        <f t="shared" si="25"/>
        <v>1.2</v>
      </c>
      <c r="G93" s="3">
        <f t="shared" si="26"/>
        <v>0.922</v>
      </c>
      <c r="H93" s="3">
        <f t="shared" si="27"/>
        <v>0.078</v>
      </c>
      <c r="K93" s="5" t="s">
        <v>16</v>
      </c>
      <c r="L93" s="1" t="s">
        <v>17</v>
      </c>
      <c r="M93" s="2">
        <v>15.3</v>
      </c>
      <c r="N93" s="2">
        <v>16.0</v>
      </c>
      <c r="O93" s="3">
        <f t="shared" si="28"/>
        <v>0.7</v>
      </c>
      <c r="P93" s="3">
        <f t="shared" si="29"/>
        <v>0.954</v>
      </c>
      <c r="Q93" s="3">
        <f t="shared" si="30"/>
        <v>0.046</v>
      </c>
    </row>
    <row r="94">
      <c r="B94" s="5" t="s">
        <v>16</v>
      </c>
      <c r="C94" s="1" t="s">
        <v>18</v>
      </c>
      <c r="D94" s="2">
        <v>25.4</v>
      </c>
      <c r="E94" s="2">
        <v>24.1</v>
      </c>
      <c r="F94" s="3">
        <f t="shared" si="25"/>
        <v>1.3</v>
      </c>
      <c r="G94" s="3">
        <f t="shared" si="26"/>
        <v>0.949</v>
      </c>
      <c r="H94" s="3">
        <f t="shared" si="27"/>
        <v>0.051</v>
      </c>
      <c r="K94" s="5" t="s">
        <v>16</v>
      </c>
      <c r="L94" s="1" t="s">
        <v>18</v>
      </c>
      <c r="M94" s="2">
        <v>25.4</v>
      </c>
      <c r="N94" s="2">
        <v>24.7</v>
      </c>
      <c r="O94" s="3">
        <f t="shared" si="28"/>
        <v>0.7</v>
      </c>
      <c r="P94" s="3">
        <f t="shared" si="29"/>
        <v>0.972</v>
      </c>
      <c r="Q94" s="3">
        <f t="shared" si="30"/>
        <v>0.028</v>
      </c>
    </row>
    <row r="95">
      <c r="B95" s="5" t="s">
        <v>16</v>
      </c>
      <c r="C95" s="1" t="s">
        <v>19</v>
      </c>
      <c r="D95" s="2">
        <v>22.7</v>
      </c>
      <c r="E95" s="2">
        <v>22.8</v>
      </c>
      <c r="F95" s="3">
        <f t="shared" si="25"/>
        <v>0.1</v>
      </c>
      <c r="G95" s="3">
        <f t="shared" si="26"/>
        <v>0.996</v>
      </c>
      <c r="H95" s="3">
        <f t="shared" si="27"/>
        <v>0.004</v>
      </c>
      <c r="K95" s="5" t="s">
        <v>16</v>
      </c>
      <c r="L95" s="1" t="s">
        <v>19</v>
      </c>
      <c r="M95" s="2">
        <v>22.7</v>
      </c>
      <c r="N95" s="2">
        <v>22.5</v>
      </c>
      <c r="O95" s="3">
        <f t="shared" si="28"/>
        <v>0.2</v>
      </c>
      <c r="P95" s="3">
        <f t="shared" si="29"/>
        <v>0.991</v>
      </c>
      <c r="Q95" s="3">
        <f t="shared" si="30"/>
        <v>0.009</v>
      </c>
    </row>
    <row r="96">
      <c r="B96" s="5" t="s">
        <v>16</v>
      </c>
      <c r="C96" s="1" t="s">
        <v>20</v>
      </c>
      <c r="D96" s="2">
        <v>52.3</v>
      </c>
      <c r="E96" s="2">
        <v>55.9</v>
      </c>
      <c r="F96" s="3">
        <f t="shared" si="25"/>
        <v>3.6</v>
      </c>
      <c r="G96" s="3">
        <f t="shared" si="26"/>
        <v>0.931</v>
      </c>
      <c r="H96" s="3">
        <f t="shared" si="27"/>
        <v>0.069</v>
      </c>
      <c r="K96" s="5" t="s">
        <v>16</v>
      </c>
      <c r="L96" s="1" t="s">
        <v>20</v>
      </c>
      <c r="M96" s="2">
        <v>52.3</v>
      </c>
      <c r="N96" s="2">
        <v>51.4</v>
      </c>
      <c r="O96" s="3">
        <f t="shared" si="28"/>
        <v>0.9</v>
      </c>
      <c r="P96" s="3">
        <f t="shared" si="29"/>
        <v>0.983</v>
      </c>
      <c r="Q96" s="3">
        <f t="shared" si="30"/>
        <v>0.017</v>
      </c>
    </row>
    <row r="97">
      <c r="B97" s="5" t="s">
        <v>21</v>
      </c>
      <c r="C97" s="1" t="s">
        <v>22</v>
      </c>
      <c r="D97" s="2">
        <v>81.5</v>
      </c>
      <c r="E97" s="2">
        <v>79.3</v>
      </c>
      <c r="F97" s="3">
        <f t="shared" si="25"/>
        <v>2.2</v>
      </c>
      <c r="G97" s="3">
        <f t="shared" si="26"/>
        <v>0.973</v>
      </c>
      <c r="H97" s="3">
        <f t="shared" si="27"/>
        <v>0.027</v>
      </c>
      <c r="K97" s="5" t="s">
        <v>21</v>
      </c>
      <c r="L97" s="1" t="s">
        <v>22</v>
      </c>
      <c r="M97" s="2">
        <v>81.5</v>
      </c>
      <c r="N97" s="2">
        <v>72.8</v>
      </c>
      <c r="O97" s="3">
        <f t="shared" si="28"/>
        <v>8.7</v>
      </c>
      <c r="P97" s="3">
        <f t="shared" si="29"/>
        <v>0.893</v>
      </c>
      <c r="Q97" s="3">
        <f t="shared" si="30"/>
        <v>0.107</v>
      </c>
    </row>
    <row r="98">
      <c r="B98" s="5" t="s">
        <v>21</v>
      </c>
      <c r="C98" s="1" t="s">
        <v>23</v>
      </c>
      <c r="D98" s="2">
        <v>55.6</v>
      </c>
      <c r="E98" s="2">
        <v>45.2</v>
      </c>
      <c r="F98" s="3">
        <f t="shared" si="25"/>
        <v>10.4</v>
      </c>
      <c r="G98" s="3">
        <f t="shared" si="26"/>
        <v>0.813</v>
      </c>
      <c r="H98" s="3">
        <f t="shared" si="27"/>
        <v>0.187</v>
      </c>
      <c r="K98" s="5" t="s">
        <v>21</v>
      </c>
      <c r="L98" s="1" t="s">
        <v>23</v>
      </c>
      <c r="M98" s="2">
        <v>55.6</v>
      </c>
      <c r="N98" s="2">
        <v>45.3</v>
      </c>
      <c r="O98" s="3">
        <f t="shared" si="28"/>
        <v>10.3</v>
      </c>
      <c r="P98" s="3">
        <f t="shared" si="29"/>
        <v>0.815</v>
      </c>
      <c r="Q98" s="3">
        <f t="shared" si="30"/>
        <v>0.185</v>
      </c>
    </row>
    <row r="99">
      <c r="B99" s="5" t="s">
        <v>21</v>
      </c>
      <c r="C99" s="1" t="s">
        <v>24</v>
      </c>
      <c r="D99" s="2">
        <v>39.4</v>
      </c>
      <c r="E99" s="2">
        <v>34.9</v>
      </c>
      <c r="F99" s="3">
        <f t="shared" si="25"/>
        <v>4.5</v>
      </c>
      <c r="G99" s="3">
        <f t="shared" si="26"/>
        <v>0.886</v>
      </c>
      <c r="H99" s="3">
        <f t="shared" si="27"/>
        <v>0.114</v>
      </c>
      <c r="K99" s="5" t="s">
        <v>21</v>
      </c>
      <c r="L99" s="1" t="s">
        <v>24</v>
      </c>
      <c r="M99" s="2">
        <v>39.4</v>
      </c>
      <c r="N99" s="2">
        <v>34.2</v>
      </c>
      <c r="O99" s="3">
        <f t="shared" si="28"/>
        <v>5.2</v>
      </c>
      <c r="P99" s="3">
        <f t="shared" si="29"/>
        <v>0.868</v>
      </c>
      <c r="Q99" s="3">
        <f t="shared" si="30"/>
        <v>0.132</v>
      </c>
    </row>
    <row r="100">
      <c r="B100" s="5" t="s">
        <v>21</v>
      </c>
      <c r="C100" s="1" t="s">
        <v>25</v>
      </c>
      <c r="D100" s="2">
        <v>22.8</v>
      </c>
      <c r="E100" s="2">
        <v>22.8</v>
      </c>
      <c r="F100" s="3">
        <f t="shared" si="25"/>
        <v>0</v>
      </c>
      <c r="G100" s="3">
        <f t="shared" si="26"/>
        <v>1</v>
      </c>
      <c r="H100" s="3">
        <f t="shared" si="27"/>
        <v>0</v>
      </c>
      <c r="K100" s="5" t="s">
        <v>21</v>
      </c>
      <c r="L100" s="1" t="s">
        <v>25</v>
      </c>
      <c r="M100" s="2">
        <v>22.8</v>
      </c>
      <c r="N100" s="2">
        <v>22.0</v>
      </c>
      <c r="O100" s="3">
        <f t="shared" si="28"/>
        <v>0.8</v>
      </c>
      <c r="P100" s="3">
        <f t="shared" si="29"/>
        <v>0.965</v>
      </c>
      <c r="Q100" s="3">
        <f t="shared" si="30"/>
        <v>0.035</v>
      </c>
    </row>
    <row r="103">
      <c r="C103" s="1" t="s">
        <v>34</v>
      </c>
      <c r="D103" s="1"/>
      <c r="E103" s="1"/>
      <c r="G103" s="1"/>
      <c r="L103" s="1" t="s">
        <v>35</v>
      </c>
      <c r="M103" s="1"/>
      <c r="N103" s="1"/>
      <c r="P103" s="1"/>
    </row>
    <row r="104"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7</v>
      </c>
      <c r="M104" s="1" t="s">
        <v>2</v>
      </c>
      <c r="N104" s="1" t="s">
        <v>3</v>
      </c>
      <c r="O104" s="1" t="s">
        <v>4</v>
      </c>
      <c r="P104" s="1" t="s">
        <v>5</v>
      </c>
      <c r="Q104" s="1" t="s">
        <v>6</v>
      </c>
      <c r="R104" s="1" t="s">
        <v>7</v>
      </c>
    </row>
    <row r="105">
      <c r="C105" s="1" t="s">
        <v>8</v>
      </c>
      <c r="D105" s="2">
        <v>169.5</v>
      </c>
      <c r="E105" s="2">
        <v>187.0</v>
      </c>
      <c r="F105" s="3">
        <f t="shared" ref="F105:F120" si="31">ABS(D105-E105)</f>
        <v>17.5</v>
      </c>
      <c r="G105" s="3">
        <f t="shared" ref="G105:G120" si="32">ROUND(1-ABS((D105-E105)/D105), 3)</f>
        <v>0.897</v>
      </c>
      <c r="H105" s="3">
        <f t="shared" ref="H105:H120" si="33">ROUND(ABS((D105 - E105) / D105 ), 3)</f>
        <v>0.103</v>
      </c>
      <c r="I105" s="3">
        <f>ROUND(AVERAGE(G105:G120),3)</f>
        <v>0.906</v>
      </c>
      <c r="L105" s="1" t="s">
        <v>8</v>
      </c>
      <c r="M105" s="2">
        <v>169.5</v>
      </c>
      <c r="N105" s="2">
        <v>180.7</v>
      </c>
      <c r="O105" s="3">
        <f t="shared" ref="O105:O120" si="34">ABS(M105-N105)</f>
        <v>11.2</v>
      </c>
      <c r="P105" s="3">
        <f t="shared" ref="P105:P120" si="35">ROUND(1-ABS((M105-N105)/M105), 3)</f>
        <v>0.934</v>
      </c>
      <c r="Q105" s="3">
        <f t="shared" ref="Q105:Q120" si="36">ROUND(ABS((M105 - N105) / M105), 3)</f>
        <v>0.066</v>
      </c>
      <c r="R105" s="3">
        <f>ROUND(AVERAGE(P105:P120),3)</f>
        <v>0.892</v>
      </c>
    </row>
    <row r="106">
      <c r="C106" s="1" t="s">
        <v>9</v>
      </c>
      <c r="D106" s="2">
        <v>58.0</v>
      </c>
      <c r="E106" s="2">
        <v>55.2</v>
      </c>
      <c r="F106" s="3">
        <f t="shared" si="31"/>
        <v>2.8</v>
      </c>
      <c r="G106" s="3">
        <f t="shared" si="32"/>
        <v>0.952</v>
      </c>
      <c r="H106" s="3">
        <f t="shared" si="33"/>
        <v>0.048</v>
      </c>
      <c r="L106" s="1" t="s">
        <v>9</v>
      </c>
      <c r="M106" s="2">
        <v>58.0</v>
      </c>
      <c r="N106" s="2">
        <v>55.7</v>
      </c>
      <c r="O106" s="3">
        <f t="shared" si="34"/>
        <v>2.3</v>
      </c>
      <c r="P106" s="3">
        <f t="shared" si="35"/>
        <v>0.96</v>
      </c>
      <c r="Q106" s="3">
        <f t="shared" si="36"/>
        <v>0.04</v>
      </c>
    </row>
    <row r="107">
      <c r="C107" s="1" t="s">
        <v>10</v>
      </c>
      <c r="D107" s="2">
        <v>39.0</v>
      </c>
      <c r="E107" s="2">
        <v>31.9</v>
      </c>
      <c r="F107" s="3">
        <f t="shared" si="31"/>
        <v>7.1</v>
      </c>
      <c r="G107" s="3">
        <f t="shared" si="32"/>
        <v>0.818</v>
      </c>
      <c r="H107" s="3">
        <f t="shared" si="33"/>
        <v>0.182</v>
      </c>
      <c r="L107" s="1" t="s">
        <v>10</v>
      </c>
      <c r="M107" s="2">
        <v>39.0</v>
      </c>
      <c r="N107" s="2">
        <v>34.2</v>
      </c>
      <c r="O107" s="3">
        <f t="shared" si="34"/>
        <v>4.8</v>
      </c>
      <c r="P107" s="3">
        <f t="shared" si="35"/>
        <v>0.877</v>
      </c>
      <c r="Q107" s="3">
        <f t="shared" si="36"/>
        <v>0.123</v>
      </c>
    </row>
    <row r="108">
      <c r="C108" s="4" t="s">
        <v>11</v>
      </c>
      <c r="D108" s="2">
        <v>47.5</v>
      </c>
      <c r="E108" s="2">
        <v>34.0</v>
      </c>
      <c r="F108" s="3">
        <f t="shared" si="31"/>
        <v>13.5</v>
      </c>
      <c r="G108" s="3">
        <f t="shared" si="32"/>
        <v>0.716</v>
      </c>
      <c r="H108" s="3">
        <f t="shared" si="33"/>
        <v>0.284</v>
      </c>
      <c r="L108" s="4" t="s">
        <v>11</v>
      </c>
      <c r="M108" s="2">
        <v>47.5</v>
      </c>
      <c r="N108" s="2">
        <v>34.9</v>
      </c>
      <c r="O108" s="3">
        <f t="shared" si="34"/>
        <v>12.6</v>
      </c>
      <c r="P108" s="3">
        <f t="shared" si="35"/>
        <v>0.735</v>
      </c>
      <c r="Q108" s="3">
        <f t="shared" si="36"/>
        <v>0.265</v>
      </c>
    </row>
    <row r="109">
      <c r="C109" s="4" t="s">
        <v>12</v>
      </c>
      <c r="D109" s="2">
        <v>64.5</v>
      </c>
      <c r="E109" s="2">
        <v>67.3</v>
      </c>
      <c r="F109" s="3">
        <f t="shared" si="31"/>
        <v>2.8</v>
      </c>
      <c r="G109" s="3">
        <f t="shared" si="32"/>
        <v>0.957</v>
      </c>
      <c r="H109" s="3">
        <f t="shared" si="33"/>
        <v>0.043</v>
      </c>
      <c r="L109" s="4" t="s">
        <v>12</v>
      </c>
      <c r="M109" s="2">
        <v>64.5</v>
      </c>
      <c r="N109" s="2">
        <v>65.1</v>
      </c>
      <c r="O109" s="3">
        <f t="shared" si="34"/>
        <v>0.6</v>
      </c>
      <c r="P109" s="3">
        <f t="shared" si="35"/>
        <v>0.991</v>
      </c>
      <c r="Q109" s="3">
        <f t="shared" si="36"/>
        <v>0.009</v>
      </c>
    </row>
    <row r="110">
      <c r="C110" s="1" t="s">
        <v>13</v>
      </c>
      <c r="D110" s="2">
        <v>81.2</v>
      </c>
      <c r="E110" s="2">
        <v>87.6</v>
      </c>
      <c r="F110" s="3">
        <f t="shared" si="31"/>
        <v>6.4</v>
      </c>
      <c r="G110" s="3">
        <f t="shared" si="32"/>
        <v>0.921</v>
      </c>
      <c r="H110" s="3">
        <f t="shared" si="33"/>
        <v>0.079</v>
      </c>
      <c r="L110" s="1" t="s">
        <v>13</v>
      </c>
      <c r="M110" s="2">
        <v>81.2</v>
      </c>
      <c r="N110" s="2">
        <v>98.1</v>
      </c>
      <c r="O110" s="3">
        <f t="shared" si="34"/>
        <v>16.9</v>
      </c>
      <c r="P110" s="3">
        <f t="shared" si="35"/>
        <v>0.792</v>
      </c>
      <c r="Q110" s="3">
        <f t="shared" si="36"/>
        <v>0.208</v>
      </c>
    </row>
    <row r="111">
      <c r="C111" s="1" t="s">
        <v>14</v>
      </c>
      <c r="D111" s="2">
        <v>65.7</v>
      </c>
      <c r="E111" s="2">
        <v>74.1</v>
      </c>
      <c r="F111" s="3">
        <f t="shared" si="31"/>
        <v>8.4</v>
      </c>
      <c r="G111" s="3">
        <f t="shared" si="32"/>
        <v>0.872</v>
      </c>
      <c r="H111" s="3">
        <f t="shared" si="33"/>
        <v>0.128</v>
      </c>
      <c r="L111" s="1" t="s">
        <v>14</v>
      </c>
      <c r="M111" s="2">
        <v>65.7</v>
      </c>
      <c r="N111" s="2">
        <v>84.7</v>
      </c>
      <c r="O111" s="3">
        <f t="shared" si="34"/>
        <v>19</v>
      </c>
      <c r="P111" s="3">
        <f t="shared" si="35"/>
        <v>0.711</v>
      </c>
      <c r="Q111" s="3">
        <f t="shared" si="36"/>
        <v>0.289</v>
      </c>
    </row>
    <row r="112">
      <c r="C112" s="1" t="s">
        <v>15</v>
      </c>
      <c r="D112" s="2">
        <v>97.0</v>
      </c>
      <c r="E112" s="2">
        <v>98.8</v>
      </c>
      <c r="F112" s="3">
        <f t="shared" si="31"/>
        <v>1.8</v>
      </c>
      <c r="G112" s="3">
        <f t="shared" si="32"/>
        <v>0.981</v>
      </c>
      <c r="H112" s="3">
        <f t="shared" si="33"/>
        <v>0.019</v>
      </c>
      <c r="L112" s="1" t="s">
        <v>15</v>
      </c>
      <c r="M112" s="2">
        <v>97.0</v>
      </c>
      <c r="N112" s="2">
        <v>105.0</v>
      </c>
      <c r="O112" s="3">
        <f t="shared" si="34"/>
        <v>8</v>
      </c>
      <c r="P112" s="3">
        <f t="shared" si="35"/>
        <v>0.918</v>
      </c>
      <c r="Q112" s="3">
        <f t="shared" si="36"/>
        <v>0.082</v>
      </c>
    </row>
    <row r="113">
      <c r="B113" s="5" t="s">
        <v>16</v>
      </c>
      <c r="C113" s="1" t="s">
        <v>17</v>
      </c>
      <c r="D113" s="2">
        <v>15.3</v>
      </c>
      <c r="E113" s="2">
        <v>16.8</v>
      </c>
      <c r="F113" s="3">
        <f t="shared" si="31"/>
        <v>1.5</v>
      </c>
      <c r="G113" s="3">
        <f t="shared" si="32"/>
        <v>0.902</v>
      </c>
      <c r="H113" s="3">
        <f t="shared" si="33"/>
        <v>0.098</v>
      </c>
      <c r="K113" s="5" t="s">
        <v>16</v>
      </c>
      <c r="L113" s="1" t="s">
        <v>17</v>
      </c>
      <c r="M113" s="2">
        <v>15.3</v>
      </c>
      <c r="N113" s="2">
        <v>17.3</v>
      </c>
      <c r="O113" s="3">
        <f t="shared" si="34"/>
        <v>2</v>
      </c>
      <c r="P113" s="3">
        <f t="shared" si="35"/>
        <v>0.869</v>
      </c>
      <c r="Q113" s="3">
        <f t="shared" si="36"/>
        <v>0.131</v>
      </c>
    </row>
    <row r="114">
      <c r="B114" s="5" t="s">
        <v>16</v>
      </c>
      <c r="C114" s="1" t="s">
        <v>18</v>
      </c>
      <c r="D114" s="2">
        <v>25.4</v>
      </c>
      <c r="E114" s="2">
        <v>23.7</v>
      </c>
      <c r="F114" s="3">
        <f t="shared" si="31"/>
        <v>1.7</v>
      </c>
      <c r="G114" s="3">
        <f t="shared" si="32"/>
        <v>0.933</v>
      </c>
      <c r="H114" s="3">
        <f t="shared" si="33"/>
        <v>0.067</v>
      </c>
      <c r="K114" s="5" t="s">
        <v>16</v>
      </c>
      <c r="L114" s="1" t="s">
        <v>18</v>
      </c>
      <c r="M114" s="2">
        <v>25.4</v>
      </c>
      <c r="N114" s="2">
        <v>27.6</v>
      </c>
      <c r="O114" s="3">
        <f t="shared" si="34"/>
        <v>2.2</v>
      </c>
      <c r="P114" s="3">
        <f t="shared" si="35"/>
        <v>0.913</v>
      </c>
      <c r="Q114" s="3">
        <f t="shared" si="36"/>
        <v>0.087</v>
      </c>
    </row>
    <row r="115">
      <c r="B115" s="5" t="s">
        <v>16</v>
      </c>
      <c r="C115" s="1" t="s">
        <v>19</v>
      </c>
      <c r="D115" s="2">
        <v>22.7</v>
      </c>
      <c r="E115" s="2">
        <v>22.9</v>
      </c>
      <c r="F115" s="3">
        <f t="shared" si="31"/>
        <v>0.2</v>
      </c>
      <c r="G115" s="3">
        <f t="shared" si="32"/>
        <v>0.991</v>
      </c>
      <c r="H115" s="3">
        <f t="shared" si="33"/>
        <v>0.009</v>
      </c>
      <c r="K115" s="5" t="s">
        <v>16</v>
      </c>
      <c r="L115" s="1" t="s">
        <v>19</v>
      </c>
      <c r="M115" s="2">
        <v>22.7</v>
      </c>
      <c r="N115" s="2">
        <v>24.8</v>
      </c>
      <c r="O115" s="3">
        <f t="shared" si="34"/>
        <v>2.1</v>
      </c>
      <c r="P115" s="3">
        <f t="shared" si="35"/>
        <v>0.907</v>
      </c>
      <c r="Q115" s="3">
        <f t="shared" si="36"/>
        <v>0.093</v>
      </c>
    </row>
    <row r="116">
      <c r="B116" s="5" t="s">
        <v>16</v>
      </c>
      <c r="C116" s="1" t="s">
        <v>20</v>
      </c>
      <c r="D116" s="2">
        <v>52.3</v>
      </c>
      <c r="E116" s="2">
        <v>58.4</v>
      </c>
      <c r="F116" s="3">
        <f t="shared" si="31"/>
        <v>6.1</v>
      </c>
      <c r="G116" s="3">
        <f t="shared" si="32"/>
        <v>0.883</v>
      </c>
      <c r="H116" s="3">
        <f t="shared" si="33"/>
        <v>0.117</v>
      </c>
      <c r="K116" s="5" t="s">
        <v>16</v>
      </c>
      <c r="L116" s="1" t="s">
        <v>20</v>
      </c>
      <c r="M116" s="2">
        <v>52.3</v>
      </c>
      <c r="N116" s="2">
        <v>56.7</v>
      </c>
      <c r="O116" s="3">
        <f t="shared" si="34"/>
        <v>4.4</v>
      </c>
      <c r="P116" s="3">
        <f t="shared" si="35"/>
        <v>0.916</v>
      </c>
      <c r="Q116" s="3">
        <f t="shared" si="36"/>
        <v>0.084</v>
      </c>
    </row>
    <row r="117">
      <c r="B117" s="5" t="s">
        <v>21</v>
      </c>
      <c r="C117" s="1" t="s">
        <v>22</v>
      </c>
      <c r="D117" s="2">
        <v>81.5</v>
      </c>
      <c r="E117" s="2">
        <v>82.8</v>
      </c>
      <c r="F117" s="3">
        <f t="shared" si="31"/>
        <v>1.3</v>
      </c>
      <c r="G117" s="3">
        <f t="shared" si="32"/>
        <v>0.984</v>
      </c>
      <c r="H117" s="3">
        <f t="shared" si="33"/>
        <v>0.016</v>
      </c>
      <c r="K117" s="5" t="s">
        <v>21</v>
      </c>
      <c r="L117" s="1" t="s">
        <v>22</v>
      </c>
      <c r="M117" s="2">
        <v>81.5</v>
      </c>
      <c r="N117" s="2">
        <v>79.6</v>
      </c>
      <c r="O117" s="3">
        <f t="shared" si="34"/>
        <v>1.9</v>
      </c>
      <c r="P117" s="3">
        <f t="shared" si="35"/>
        <v>0.977</v>
      </c>
      <c r="Q117" s="3">
        <f t="shared" si="36"/>
        <v>0.023</v>
      </c>
    </row>
    <row r="118">
      <c r="B118" s="5" t="s">
        <v>21</v>
      </c>
      <c r="C118" s="1" t="s">
        <v>23</v>
      </c>
      <c r="D118" s="2">
        <v>55.6</v>
      </c>
      <c r="E118" s="2">
        <v>45.0</v>
      </c>
      <c r="F118" s="3">
        <f t="shared" si="31"/>
        <v>10.6</v>
      </c>
      <c r="G118" s="3">
        <f t="shared" si="32"/>
        <v>0.809</v>
      </c>
      <c r="H118" s="3">
        <f t="shared" si="33"/>
        <v>0.191</v>
      </c>
      <c r="K118" s="5" t="s">
        <v>21</v>
      </c>
      <c r="L118" s="1" t="s">
        <v>23</v>
      </c>
      <c r="M118" s="2">
        <v>55.6</v>
      </c>
      <c r="N118" s="2">
        <v>49.2</v>
      </c>
      <c r="O118" s="3">
        <f t="shared" si="34"/>
        <v>6.4</v>
      </c>
      <c r="P118" s="3">
        <f t="shared" si="35"/>
        <v>0.885</v>
      </c>
      <c r="Q118" s="3">
        <f t="shared" si="36"/>
        <v>0.115</v>
      </c>
    </row>
    <row r="119">
      <c r="B119" s="5" t="s">
        <v>21</v>
      </c>
      <c r="C119" s="1" t="s">
        <v>24</v>
      </c>
      <c r="D119" s="2">
        <v>39.4</v>
      </c>
      <c r="E119" s="2">
        <v>35.3</v>
      </c>
      <c r="F119" s="3">
        <f t="shared" si="31"/>
        <v>4.1</v>
      </c>
      <c r="G119" s="3">
        <f t="shared" si="32"/>
        <v>0.896</v>
      </c>
      <c r="H119" s="3">
        <f t="shared" si="33"/>
        <v>0.104</v>
      </c>
      <c r="K119" s="5" t="s">
        <v>21</v>
      </c>
      <c r="L119" s="1" t="s">
        <v>24</v>
      </c>
      <c r="M119" s="2">
        <v>39.4</v>
      </c>
      <c r="N119" s="2">
        <v>36.4</v>
      </c>
      <c r="O119" s="3">
        <f t="shared" si="34"/>
        <v>3</v>
      </c>
      <c r="P119" s="3">
        <f t="shared" si="35"/>
        <v>0.924</v>
      </c>
      <c r="Q119" s="3">
        <f t="shared" si="36"/>
        <v>0.076</v>
      </c>
    </row>
    <row r="120">
      <c r="B120" s="5" t="s">
        <v>21</v>
      </c>
      <c r="C120" s="1" t="s">
        <v>25</v>
      </c>
      <c r="D120" s="2">
        <v>22.8</v>
      </c>
      <c r="E120" s="2">
        <v>23.2</v>
      </c>
      <c r="F120" s="3">
        <f t="shared" si="31"/>
        <v>0.4</v>
      </c>
      <c r="G120" s="3">
        <f t="shared" si="32"/>
        <v>0.982</v>
      </c>
      <c r="H120" s="3">
        <f t="shared" si="33"/>
        <v>0.018</v>
      </c>
      <c r="K120" s="5" t="s">
        <v>21</v>
      </c>
      <c r="L120" s="1" t="s">
        <v>25</v>
      </c>
      <c r="M120" s="2">
        <v>22.8</v>
      </c>
      <c r="N120" s="2">
        <v>23.7</v>
      </c>
      <c r="O120" s="3">
        <f t="shared" si="34"/>
        <v>0.9</v>
      </c>
      <c r="P120" s="3">
        <f t="shared" si="35"/>
        <v>0.961</v>
      </c>
      <c r="Q120" s="3">
        <f t="shared" si="36"/>
        <v>0.039</v>
      </c>
    </row>
    <row r="123">
      <c r="C123" s="1" t="s">
        <v>36</v>
      </c>
      <c r="D123" s="1"/>
      <c r="E123" s="1"/>
      <c r="G123" s="1"/>
      <c r="L123" s="1" t="s">
        <v>36</v>
      </c>
      <c r="M123" s="1"/>
      <c r="N123" s="1"/>
      <c r="P123" s="1"/>
    </row>
    <row r="124">
      <c r="D124" s="1" t="s">
        <v>2</v>
      </c>
      <c r="E124" s="1" t="s">
        <v>3</v>
      </c>
      <c r="F124" s="1" t="s">
        <v>4</v>
      </c>
      <c r="G124" s="1" t="s">
        <v>5</v>
      </c>
      <c r="H124" s="1" t="s">
        <v>6</v>
      </c>
      <c r="I124" s="1" t="s">
        <v>7</v>
      </c>
      <c r="M124" s="1" t="s">
        <v>2</v>
      </c>
      <c r="N124" s="1" t="s">
        <v>3</v>
      </c>
      <c r="O124" s="1" t="s">
        <v>4</v>
      </c>
      <c r="P124" s="1" t="s">
        <v>5</v>
      </c>
      <c r="Q124" s="1" t="s">
        <v>6</v>
      </c>
      <c r="R124" s="1" t="s">
        <v>7</v>
      </c>
    </row>
    <row r="125">
      <c r="C125" s="1" t="s">
        <v>8</v>
      </c>
      <c r="D125" s="2">
        <v>186.7</v>
      </c>
      <c r="E125" s="2">
        <v>183.4</v>
      </c>
      <c r="F125" s="3">
        <f t="shared" ref="F125:F140" si="37">ABS(D125-E125)</f>
        <v>3.3</v>
      </c>
      <c r="G125" s="3">
        <f t="shared" ref="G125:G140" si="38">ROUND(1-ABS((D125-E125)/D125), 3)</f>
        <v>0.982</v>
      </c>
      <c r="H125" s="3">
        <f t="shared" ref="H125:H140" si="39">ROUND(ABS((D125 - E125) / D125 ), 3)</f>
        <v>0.018</v>
      </c>
      <c r="I125" s="3">
        <f>ROUND(AVERAGE(G125:G140),3)</f>
        <v>0.942</v>
      </c>
      <c r="L125" s="1" t="s">
        <v>8</v>
      </c>
      <c r="M125" s="2">
        <v>186.7</v>
      </c>
      <c r="N125" s="2">
        <v>185.9</v>
      </c>
      <c r="O125" s="3">
        <f t="shared" ref="O125:O140" si="40">(M125-N125)*-1</f>
        <v>-0.8</v>
      </c>
      <c r="P125" s="3">
        <f t="shared" ref="P125:P140" si="41">ROUND(1-ABS((M125-N125)/M125), 3)</f>
        <v>0.996</v>
      </c>
      <c r="Q125" s="3">
        <f t="shared" ref="Q125:Q140" si="42">ROUND(ABS((M125 - N125) / M125), 3)</f>
        <v>0.004</v>
      </c>
      <c r="R125" s="3">
        <f>ROUND(AVERAGE(P125:P140),3)</f>
        <v>0.942</v>
      </c>
    </row>
    <row r="126">
      <c r="C126" s="1" t="s">
        <v>9</v>
      </c>
      <c r="D126" s="2">
        <v>59.1</v>
      </c>
      <c r="E126" s="2">
        <v>57.1</v>
      </c>
      <c r="F126" s="3">
        <f t="shared" si="37"/>
        <v>2</v>
      </c>
      <c r="G126" s="3">
        <f t="shared" si="38"/>
        <v>0.966</v>
      </c>
      <c r="H126" s="3">
        <f t="shared" si="39"/>
        <v>0.034</v>
      </c>
      <c r="I126" s="3"/>
      <c r="L126" s="1" t="s">
        <v>9</v>
      </c>
      <c r="M126" s="2">
        <v>59.1</v>
      </c>
      <c r="N126" s="2">
        <v>57.7</v>
      </c>
      <c r="O126" s="3">
        <f t="shared" si="40"/>
        <v>-1.4</v>
      </c>
      <c r="P126" s="3">
        <f t="shared" si="41"/>
        <v>0.976</v>
      </c>
      <c r="Q126" s="3">
        <f t="shared" si="42"/>
        <v>0.024</v>
      </c>
      <c r="R126" s="3"/>
    </row>
    <row r="127">
      <c r="C127" s="1" t="s">
        <v>10</v>
      </c>
      <c r="D127" s="2">
        <v>47.0</v>
      </c>
      <c r="E127" s="2">
        <v>40.1</v>
      </c>
      <c r="F127" s="3">
        <f t="shared" si="37"/>
        <v>6.9</v>
      </c>
      <c r="G127" s="3">
        <f t="shared" si="38"/>
        <v>0.853</v>
      </c>
      <c r="H127" s="3">
        <f t="shared" si="39"/>
        <v>0.147</v>
      </c>
      <c r="I127" s="3"/>
      <c r="L127" s="1" t="s">
        <v>10</v>
      </c>
      <c r="M127" s="2">
        <v>47.0</v>
      </c>
      <c r="N127" s="2">
        <v>40.8</v>
      </c>
      <c r="O127" s="3">
        <f t="shared" si="40"/>
        <v>-6.2</v>
      </c>
      <c r="P127" s="3">
        <f t="shared" si="41"/>
        <v>0.868</v>
      </c>
      <c r="Q127" s="3">
        <f t="shared" si="42"/>
        <v>0.132</v>
      </c>
      <c r="R127" s="3"/>
    </row>
    <row r="128">
      <c r="C128" s="4" t="s">
        <v>11</v>
      </c>
      <c r="D128" s="2">
        <v>46.0</v>
      </c>
      <c r="E128" s="2">
        <v>37.4</v>
      </c>
      <c r="F128" s="3">
        <f t="shared" si="37"/>
        <v>8.6</v>
      </c>
      <c r="G128" s="3">
        <f t="shared" si="38"/>
        <v>0.813</v>
      </c>
      <c r="H128" s="3">
        <f t="shared" si="39"/>
        <v>0.187</v>
      </c>
      <c r="I128" s="3"/>
      <c r="L128" s="4" t="s">
        <v>11</v>
      </c>
      <c r="M128" s="2">
        <v>46.0</v>
      </c>
      <c r="N128" s="2">
        <v>38.0</v>
      </c>
      <c r="O128" s="3">
        <f t="shared" si="40"/>
        <v>-8</v>
      </c>
      <c r="P128" s="3">
        <f t="shared" si="41"/>
        <v>0.826</v>
      </c>
      <c r="Q128" s="3">
        <f t="shared" si="42"/>
        <v>0.174</v>
      </c>
      <c r="R128" s="3"/>
    </row>
    <row r="129">
      <c r="C129" s="4" t="s">
        <v>12</v>
      </c>
      <c r="D129" s="2">
        <v>76.6</v>
      </c>
      <c r="E129" s="2">
        <v>70.2</v>
      </c>
      <c r="F129" s="3">
        <f t="shared" si="37"/>
        <v>6.4</v>
      </c>
      <c r="G129" s="3">
        <f t="shared" si="38"/>
        <v>0.916</v>
      </c>
      <c r="H129" s="3">
        <f t="shared" si="39"/>
        <v>0.084</v>
      </c>
      <c r="I129" s="3"/>
      <c r="L129" s="4" t="s">
        <v>12</v>
      </c>
      <c r="M129" s="2">
        <v>76.6</v>
      </c>
      <c r="N129" s="2">
        <v>70.9</v>
      </c>
      <c r="O129" s="3">
        <f t="shared" si="40"/>
        <v>-5.7</v>
      </c>
      <c r="P129" s="3">
        <f t="shared" si="41"/>
        <v>0.926</v>
      </c>
      <c r="Q129" s="3">
        <f t="shared" si="42"/>
        <v>0.074</v>
      </c>
      <c r="R129" s="3"/>
    </row>
    <row r="130">
      <c r="C130" s="1" t="s">
        <v>13</v>
      </c>
      <c r="D130" s="2">
        <v>101.5</v>
      </c>
      <c r="E130" s="2">
        <v>103.0</v>
      </c>
      <c r="F130" s="3">
        <f t="shared" si="37"/>
        <v>1.5</v>
      </c>
      <c r="G130" s="3">
        <f t="shared" si="38"/>
        <v>0.985</v>
      </c>
      <c r="H130" s="3">
        <f t="shared" si="39"/>
        <v>0.015</v>
      </c>
      <c r="I130" s="3"/>
      <c r="L130" s="1" t="s">
        <v>13</v>
      </c>
      <c r="M130" s="2">
        <v>101.5</v>
      </c>
      <c r="N130" s="2">
        <v>106.4</v>
      </c>
      <c r="O130" s="3">
        <f t="shared" si="40"/>
        <v>4.9</v>
      </c>
      <c r="P130" s="3">
        <f t="shared" si="41"/>
        <v>0.952</v>
      </c>
      <c r="Q130" s="3">
        <f t="shared" si="42"/>
        <v>0.048</v>
      </c>
      <c r="R130" s="3"/>
    </row>
    <row r="131">
      <c r="C131" s="1" t="s">
        <v>14</v>
      </c>
      <c r="D131" s="2">
        <v>93.2</v>
      </c>
      <c r="E131" s="2">
        <v>94.4</v>
      </c>
      <c r="F131" s="3">
        <f t="shared" si="37"/>
        <v>1.2</v>
      </c>
      <c r="G131" s="3">
        <f t="shared" si="38"/>
        <v>0.987</v>
      </c>
      <c r="H131" s="3">
        <f t="shared" si="39"/>
        <v>0.013</v>
      </c>
      <c r="I131" s="3"/>
      <c r="L131" s="1" t="s">
        <v>14</v>
      </c>
      <c r="M131" s="2">
        <v>93.2</v>
      </c>
      <c r="N131" s="2">
        <v>97.8</v>
      </c>
      <c r="O131" s="3">
        <f t="shared" si="40"/>
        <v>4.6</v>
      </c>
      <c r="P131" s="3">
        <f t="shared" si="41"/>
        <v>0.951</v>
      </c>
      <c r="Q131" s="3">
        <f t="shared" si="42"/>
        <v>0.049</v>
      </c>
      <c r="R131" s="3"/>
    </row>
    <row r="132">
      <c r="C132" s="1" t="s">
        <v>15</v>
      </c>
      <c r="D132" s="2">
        <v>95.0</v>
      </c>
      <c r="E132" s="2">
        <v>103.4</v>
      </c>
      <c r="F132" s="3">
        <f t="shared" si="37"/>
        <v>8.4</v>
      </c>
      <c r="G132" s="3">
        <f t="shared" si="38"/>
        <v>0.912</v>
      </c>
      <c r="H132" s="3">
        <f t="shared" si="39"/>
        <v>0.088</v>
      </c>
      <c r="I132" s="3"/>
      <c r="L132" s="1" t="s">
        <v>15</v>
      </c>
      <c r="M132" s="2">
        <v>95.0</v>
      </c>
      <c r="N132" s="2">
        <v>104.9</v>
      </c>
      <c r="O132" s="3">
        <f t="shared" si="40"/>
        <v>9.9</v>
      </c>
      <c r="P132" s="3">
        <f t="shared" si="41"/>
        <v>0.896</v>
      </c>
      <c r="Q132" s="3">
        <f t="shared" si="42"/>
        <v>0.104</v>
      </c>
      <c r="R132" s="3"/>
    </row>
    <row r="133">
      <c r="B133" s="5" t="s">
        <v>16</v>
      </c>
      <c r="C133" s="1" t="s">
        <v>17</v>
      </c>
      <c r="D133" s="2">
        <v>18.5</v>
      </c>
      <c r="E133" s="2">
        <v>18.6</v>
      </c>
      <c r="F133" s="3">
        <f t="shared" si="37"/>
        <v>0.1</v>
      </c>
      <c r="G133" s="3">
        <f t="shared" si="38"/>
        <v>0.995</v>
      </c>
      <c r="H133" s="3">
        <f t="shared" si="39"/>
        <v>0.005</v>
      </c>
      <c r="I133" s="3"/>
      <c r="L133" s="1" t="s">
        <v>17</v>
      </c>
      <c r="M133" s="2">
        <v>18.5</v>
      </c>
      <c r="N133" s="2">
        <v>19.0</v>
      </c>
      <c r="O133" s="3">
        <f t="shared" si="40"/>
        <v>0.5</v>
      </c>
      <c r="P133" s="3">
        <f t="shared" si="41"/>
        <v>0.973</v>
      </c>
      <c r="Q133" s="3">
        <f t="shared" si="42"/>
        <v>0.027</v>
      </c>
      <c r="R133" s="3"/>
    </row>
    <row r="134">
      <c r="B134" s="5" t="s">
        <v>16</v>
      </c>
      <c r="C134" s="1" t="s">
        <v>18</v>
      </c>
      <c r="D134" s="2">
        <v>31.4</v>
      </c>
      <c r="E134" s="2">
        <v>30.2</v>
      </c>
      <c r="F134" s="3">
        <f t="shared" si="37"/>
        <v>1.2</v>
      </c>
      <c r="G134" s="3">
        <f t="shared" si="38"/>
        <v>0.962</v>
      </c>
      <c r="H134" s="3">
        <f t="shared" si="39"/>
        <v>0.038</v>
      </c>
      <c r="I134" s="3"/>
      <c r="L134" s="1" t="s">
        <v>18</v>
      </c>
      <c r="M134" s="2">
        <v>31.4</v>
      </c>
      <c r="N134" s="2">
        <v>31.0</v>
      </c>
      <c r="O134" s="3">
        <f t="shared" si="40"/>
        <v>-0.4</v>
      </c>
      <c r="P134" s="3">
        <f t="shared" si="41"/>
        <v>0.987</v>
      </c>
      <c r="Q134" s="3">
        <f t="shared" si="42"/>
        <v>0.013</v>
      </c>
      <c r="R134" s="3"/>
    </row>
    <row r="135">
      <c r="B135" s="5" t="s">
        <v>16</v>
      </c>
      <c r="C135" s="1" t="s">
        <v>19</v>
      </c>
      <c r="D135" s="2">
        <v>28.0</v>
      </c>
      <c r="E135" s="2">
        <v>27.5</v>
      </c>
      <c r="F135" s="3">
        <f t="shared" si="37"/>
        <v>0.5</v>
      </c>
      <c r="G135" s="3">
        <f t="shared" si="38"/>
        <v>0.982</v>
      </c>
      <c r="H135" s="3">
        <f t="shared" si="39"/>
        <v>0.018</v>
      </c>
      <c r="I135" s="3"/>
      <c r="L135" s="1" t="s">
        <v>19</v>
      </c>
      <c r="M135" s="2">
        <v>28.0</v>
      </c>
      <c r="N135" s="2">
        <v>28.1</v>
      </c>
      <c r="O135" s="3">
        <f t="shared" si="40"/>
        <v>0.1</v>
      </c>
      <c r="P135" s="3">
        <f t="shared" si="41"/>
        <v>0.996</v>
      </c>
      <c r="Q135" s="3">
        <f t="shared" si="42"/>
        <v>0.004</v>
      </c>
      <c r="R135" s="3"/>
    </row>
    <row r="136">
      <c r="B136" s="5" t="s">
        <v>16</v>
      </c>
      <c r="C136" s="1" t="s">
        <v>20</v>
      </c>
      <c r="D136" s="2">
        <v>56.7</v>
      </c>
      <c r="E136" s="2">
        <v>55.6</v>
      </c>
      <c r="F136" s="3">
        <f t="shared" si="37"/>
        <v>1.1</v>
      </c>
      <c r="G136" s="3">
        <f t="shared" si="38"/>
        <v>0.981</v>
      </c>
      <c r="H136" s="3">
        <f t="shared" si="39"/>
        <v>0.019</v>
      </c>
      <c r="I136" s="3"/>
      <c r="L136" s="1" t="s">
        <v>20</v>
      </c>
      <c r="M136" s="2">
        <v>56.7</v>
      </c>
      <c r="N136" s="2">
        <v>57.0</v>
      </c>
      <c r="O136" s="3">
        <f t="shared" si="40"/>
        <v>0.3</v>
      </c>
      <c r="P136" s="3">
        <f t="shared" si="41"/>
        <v>0.995</v>
      </c>
      <c r="Q136" s="3">
        <f t="shared" si="42"/>
        <v>0.005</v>
      </c>
      <c r="R136" s="3"/>
    </row>
    <row r="137">
      <c r="B137" s="5" t="s">
        <v>21</v>
      </c>
      <c r="C137" s="1" t="s">
        <v>22</v>
      </c>
      <c r="D137" s="2">
        <v>89.6</v>
      </c>
      <c r="E137" s="2">
        <v>77.0</v>
      </c>
      <c r="F137" s="3">
        <f t="shared" si="37"/>
        <v>12.6</v>
      </c>
      <c r="G137" s="3">
        <f t="shared" si="38"/>
        <v>0.859</v>
      </c>
      <c r="H137" s="3">
        <f t="shared" si="39"/>
        <v>0.141</v>
      </c>
      <c r="I137" s="3"/>
      <c r="L137" s="1" t="s">
        <v>22</v>
      </c>
      <c r="M137" s="2">
        <v>89.6</v>
      </c>
      <c r="N137" s="2">
        <v>78.5</v>
      </c>
      <c r="O137" s="3">
        <f t="shared" si="40"/>
        <v>-11.1</v>
      </c>
      <c r="P137" s="3">
        <f t="shared" si="41"/>
        <v>0.876</v>
      </c>
      <c r="Q137" s="3">
        <f t="shared" si="42"/>
        <v>0.124</v>
      </c>
      <c r="R137" s="3"/>
    </row>
    <row r="138">
      <c r="B138" s="5" t="s">
        <v>21</v>
      </c>
      <c r="C138" s="1" t="s">
        <v>23</v>
      </c>
      <c r="D138" s="2">
        <v>49.0</v>
      </c>
      <c r="E138" s="2">
        <v>49.9</v>
      </c>
      <c r="F138" s="3">
        <f t="shared" si="37"/>
        <v>0.9</v>
      </c>
      <c r="G138" s="3">
        <f t="shared" si="38"/>
        <v>0.982</v>
      </c>
      <c r="H138" s="3">
        <f t="shared" si="39"/>
        <v>0.018</v>
      </c>
      <c r="I138" s="3"/>
      <c r="L138" s="1" t="s">
        <v>23</v>
      </c>
      <c r="M138" s="2">
        <v>49.0</v>
      </c>
      <c r="N138" s="2">
        <v>50.6</v>
      </c>
      <c r="O138" s="3">
        <f t="shared" si="40"/>
        <v>1.6</v>
      </c>
      <c r="P138" s="3">
        <f t="shared" si="41"/>
        <v>0.967</v>
      </c>
      <c r="Q138" s="3">
        <f t="shared" si="42"/>
        <v>0.033</v>
      </c>
      <c r="R138" s="3"/>
    </row>
    <row r="139">
      <c r="B139" s="5" t="s">
        <v>21</v>
      </c>
      <c r="C139" s="1" t="s">
        <v>24</v>
      </c>
      <c r="D139" s="2">
        <v>38.0</v>
      </c>
      <c r="E139" s="2">
        <v>37.5</v>
      </c>
      <c r="F139" s="3">
        <f t="shared" si="37"/>
        <v>0.5</v>
      </c>
      <c r="G139" s="3">
        <f t="shared" si="38"/>
        <v>0.987</v>
      </c>
      <c r="H139" s="3">
        <f t="shared" si="39"/>
        <v>0.013</v>
      </c>
      <c r="I139" s="3"/>
      <c r="L139" s="1" t="s">
        <v>24</v>
      </c>
      <c r="M139" s="2">
        <v>38.0</v>
      </c>
      <c r="N139" s="2">
        <v>38.1</v>
      </c>
      <c r="O139" s="3">
        <f t="shared" si="40"/>
        <v>0.1</v>
      </c>
      <c r="P139" s="3">
        <f t="shared" si="41"/>
        <v>0.997</v>
      </c>
      <c r="Q139" s="3">
        <f t="shared" si="42"/>
        <v>0.003</v>
      </c>
      <c r="R139" s="3"/>
    </row>
    <row r="140">
      <c r="B140" s="5" t="s">
        <v>21</v>
      </c>
      <c r="C140" s="1" t="s">
        <v>25</v>
      </c>
      <c r="D140" s="2">
        <v>23.2</v>
      </c>
      <c r="E140" s="2">
        <v>25.3</v>
      </c>
      <c r="F140" s="3">
        <f t="shared" si="37"/>
        <v>2.1</v>
      </c>
      <c r="G140" s="3">
        <f t="shared" si="38"/>
        <v>0.909</v>
      </c>
      <c r="H140" s="3">
        <f t="shared" si="39"/>
        <v>0.091</v>
      </c>
      <c r="I140" s="3"/>
      <c r="L140" s="1" t="s">
        <v>25</v>
      </c>
      <c r="M140" s="2">
        <v>23.2</v>
      </c>
      <c r="N140" s="2">
        <v>25.6</v>
      </c>
      <c r="O140" s="3">
        <f t="shared" si="40"/>
        <v>2.4</v>
      </c>
      <c r="P140" s="3">
        <f t="shared" si="41"/>
        <v>0.897</v>
      </c>
      <c r="Q140" s="3">
        <f t="shared" si="42"/>
        <v>0.103</v>
      </c>
      <c r="R140" s="3"/>
    </row>
    <row r="143">
      <c r="C143" s="1" t="s">
        <v>37</v>
      </c>
      <c r="D143" s="1"/>
      <c r="E143" s="1"/>
      <c r="G143" s="1"/>
      <c r="L143" s="1" t="s">
        <v>38</v>
      </c>
      <c r="M143" s="1"/>
      <c r="N143" s="1"/>
      <c r="P143" s="1"/>
    </row>
    <row r="144">
      <c r="D144" s="1" t="s">
        <v>2</v>
      </c>
      <c r="E144" s="1" t="s">
        <v>3</v>
      </c>
      <c r="F144" s="1" t="s">
        <v>4</v>
      </c>
      <c r="G144" s="1" t="s">
        <v>5</v>
      </c>
      <c r="H144" s="1" t="s">
        <v>6</v>
      </c>
      <c r="I144" s="1" t="s">
        <v>7</v>
      </c>
      <c r="M144" s="1" t="s">
        <v>2</v>
      </c>
      <c r="N144" s="1" t="s">
        <v>3</v>
      </c>
      <c r="O144" s="1" t="s">
        <v>4</v>
      </c>
      <c r="P144" s="1" t="s">
        <v>5</v>
      </c>
      <c r="Q144" s="1" t="s">
        <v>6</v>
      </c>
      <c r="R144" s="1" t="s">
        <v>7</v>
      </c>
    </row>
    <row r="145">
      <c r="C145" s="1" t="s">
        <v>8</v>
      </c>
      <c r="D145" s="2">
        <v>186.7</v>
      </c>
      <c r="E145" s="2">
        <v>174.4</v>
      </c>
      <c r="F145" s="3">
        <f t="shared" ref="F145:F160" si="43">ABS(D145-E145)</f>
        <v>12.3</v>
      </c>
      <c r="G145" s="3">
        <f t="shared" ref="G145:G160" si="44">ROUND(1-ABS((D145-E145)/D145), 3)</f>
        <v>0.934</v>
      </c>
      <c r="H145" s="3">
        <f t="shared" ref="H145:H160" si="45">ROUND(ABS((D145 - E145) / D145 ), 3)</f>
        <v>0.066</v>
      </c>
      <c r="I145" s="3">
        <f>ROUND(AVERAGE(G145:G160),3)</f>
        <v>0.903</v>
      </c>
      <c r="L145" s="1" t="s">
        <v>8</v>
      </c>
      <c r="M145" s="2">
        <v>186.7</v>
      </c>
      <c r="N145" s="2">
        <v>175.0</v>
      </c>
      <c r="O145" s="3">
        <f t="shared" ref="O145:O160" si="46">ABS(M145-N145)</f>
        <v>11.7</v>
      </c>
      <c r="P145" s="3">
        <f t="shared" ref="P145:P160" si="47">ROUND(1-ABS((M145-N145)/M145), 3)</f>
        <v>0.937</v>
      </c>
      <c r="Q145" s="3">
        <f t="shared" ref="Q145:Q160" si="48">ROUND(ABS((M145 - N145) / M145), 3)</f>
        <v>0.063</v>
      </c>
      <c r="R145" s="3">
        <f>ROUND(AVERAGE(P145:P160),3)</f>
        <v>0.934</v>
      </c>
    </row>
    <row r="146">
      <c r="C146" s="1" t="s">
        <v>9</v>
      </c>
      <c r="D146" s="2">
        <v>59.1</v>
      </c>
      <c r="E146" s="2">
        <v>54.6</v>
      </c>
      <c r="F146" s="3">
        <f t="shared" si="43"/>
        <v>4.5</v>
      </c>
      <c r="G146" s="3">
        <f t="shared" si="44"/>
        <v>0.924</v>
      </c>
      <c r="H146" s="3">
        <f t="shared" si="45"/>
        <v>0.076</v>
      </c>
      <c r="I146" s="3"/>
      <c r="L146" s="1" t="s">
        <v>9</v>
      </c>
      <c r="M146" s="2">
        <v>59.1</v>
      </c>
      <c r="N146" s="2">
        <v>56.2</v>
      </c>
      <c r="O146" s="3">
        <f t="shared" si="46"/>
        <v>2.9</v>
      </c>
      <c r="P146" s="3">
        <f t="shared" si="47"/>
        <v>0.951</v>
      </c>
      <c r="Q146" s="3">
        <f t="shared" si="48"/>
        <v>0.049</v>
      </c>
      <c r="R146" s="3"/>
    </row>
    <row r="147">
      <c r="C147" s="1" t="s">
        <v>10</v>
      </c>
      <c r="D147" s="2">
        <v>47.0</v>
      </c>
      <c r="E147" s="2">
        <v>37.5</v>
      </c>
      <c r="F147" s="3">
        <f t="shared" si="43"/>
        <v>9.5</v>
      </c>
      <c r="G147" s="3">
        <f t="shared" si="44"/>
        <v>0.798</v>
      </c>
      <c r="H147" s="3">
        <f t="shared" si="45"/>
        <v>0.202</v>
      </c>
      <c r="I147" s="3"/>
      <c r="L147" s="1" t="s">
        <v>10</v>
      </c>
      <c r="M147" s="2">
        <v>47.0</v>
      </c>
      <c r="N147" s="2">
        <v>40.4</v>
      </c>
      <c r="O147" s="3">
        <f t="shared" si="46"/>
        <v>6.6</v>
      </c>
      <c r="P147" s="3">
        <f t="shared" si="47"/>
        <v>0.86</v>
      </c>
      <c r="Q147" s="3">
        <f t="shared" si="48"/>
        <v>0.14</v>
      </c>
      <c r="R147" s="3"/>
    </row>
    <row r="148">
      <c r="C148" s="4" t="s">
        <v>11</v>
      </c>
      <c r="D148" s="2">
        <v>46.0</v>
      </c>
      <c r="E148" s="2">
        <v>35.2</v>
      </c>
      <c r="F148" s="3">
        <f t="shared" si="43"/>
        <v>10.8</v>
      </c>
      <c r="G148" s="3">
        <f t="shared" si="44"/>
        <v>0.765</v>
      </c>
      <c r="H148" s="3">
        <f t="shared" si="45"/>
        <v>0.235</v>
      </c>
      <c r="I148" s="3"/>
      <c r="L148" s="4" t="s">
        <v>11</v>
      </c>
      <c r="M148" s="2">
        <v>46.0</v>
      </c>
      <c r="N148" s="2">
        <v>37.4</v>
      </c>
      <c r="O148" s="3">
        <f t="shared" si="46"/>
        <v>8.6</v>
      </c>
      <c r="P148" s="3">
        <f t="shared" si="47"/>
        <v>0.813</v>
      </c>
      <c r="Q148" s="3">
        <f t="shared" si="48"/>
        <v>0.187</v>
      </c>
      <c r="R148" s="3"/>
    </row>
    <row r="149">
      <c r="C149" s="4" t="s">
        <v>12</v>
      </c>
      <c r="D149" s="2">
        <v>76.6</v>
      </c>
      <c r="E149" s="2">
        <v>64.5</v>
      </c>
      <c r="F149" s="3">
        <f t="shared" si="43"/>
        <v>12.1</v>
      </c>
      <c r="G149" s="3">
        <f t="shared" si="44"/>
        <v>0.842</v>
      </c>
      <c r="H149" s="3">
        <f t="shared" si="45"/>
        <v>0.158</v>
      </c>
      <c r="I149" s="3"/>
      <c r="L149" s="4" t="s">
        <v>12</v>
      </c>
      <c r="M149" s="2">
        <v>76.6</v>
      </c>
      <c r="N149" s="2">
        <v>66.8</v>
      </c>
      <c r="O149" s="3">
        <f t="shared" si="46"/>
        <v>9.8</v>
      </c>
      <c r="P149" s="3">
        <f t="shared" si="47"/>
        <v>0.872</v>
      </c>
      <c r="Q149" s="3">
        <f t="shared" si="48"/>
        <v>0.128</v>
      </c>
      <c r="R149" s="3"/>
    </row>
    <row r="150">
      <c r="C150" s="1" t="s">
        <v>13</v>
      </c>
      <c r="D150" s="2">
        <v>101.5</v>
      </c>
      <c r="E150" s="2">
        <v>96.1</v>
      </c>
      <c r="F150" s="3">
        <f t="shared" si="43"/>
        <v>5.4</v>
      </c>
      <c r="G150" s="3">
        <f t="shared" si="44"/>
        <v>0.947</v>
      </c>
      <c r="H150" s="3">
        <f t="shared" si="45"/>
        <v>0.053</v>
      </c>
      <c r="I150" s="3"/>
      <c r="L150" s="1" t="s">
        <v>13</v>
      </c>
      <c r="M150" s="2">
        <v>101.5</v>
      </c>
      <c r="N150" s="2">
        <v>104.3</v>
      </c>
      <c r="O150" s="3">
        <f t="shared" si="46"/>
        <v>2.8</v>
      </c>
      <c r="P150" s="3">
        <f t="shared" si="47"/>
        <v>0.972</v>
      </c>
      <c r="Q150" s="3">
        <f t="shared" si="48"/>
        <v>0.028</v>
      </c>
      <c r="R150" s="3"/>
    </row>
    <row r="151">
      <c r="C151" s="1" t="s">
        <v>14</v>
      </c>
      <c r="D151" s="2">
        <v>93.2</v>
      </c>
      <c r="E151" s="2">
        <v>84.7</v>
      </c>
      <c r="F151" s="3">
        <f t="shared" si="43"/>
        <v>8.5</v>
      </c>
      <c r="G151" s="3">
        <f t="shared" si="44"/>
        <v>0.909</v>
      </c>
      <c r="H151" s="3">
        <f t="shared" si="45"/>
        <v>0.091</v>
      </c>
      <c r="I151" s="3"/>
      <c r="L151" s="1" t="s">
        <v>14</v>
      </c>
      <c r="M151" s="2">
        <v>93.2</v>
      </c>
      <c r="N151" s="2">
        <v>94.4</v>
      </c>
      <c r="O151" s="3">
        <f t="shared" si="46"/>
        <v>1.2</v>
      </c>
      <c r="P151" s="3">
        <f t="shared" si="47"/>
        <v>0.987</v>
      </c>
      <c r="Q151" s="3">
        <f t="shared" si="48"/>
        <v>0.013</v>
      </c>
      <c r="R151" s="3"/>
    </row>
    <row r="152">
      <c r="C152" s="1" t="s">
        <v>15</v>
      </c>
      <c r="D152" s="2">
        <v>95.0</v>
      </c>
      <c r="E152" s="2">
        <v>95.8</v>
      </c>
      <c r="F152" s="3">
        <f t="shared" si="43"/>
        <v>0.8</v>
      </c>
      <c r="G152" s="3">
        <f t="shared" si="44"/>
        <v>0.992</v>
      </c>
      <c r="H152" s="3">
        <f t="shared" si="45"/>
        <v>0.008</v>
      </c>
      <c r="I152" s="3"/>
      <c r="L152" s="1" t="s">
        <v>15</v>
      </c>
      <c r="M152" s="2">
        <v>95.0</v>
      </c>
      <c r="N152" s="2">
        <v>100.3</v>
      </c>
      <c r="O152" s="3">
        <f t="shared" si="46"/>
        <v>5.3</v>
      </c>
      <c r="P152" s="3">
        <f t="shared" si="47"/>
        <v>0.944</v>
      </c>
      <c r="Q152" s="3">
        <f t="shared" si="48"/>
        <v>0.056</v>
      </c>
      <c r="R152" s="3"/>
    </row>
    <row r="153">
      <c r="B153" s="5" t="s">
        <v>16</v>
      </c>
      <c r="C153" s="1" t="s">
        <v>17</v>
      </c>
      <c r="D153" s="2">
        <v>18.5</v>
      </c>
      <c r="E153" s="2">
        <v>17.4</v>
      </c>
      <c r="F153" s="3">
        <f t="shared" si="43"/>
        <v>1.1</v>
      </c>
      <c r="G153" s="3">
        <f t="shared" si="44"/>
        <v>0.941</v>
      </c>
      <c r="H153" s="3">
        <f t="shared" si="45"/>
        <v>0.059</v>
      </c>
      <c r="I153" s="3"/>
      <c r="L153" s="1" t="s">
        <v>17</v>
      </c>
      <c r="M153" s="2">
        <v>18.5</v>
      </c>
      <c r="N153" s="2">
        <v>18.3</v>
      </c>
      <c r="O153" s="3">
        <f t="shared" si="46"/>
        <v>0.2</v>
      </c>
      <c r="P153" s="3">
        <f t="shared" si="47"/>
        <v>0.989</v>
      </c>
      <c r="Q153" s="3">
        <f t="shared" si="48"/>
        <v>0.011</v>
      </c>
      <c r="R153" s="3"/>
    </row>
    <row r="154">
      <c r="B154" s="5" t="s">
        <v>16</v>
      </c>
      <c r="C154" s="1" t="s">
        <v>18</v>
      </c>
      <c r="D154" s="2">
        <v>31.4</v>
      </c>
      <c r="E154" s="2">
        <v>27.6</v>
      </c>
      <c r="F154" s="3">
        <f t="shared" si="43"/>
        <v>3.8</v>
      </c>
      <c r="G154" s="3">
        <f t="shared" si="44"/>
        <v>0.879</v>
      </c>
      <c r="H154" s="3">
        <f t="shared" si="45"/>
        <v>0.121</v>
      </c>
      <c r="I154" s="3"/>
      <c r="L154" s="1" t="s">
        <v>18</v>
      </c>
      <c r="M154" s="2">
        <v>31.4</v>
      </c>
      <c r="N154" s="2">
        <v>30.3</v>
      </c>
      <c r="O154" s="3">
        <f t="shared" si="46"/>
        <v>1.1</v>
      </c>
      <c r="P154" s="3">
        <f t="shared" si="47"/>
        <v>0.965</v>
      </c>
      <c r="Q154" s="3">
        <f t="shared" si="48"/>
        <v>0.035</v>
      </c>
      <c r="R154" s="3"/>
    </row>
    <row r="155">
      <c r="B155" s="5" t="s">
        <v>16</v>
      </c>
      <c r="C155" s="1" t="s">
        <v>19</v>
      </c>
      <c r="D155" s="2">
        <v>28.0</v>
      </c>
      <c r="E155" s="2">
        <v>25.5</v>
      </c>
      <c r="F155" s="3">
        <f t="shared" si="43"/>
        <v>2.5</v>
      </c>
      <c r="G155" s="3">
        <f t="shared" si="44"/>
        <v>0.911</v>
      </c>
      <c r="H155" s="3">
        <f t="shared" si="45"/>
        <v>0.089</v>
      </c>
      <c r="I155" s="3"/>
      <c r="L155" s="1" t="s">
        <v>19</v>
      </c>
      <c r="M155" s="2">
        <v>28.0</v>
      </c>
      <c r="N155" s="2">
        <v>27.4</v>
      </c>
      <c r="O155" s="3">
        <f t="shared" si="46"/>
        <v>0.6</v>
      </c>
      <c r="P155" s="3">
        <f t="shared" si="47"/>
        <v>0.979</v>
      </c>
      <c r="Q155" s="3">
        <f t="shared" si="48"/>
        <v>0.021</v>
      </c>
      <c r="R155" s="3"/>
    </row>
    <row r="156">
      <c r="B156" s="5" t="s">
        <v>16</v>
      </c>
      <c r="C156" s="1" t="s">
        <v>20</v>
      </c>
      <c r="D156" s="2">
        <v>56.7</v>
      </c>
      <c r="E156" s="2">
        <v>53.6</v>
      </c>
      <c r="F156" s="3">
        <f t="shared" si="43"/>
        <v>3.1</v>
      </c>
      <c r="G156" s="3">
        <f t="shared" si="44"/>
        <v>0.945</v>
      </c>
      <c r="H156" s="3">
        <f t="shared" si="45"/>
        <v>0.055</v>
      </c>
      <c r="I156" s="3"/>
      <c r="L156" s="1" t="s">
        <v>20</v>
      </c>
      <c r="M156" s="2">
        <v>56.7</v>
      </c>
      <c r="N156" s="2">
        <v>53.8</v>
      </c>
      <c r="O156" s="3">
        <f t="shared" si="46"/>
        <v>2.9</v>
      </c>
      <c r="P156" s="3">
        <f t="shared" si="47"/>
        <v>0.949</v>
      </c>
      <c r="Q156" s="3">
        <f t="shared" si="48"/>
        <v>0.051</v>
      </c>
      <c r="R156" s="3"/>
    </row>
    <row r="157">
      <c r="B157" s="5" t="s">
        <v>21</v>
      </c>
      <c r="C157" s="1" t="s">
        <v>22</v>
      </c>
      <c r="D157" s="2">
        <v>89.6</v>
      </c>
      <c r="E157" s="2">
        <v>74.9</v>
      </c>
      <c r="F157" s="3">
        <f t="shared" si="43"/>
        <v>14.7</v>
      </c>
      <c r="G157" s="3">
        <f t="shared" si="44"/>
        <v>0.836</v>
      </c>
      <c r="H157" s="3">
        <f t="shared" si="45"/>
        <v>0.164</v>
      </c>
      <c r="I157" s="3"/>
      <c r="L157" s="1" t="s">
        <v>22</v>
      </c>
      <c r="M157" s="2">
        <v>89.6</v>
      </c>
      <c r="N157" s="2">
        <v>73.6</v>
      </c>
      <c r="O157" s="3">
        <f t="shared" si="46"/>
        <v>16</v>
      </c>
      <c r="P157" s="3">
        <f t="shared" si="47"/>
        <v>0.821</v>
      </c>
      <c r="Q157" s="3">
        <f t="shared" si="48"/>
        <v>0.179</v>
      </c>
      <c r="R157" s="3"/>
    </row>
    <row r="158">
      <c r="B158" s="5" t="s">
        <v>21</v>
      </c>
      <c r="C158" s="1" t="s">
        <v>23</v>
      </c>
      <c r="D158" s="2">
        <v>49.0</v>
      </c>
      <c r="E158" s="2">
        <v>46.0</v>
      </c>
      <c r="F158" s="3">
        <f t="shared" si="43"/>
        <v>3</v>
      </c>
      <c r="G158" s="3">
        <f t="shared" si="44"/>
        <v>0.939</v>
      </c>
      <c r="H158" s="3">
        <f t="shared" si="45"/>
        <v>0.061</v>
      </c>
      <c r="I158" s="3"/>
      <c r="L158" s="1" t="s">
        <v>23</v>
      </c>
      <c r="M158" s="2">
        <v>49.0</v>
      </c>
      <c r="N158" s="2">
        <v>48.8</v>
      </c>
      <c r="O158" s="3">
        <f t="shared" si="46"/>
        <v>0.2</v>
      </c>
      <c r="P158" s="3">
        <f t="shared" si="47"/>
        <v>0.996</v>
      </c>
      <c r="Q158" s="3">
        <f t="shared" si="48"/>
        <v>0.004</v>
      </c>
      <c r="R158" s="3"/>
    </row>
    <row r="159">
      <c r="B159" s="5" t="s">
        <v>21</v>
      </c>
      <c r="C159" s="1" t="s">
        <v>24</v>
      </c>
      <c r="D159" s="2">
        <v>38.0</v>
      </c>
      <c r="E159" s="2">
        <v>34.4</v>
      </c>
      <c r="F159" s="3">
        <f t="shared" si="43"/>
        <v>3.6</v>
      </c>
      <c r="G159" s="3">
        <f t="shared" si="44"/>
        <v>0.905</v>
      </c>
      <c r="H159" s="3">
        <f t="shared" si="45"/>
        <v>0.095</v>
      </c>
      <c r="I159" s="3"/>
      <c r="L159" s="1" t="s">
        <v>24</v>
      </c>
      <c r="M159" s="2">
        <v>38.0</v>
      </c>
      <c r="N159" s="2">
        <v>36.7</v>
      </c>
      <c r="O159" s="3">
        <f t="shared" si="46"/>
        <v>1.3</v>
      </c>
      <c r="P159" s="3">
        <f t="shared" si="47"/>
        <v>0.966</v>
      </c>
      <c r="Q159" s="3">
        <f t="shared" si="48"/>
        <v>0.034</v>
      </c>
      <c r="R159" s="3"/>
    </row>
    <row r="160">
      <c r="B160" s="5" t="s">
        <v>21</v>
      </c>
      <c r="C160" s="1" t="s">
        <v>25</v>
      </c>
      <c r="D160" s="2">
        <v>23.2</v>
      </c>
      <c r="E160" s="2">
        <v>23.7</v>
      </c>
      <c r="F160" s="3">
        <f t="shared" si="43"/>
        <v>0.5</v>
      </c>
      <c r="G160" s="3">
        <f t="shared" si="44"/>
        <v>0.978</v>
      </c>
      <c r="H160" s="3">
        <f t="shared" si="45"/>
        <v>0.022</v>
      </c>
      <c r="I160" s="3"/>
      <c r="L160" s="1" t="s">
        <v>25</v>
      </c>
      <c r="M160" s="2">
        <v>23.2</v>
      </c>
      <c r="N160" s="2">
        <v>24.7</v>
      </c>
      <c r="O160" s="3">
        <f t="shared" si="46"/>
        <v>1.5</v>
      </c>
      <c r="P160" s="3">
        <f t="shared" si="47"/>
        <v>0.935</v>
      </c>
      <c r="Q160" s="3">
        <f t="shared" si="48"/>
        <v>0.065</v>
      </c>
      <c r="R160" s="3"/>
    </row>
    <row r="163">
      <c r="C163" s="1" t="s">
        <v>39</v>
      </c>
      <c r="D163" s="1"/>
      <c r="E163" s="1"/>
      <c r="G163" s="1"/>
      <c r="L163" s="1" t="s">
        <v>40</v>
      </c>
      <c r="M163" s="1"/>
      <c r="N163" s="1"/>
      <c r="P163" s="1"/>
    </row>
    <row r="164">
      <c r="D164" s="1" t="s">
        <v>2</v>
      </c>
      <c r="E164" s="1" t="s">
        <v>3</v>
      </c>
      <c r="F164" s="1" t="s">
        <v>4</v>
      </c>
      <c r="G164" s="1" t="s">
        <v>5</v>
      </c>
      <c r="H164" s="1" t="s">
        <v>6</v>
      </c>
      <c r="I164" s="1" t="s">
        <v>7</v>
      </c>
      <c r="M164" s="1" t="s">
        <v>2</v>
      </c>
      <c r="N164" s="1" t="s">
        <v>3</v>
      </c>
      <c r="O164" s="1" t="s">
        <v>4</v>
      </c>
      <c r="P164" s="1" t="s">
        <v>5</v>
      </c>
      <c r="Q164" s="1" t="s">
        <v>6</v>
      </c>
      <c r="R164" s="1" t="s">
        <v>7</v>
      </c>
    </row>
    <row r="165">
      <c r="C165" s="1" t="s">
        <v>8</v>
      </c>
      <c r="D165" s="2">
        <v>180.0</v>
      </c>
      <c r="E165" s="2">
        <v>182.0</v>
      </c>
      <c r="F165" s="3">
        <f t="shared" ref="F165:F180" si="49">ABS(D165-E165)</f>
        <v>2</v>
      </c>
      <c r="G165" s="3">
        <f t="shared" ref="G165:G180" si="50">ROUND(1-ABS((D165-E165)/D165), 3)</f>
        <v>0.989</v>
      </c>
      <c r="H165" s="3">
        <f t="shared" ref="H165:H180" si="51">ROUND(ABS((D165 - E165) / D165 ), 3)</f>
        <v>0.011</v>
      </c>
      <c r="I165" s="3">
        <f>ROUND(AVERAGE(G165:G180),1)</f>
        <v>0.9</v>
      </c>
      <c r="L165" s="1" t="s">
        <v>8</v>
      </c>
      <c r="M165" s="2">
        <v>180.0</v>
      </c>
      <c r="N165" s="2">
        <v>181.3</v>
      </c>
      <c r="O165" s="3">
        <f t="shared" ref="O165:O180" si="52">ABS(M165-N165)</f>
        <v>1.3</v>
      </c>
      <c r="P165" s="3">
        <f t="shared" ref="P165:P180" si="53">ROUND(1-ABS((M165-N165)/M165), 3)</f>
        <v>0.993</v>
      </c>
      <c r="Q165" s="3">
        <f t="shared" ref="Q165:Q180" si="54">ROUND(ABS((M165 - N165) / M165), 3)</f>
        <v>0.007</v>
      </c>
      <c r="R165" s="3">
        <f>ROUND(AVERAGE(P165:P180),3)</f>
        <v>0.92</v>
      </c>
    </row>
    <row r="166">
      <c r="C166" s="1" t="s">
        <v>9</v>
      </c>
      <c r="D166" s="2">
        <v>54.5</v>
      </c>
      <c r="E166" s="2">
        <v>56.6</v>
      </c>
      <c r="F166" s="3">
        <f t="shared" si="49"/>
        <v>2.1</v>
      </c>
      <c r="G166" s="3">
        <f t="shared" si="50"/>
        <v>0.961</v>
      </c>
      <c r="H166" s="3">
        <f t="shared" si="51"/>
        <v>0.039</v>
      </c>
      <c r="I166" s="3"/>
      <c r="L166" s="1" t="s">
        <v>9</v>
      </c>
      <c r="M166" s="2">
        <v>54.5</v>
      </c>
      <c r="N166" s="2">
        <v>55.7</v>
      </c>
      <c r="O166" s="3">
        <f t="shared" si="52"/>
        <v>1.2</v>
      </c>
      <c r="P166" s="3">
        <f t="shared" si="53"/>
        <v>0.978</v>
      </c>
      <c r="Q166" s="3">
        <f t="shared" si="54"/>
        <v>0.022</v>
      </c>
      <c r="R166" s="3"/>
    </row>
    <row r="167">
      <c r="C167" s="1" t="s">
        <v>10</v>
      </c>
      <c r="D167" s="2">
        <v>38.1</v>
      </c>
      <c r="E167" s="2">
        <v>39.7</v>
      </c>
      <c r="F167" s="3">
        <f t="shared" si="49"/>
        <v>1.6</v>
      </c>
      <c r="G167" s="3">
        <f t="shared" si="50"/>
        <v>0.958</v>
      </c>
      <c r="H167" s="3">
        <f t="shared" si="51"/>
        <v>0.042</v>
      </c>
      <c r="I167" s="3"/>
      <c r="L167" s="1" t="s">
        <v>10</v>
      </c>
      <c r="M167" s="2">
        <v>38.1</v>
      </c>
      <c r="N167" s="2">
        <v>38.7</v>
      </c>
      <c r="O167" s="3">
        <f t="shared" si="52"/>
        <v>0.6</v>
      </c>
      <c r="P167" s="3">
        <f t="shared" si="53"/>
        <v>0.984</v>
      </c>
      <c r="Q167" s="3">
        <f t="shared" si="54"/>
        <v>0.016</v>
      </c>
      <c r="R167" s="3"/>
    </row>
    <row r="168">
      <c r="C168" s="4" t="s">
        <v>11</v>
      </c>
      <c r="D168" s="2">
        <v>47.8</v>
      </c>
      <c r="E168" s="2">
        <v>37.0</v>
      </c>
      <c r="F168" s="3">
        <f t="shared" si="49"/>
        <v>10.8</v>
      </c>
      <c r="G168" s="3">
        <f t="shared" si="50"/>
        <v>0.774</v>
      </c>
      <c r="H168" s="3">
        <f t="shared" si="51"/>
        <v>0.226</v>
      </c>
      <c r="I168" s="3"/>
      <c r="L168" s="4" t="s">
        <v>11</v>
      </c>
      <c r="M168" s="2">
        <v>47.8</v>
      </c>
      <c r="N168" s="2">
        <v>36.2</v>
      </c>
      <c r="O168" s="3">
        <f t="shared" si="52"/>
        <v>11.6</v>
      </c>
      <c r="P168" s="3">
        <f t="shared" si="53"/>
        <v>0.757</v>
      </c>
      <c r="Q168" s="3">
        <f t="shared" si="54"/>
        <v>0.243</v>
      </c>
      <c r="R168" s="3"/>
    </row>
    <row r="169">
      <c r="C169" s="4" t="s">
        <v>12</v>
      </c>
      <c r="D169" s="2">
        <v>61.1</v>
      </c>
      <c r="E169" s="2">
        <v>68.5</v>
      </c>
      <c r="F169" s="3">
        <f t="shared" si="49"/>
        <v>7.4</v>
      </c>
      <c r="G169" s="3">
        <f t="shared" si="50"/>
        <v>0.879</v>
      </c>
      <c r="H169" s="3">
        <f t="shared" si="51"/>
        <v>0.121</v>
      </c>
      <c r="I169" s="3"/>
      <c r="L169" s="4" t="s">
        <v>12</v>
      </c>
      <c r="M169" s="2">
        <v>61.1</v>
      </c>
      <c r="N169" s="2">
        <v>67.0</v>
      </c>
      <c r="O169" s="3">
        <f t="shared" si="52"/>
        <v>5.9</v>
      </c>
      <c r="P169" s="3">
        <f t="shared" si="53"/>
        <v>0.903</v>
      </c>
      <c r="Q169" s="3">
        <f t="shared" si="54"/>
        <v>0.097</v>
      </c>
      <c r="R169" s="3"/>
    </row>
    <row r="170">
      <c r="C170" s="1" t="s">
        <v>13</v>
      </c>
      <c r="D170" s="2">
        <v>93.5</v>
      </c>
      <c r="E170" s="2">
        <v>103.0</v>
      </c>
      <c r="F170" s="3">
        <f t="shared" si="49"/>
        <v>9.5</v>
      </c>
      <c r="G170" s="3">
        <f t="shared" si="50"/>
        <v>0.898</v>
      </c>
      <c r="H170" s="3">
        <f t="shared" si="51"/>
        <v>0.102</v>
      </c>
      <c r="I170" s="3"/>
      <c r="L170" s="1" t="s">
        <v>13</v>
      </c>
      <c r="M170" s="2">
        <v>93.5</v>
      </c>
      <c r="N170" s="2">
        <v>99.6</v>
      </c>
      <c r="O170" s="3">
        <f t="shared" si="52"/>
        <v>6.1</v>
      </c>
      <c r="P170" s="3">
        <f t="shared" si="53"/>
        <v>0.935</v>
      </c>
      <c r="Q170" s="3">
        <f t="shared" si="54"/>
        <v>0.065</v>
      </c>
      <c r="R170" s="3"/>
    </row>
    <row r="171">
      <c r="C171" s="1" t="s">
        <v>14</v>
      </c>
      <c r="D171" s="2">
        <v>72.2</v>
      </c>
      <c r="E171" s="2">
        <v>93.8</v>
      </c>
      <c r="F171" s="3">
        <f t="shared" si="49"/>
        <v>21.6</v>
      </c>
      <c r="G171" s="3">
        <f t="shared" si="50"/>
        <v>0.701</v>
      </c>
      <c r="H171" s="3">
        <f t="shared" si="51"/>
        <v>0.299</v>
      </c>
      <c r="I171" s="3"/>
      <c r="L171" s="1" t="s">
        <v>14</v>
      </c>
      <c r="M171" s="2">
        <v>72.2</v>
      </c>
      <c r="N171" s="2">
        <v>89.2</v>
      </c>
      <c r="O171" s="3">
        <f t="shared" si="52"/>
        <v>17</v>
      </c>
      <c r="P171" s="3">
        <f t="shared" si="53"/>
        <v>0.765</v>
      </c>
      <c r="Q171" s="3">
        <f t="shared" si="54"/>
        <v>0.235</v>
      </c>
      <c r="R171" s="3"/>
    </row>
    <row r="172">
      <c r="C172" s="1" t="s">
        <v>15</v>
      </c>
      <c r="D172" s="2">
        <v>89.5</v>
      </c>
      <c r="E172" s="2">
        <v>102.0</v>
      </c>
      <c r="F172" s="3">
        <f t="shared" si="49"/>
        <v>12.5</v>
      </c>
      <c r="G172" s="3">
        <f t="shared" si="50"/>
        <v>0.86</v>
      </c>
      <c r="H172" s="3">
        <f t="shared" si="51"/>
        <v>0.14</v>
      </c>
      <c r="I172" s="3"/>
      <c r="L172" s="1" t="s">
        <v>15</v>
      </c>
      <c r="M172" s="2">
        <v>89.5</v>
      </c>
      <c r="N172" s="2">
        <v>99.5</v>
      </c>
      <c r="O172" s="3">
        <f t="shared" si="52"/>
        <v>10</v>
      </c>
      <c r="P172" s="3">
        <f t="shared" si="53"/>
        <v>0.888</v>
      </c>
      <c r="Q172" s="3">
        <f t="shared" si="54"/>
        <v>0.112</v>
      </c>
      <c r="R172" s="3"/>
    </row>
    <row r="173">
      <c r="B173" s="5" t="s">
        <v>16</v>
      </c>
      <c r="C173" s="1" t="s">
        <v>17</v>
      </c>
      <c r="D173" s="2">
        <v>16.6</v>
      </c>
      <c r="E173" s="2">
        <v>18.5</v>
      </c>
      <c r="F173" s="3">
        <f t="shared" si="49"/>
        <v>1.9</v>
      </c>
      <c r="G173" s="3">
        <f t="shared" si="50"/>
        <v>0.886</v>
      </c>
      <c r="H173" s="3">
        <f t="shared" si="51"/>
        <v>0.114</v>
      </c>
      <c r="I173" s="3"/>
      <c r="L173" s="1" t="s">
        <v>17</v>
      </c>
      <c r="M173" s="2">
        <v>16.6</v>
      </c>
      <c r="N173" s="2">
        <v>18.1</v>
      </c>
      <c r="O173" s="3">
        <f t="shared" si="52"/>
        <v>1.5</v>
      </c>
      <c r="P173" s="3">
        <f t="shared" si="53"/>
        <v>0.91</v>
      </c>
      <c r="Q173" s="3">
        <f t="shared" si="54"/>
        <v>0.09</v>
      </c>
      <c r="R173" s="3"/>
    </row>
    <row r="174">
      <c r="B174" s="5" t="s">
        <v>16</v>
      </c>
      <c r="C174" s="1" t="s">
        <v>18</v>
      </c>
      <c r="D174" s="2">
        <v>27.5</v>
      </c>
      <c r="E174" s="2">
        <v>29.8</v>
      </c>
      <c r="F174" s="3">
        <f t="shared" si="49"/>
        <v>2.3</v>
      </c>
      <c r="G174" s="3">
        <f t="shared" si="50"/>
        <v>0.916</v>
      </c>
      <c r="H174" s="3">
        <f t="shared" si="51"/>
        <v>0.084</v>
      </c>
      <c r="I174" s="3"/>
      <c r="L174" s="1" t="s">
        <v>18</v>
      </c>
      <c r="M174" s="2">
        <v>27.5</v>
      </c>
      <c r="N174" s="2">
        <v>28.7</v>
      </c>
      <c r="O174" s="3">
        <f t="shared" si="52"/>
        <v>1.2</v>
      </c>
      <c r="P174" s="3">
        <f t="shared" si="53"/>
        <v>0.956</v>
      </c>
      <c r="Q174" s="3">
        <f t="shared" si="54"/>
        <v>0.044</v>
      </c>
      <c r="R174" s="3"/>
    </row>
    <row r="175">
      <c r="B175" s="5" t="s">
        <v>16</v>
      </c>
      <c r="C175" s="1" t="s">
        <v>19</v>
      </c>
      <c r="D175" s="2">
        <v>26.6</v>
      </c>
      <c r="E175" s="2">
        <v>27.2</v>
      </c>
      <c r="F175" s="3">
        <f t="shared" si="49"/>
        <v>0.6</v>
      </c>
      <c r="G175" s="3">
        <f t="shared" si="50"/>
        <v>0.977</v>
      </c>
      <c r="H175" s="3">
        <f t="shared" si="51"/>
        <v>0.023</v>
      </c>
      <c r="I175" s="3"/>
      <c r="L175" s="1" t="s">
        <v>19</v>
      </c>
      <c r="M175" s="2">
        <v>26.6</v>
      </c>
      <c r="N175" s="2">
        <v>26.4</v>
      </c>
      <c r="O175" s="3">
        <f t="shared" si="52"/>
        <v>0.2</v>
      </c>
      <c r="P175" s="3">
        <f t="shared" si="53"/>
        <v>0.992</v>
      </c>
      <c r="Q175" s="3">
        <f t="shared" si="54"/>
        <v>0.008</v>
      </c>
      <c r="R175" s="3"/>
    </row>
    <row r="176">
      <c r="B176" s="5" t="s">
        <v>16</v>
      </c>
      <c r="C176" s="1" t="s">
        <v>20</v>
      </c>
      <c r="D176" s="2">
        <v>57.7</v>
      </c>
      <c r="E176" s="2">
        <v>56.1</v>
      </c>
      <c r="F176" s="3">
        <f t="shared" si="49"/>
        <v>1.6</v>
      </c>
      <c r="G176" s="3">
        <f t="shared" si="50"/>
        <v>0.972</v>
      </c>
      <c r="H176" s="3">
        <f t="shared" si="51"/>
        <v>0.028</v>
      </c>
      <c r="I176" s="3"/>
      <c r="L176" s="1" t="s">
        <v>20</v>
      </c>
      <c r="M176" s="2">
        <v>57.7</v>
      </c>
      <c r="N176" s="2">
        <v>56.2</v>
      </c>
      <c r="O176" s="3">
        <f t="shared" si="52"/>
        <v>1.5</v>
      </c>
      <c r="P176" s="3">
        <f t="shared" si="53"/>
        <v>0.974</v>
      </c>
      <c r="Q176" s="3">
        <f t="shared" si="54"/>
        <v>0.026</v>
      </c>
      <c r="R176" s="3"/>
    </row>
    <row r="177">
      <c r="B177" s="5" t="s">
        <v>21</v>
      </c>
      <c r="C177" s="1" t="s">
        <v>22</v>
      </c>
      <c r="D177" s="2">
        <v>88.8</v>
      </c>
      <c r="E177" s="2">
        <v>77.6</v>
      </c>
      <c r="F177" s="3">
        <f t="shared" si="49"/>
        <v>11.2</v>
      </c>
      <c r="G177" s="3">
        <f t="shared" si="50"/>
        <v>0.874</v>
      </c>
      <c r="H177" s="3">
        <f t="shared" si="51"/>
        <v>0.126</v>
      </c>
      <c r="I177" s="3"/>
      <c r="L177" s="1" t="s">
        <v>22</v>
      </c>
      <c r="M177" s="2">
        <v>88.8</v>
      </c>
      <c r="N177" s="2">
        <v>78.4</v>
      </c>
      <c r="O177" s="3">
        <f t="shared" si="52"/>
        <v>10.4</v>
      </c>
      <c r="P177" s="3">
        <f t="shared" si="53"/>
        <v>0.883</v>
      </c>
      <c r="Q177" s="3">
        <f t="shared" si="54"/>
        <v>0.117</v>
      </c>
      <c r="R177" s="3"/>
    </row>
    <row r="178">
      <c r="B178" s="5" t="s">
        <v>21</v>
      </c>
      <c r="C178" s="1" t="s">
        <v>23</v>
      </c>
      <c r="D178" s="2">
        <v>49.7</v>
      </c>
      <c r="E178" s="2">
        <v>49.0</v>
      </c>
      <c r="F178" s="3">
        <f t="shared" si="49"/>
        <v>0.7</v>
      </c>
      <c r="G178" s="3">
        <f t="shared" si="50"/>
        <v>0.986</v>
      </c>
      <c r="H178" s="3">
        <f t="shared" si="51"/>
        <v>0.014</v>
      </c>
      <c r="I178" s="3"/>
      <c r="L178" s="1" t="s">
        <v>23</v>
      </c>
      <c r="M178" s="2">
        <v>49.7</v>
      </c>
      <c r="N178" s="2">
        <v>47.6</v>
      </c>
      <c r="O178" s="3">
        <f t="shared" si="52"/>
        <v>2.1</v>
      </c>
      <c r="P178" s="3">
        <f t="shared" si="53"/>
        <v>0.958</v>
      </c>
      <c r="Q178" s="3">
        <f t="shared" si="54"/>
        <v>0.042</v>
      </c>
      <c r="R178" s="3"/>
    </row>
    <row r="179">
      <c r="B179" s="5" t="s">
        <v>21</v>
      </c>
      <c r="C179" s="1" t="s">
        <v>24</v>
      </c>
      <c r="D179" s="2">
        <v>34.2</v>
      </c>
      <c r="E179" s="2">
        <v>36.8</v>
      </c>
      <c r="F179" s="3">
        <f t="shared" si="49"/>
        <v>2.6</v>
      </c>
      <c r="G179" s="3">
        <f t="shared" si="50"/>
        <v>0.924</v>
      </c>
      <c r="H179" s="3">
        <f t="shared" si="51"/>
        <v>0.076</v>
      </c>
      <c r="I179" s="3"/>
      <c r="L179" s="1" t="s">
        <v>24</v>
      </c>
      <c r="M179" s="2">
        <v>34.2</v>
      </c>
      <c r="N179" s="2">
        <v>35.7</v>
      </c>
      <c r="O179" s="3">
        <f t="shared" si="52"/>
        <v>1.5</v>
      </c>
      <c r="P179" s="3">
        <f t="shared" si="53"/>
        <v>0.956</v>
      </c>
      <c r="Q179" s="3">
        <f t="shared" si="54"/>
        <v>0.044</v>
      </c>
      <c r="R179" s="3"/>
    </row>
    <row r="180">
      <c r="B180" s="5" t="s">
        <v>21</v>
      </c>
      <c r="C180" s="1" t="s">
        <v>25</v>
      </c>
      <c r="D180" s="2">
        <v>22.0</v>
      </c>
      <c r="E180" s="2">
        <v>24.9</v>
      </c>
      <c r="F180" s="3">
        <f t="shared" si="49"/>
        <v>2.9</v>
      </c>
      <c r="G180" s="3">
        <f t="shared" si="50"/>
        <v>0.868</v>
      </c>
      <c r="H180" s="3">
        <f t="shared" si="51"/>
        <v>0.132</v>
      </c>
      <c r="I180" s="3"/>
      <c r="L180" s="1" t="s">
        <v>25</v>
      </c>
      <c r="M180" s="2">
        <v>22.0</v>
      </c>
      <c r="N180" s="2">
        <v>24.5</v>
      </c>
      <c r="O180" s="3">
        <f t="shared" si="52"/>
        <v>2.5</v>
      </c>
      <c r="P180" s="3">
        <f t="shared" si="53"/>
        <v>0.886</v>
      </c>
      <c r="Q180" s="3">
        <f t="shared" si="54"/>
        <v>0.114</v>
      </c>
      <c r="R180" s="3"/>
    </row>
    <row r="183">
      <c r="C183" s="1" t="s">
        <v>41</v>
      </c>
      <c r="D183" s="1"/>
      <c r="E183" s="1"/>
      <c r="G183" s="1"/>
      <c r="L183" s="1" t="s">
        <v>42</v>
      </c>
      <c r="M183" s="1"/>
      <c r="N183" s="1"/>
      <c r="P183" s="1"/>
    </row>
    <row r="184">
      <c r="D184" s="1" t="s">
        <v>2</v>
      </c>
      <c r="E184" s="1" t="s">
        <v>3</v>
      </c>
      <c r="F184" s="1" t="s">
        <v>4</v>
      </c>
      <c r="G184" s="1" t="s">
        <v>5</v>
      </c>
      <c r="H184" s="1" t="s">
        <v>6</v>
      </c>
      <c r="I184" s="1" t="s">
        <v>7</v>
      </c>
      <c r="M184" s="1" t="s">
        <v>2</v>
      </c>
      <c r="N184" s="1" t="s">
        <v>3</v>
      </c>
      <c r="O184" s="1" t="s">
        <v>4</v>
      </c>
      <c r="P184" s="1" t="s">
        <v>5</v>
      </c>
      <c r="Q184" s="1" t="s">
        <v>6</v>
      </c>
      <c r="R184" s="1" t="s">
        <v>7</v>
      </c>
    </row>
    <row r="185">
      <c r="C185" s="1" t="s">
        <v>8</v>
      </c>
      <c r="D185" s="2">
        <v>180.0</v>
      </c>
      <c r="E185" s="2">
        <v>183.4</v>
      </c>
      <c r="F185" s="3">
        <f t="shared" ref="F185:F200" si="55">ABS(D185-E185)</f>
        <v>3.4</v>
      </c>
      <c r="G185" s="3">
        <f t="shared" ref="G185:G200" si="56">ROUND(1-ABS((D185-E185)/D185), 3)</f>
        <v>0.981</v>
      </c>
      <c r="H185" s="3">
        <f t="shared" ref="H185:H200" si="57">ROUND(ABS((D185 - E185) / D185 ), 3)</f>
        <v>0.019</v>
      </c>
      <c r="I185" s="3">
        <f>ROUND(AVERAGE(G185:G200),1)</f>
        <v>0.9</v>
      </c>
      <c r="L185" s="1" t="s">
        <v>8</v>
      </c>
      <c r="M185" s="2">
        <v>180.0</v>
      </c>
      <c r="N185" s="2">
        <v>179.3</v>
      </c>
      <c r="O185" s="3">
        <f t="shared" ref="O185:O200" si="58">ABS(M185-N185)</f>
        <v>0.7</v>
      </c>
      <c r="P185" s="3">
        <f t="shared" ref="P185:P200" si="59">ROUND(1-ABS((M185-N185)/M185), 3)</f>
        <v>0.996</v>
      </c>
      <c r="Q185" s="3">
        <f t="shared" ref="Q185:Q200" si="60">ROUND(ABS((M185 - N185) / M185), 3)</f>
        <v>0.004</v>
      </c>
      <c r="R185" s="3">
        <f>ROUND(AVERAGE(P185:P200),3)</f>
        <v>0.9</v>
      </c>
    </row>
    <row r="186">
      <c r="C186" s="1" t="s">
        <v>9</v>
      </c>
      <c r="D186" s="2">
        <v>54.5</v>
      </c>
      <c r="E186" s="2">
        <v>57.0</v>
      </c>
      <c r="F186" s="3">
        <f t="shared" si="55"/>
        <v>2.5</v>
      </c>
      <c r="G186" s="3">
        <f t="shared" si="56"/>
        <v>0.954</v>
      </c>
      <c r="H186" s="3">
        <f t="shared" si="57"/>
        <v>0.046</v>
      </c>
      <c r="I186" s="3"/>
      <c r="L186" s="1" t="s">
        <v>9</v>
      </c>
      <c r="M186" s="2">
        <v>54.5</v>
      </c>
      <c r="N186" s="2">
        <v>56.4</v>
      </c>
      <c r="O186" s="3">
        <f t="shared" si="58"/>
        <v>1.9</v>
      </c>
      <c r="P186" s="3">
        <f t="shared" si="59"/>
        <v>0.965</v>
      </c>
      <c r="Q186" s="3">
        <f t="shared" si="60"/>
        <v>0.035</v>
      </c>
      <c r="R186" s="3"/>
    </row>
    <row r="187">
      <c r="C187" s="1" t="s">
        <v>10</v>
      </c>
      <c r="D187" s="2">
        <v>38.1</v>
      </c>
      <c r="E187" s="2">
        <v>39.9</v>
      </c>
      <c r="F187" s="3">
        <f t="shared" si="55"/>
        <v>1.8</v>
      </c>
      <c r="G187" s="3">
        <f t="shared" si="56"/>
        <v>0.953</v>
      </c>
      <c r="H187" s="3">
        <f t="shared" si="57"/>
        <v>0.047</v>
      </c>
      <c r="I187" s="3"/>
      <c r="L187" s="1" t="s">
        <v>10</v>
      </c>
      <c r="M187" s="2">
        <v>38.1</v>
      </c>
      <c r="N187" s="2">
        <v>40.1</v>
      </c>
      <c r="O187" s="3">
        <f t="shared" si="58"/>
        <v>2</v>
      </c>
      <c r="P187" s="3">
        <f t="shared" si="59"/>
        <v>0.948</v>
      </c>
      <c r="Q187" s="3">
        <f t="shared" si="60"/>
        <v>0.052</v>
      </c>
      <c r="R187" s="3"/>
    </row>
    <row r="188">
      <c r="C188" s="4" t="s">
        <v>11</v>
      </c>
      <c r="D188" s="2">
        <v>47.8</v>
      </c>
      <c r="E188" s="2">
        <v>37.2</v>
      </c>
      <c r="F188" s="3">
        <f t="shared" si="55"/>
        <v>10.6</v>
      </c>
      <c r="G188" s="3">
        <f t="shared" si="56"/>
        <v>0.778</v>
      </c>
      <c r="H188" s="3">
        <f t="shared" si="57"/>
        <v>0.222</v>
      </c>
      <c r="I188" s="3"/>
      <c r="L188" s="4" t="s">
        <v>11</v>
      </c>
      <c r="M188" s="2">
        <v>47.8</v>
      </c>
      <c r="N188" s="2">
        <v>37.2</v>
      </c>
      <c r="O188" s="3">
        <f t="shared" si="58"/>
        <v>10.6</v>
      </c>
      <c r="P188" s="3">
        <f t="shared" si="59"/>
        <v>0.778</v>
      </c>
      <c r="Q188" s="3">
        <f t="shared" si="60"/>
        <v>0.222</v>
      </c>
      <c r="R188" s="3"/>
    </row>
    <row r="189">
      <c r="C189" s="4" t="s">
        <v>12</v>
      </c>
      <c r="D189" s="2">
        <v>61.1</v>
      </c>
      <c r="E189" s="2">
        <v>69.7</v>
      </c>
      <c r="F189" s="3">
        <f t="shared" si="55"/>
        <v>8.6</v>
      </c>
      <c r="G189" s="3">
        <f t="shared" si="56"/>
        <v>0.859</v>
      </c>
      <c r="H189" s="3">
        <f t="shared" si="57"/>
        <v>0.141</v>
      </c>
      <c r="I189" s="3"/>
      <c r="L189" s="4" t="s">
        <v>12</v>
      </c>
      <c r="M189" s="2">
        <v>61.1</v>
      </c>
      <c r="N189" s="2">
        <v>67.6</v>
      </c>
      <c r="O189" s="3">
        <f t="shared" si="58"/>
        <v>6.5</v>
      </c>
      <c r="P189" s="3">
        <f t="shared" si="59"/>
        <v>0.894</v>
      </c>
      <c r="Q189" s="3">
        <f t="shared" si="60"/>
        <v>0.106</v>
      </c>
      <c r="R189" s="3"/>
    </row>
    <row r="190">
      <c r="C190" s="1" t="s">
        <v>13</v>
      </c>
      <c r="D190" s="2">
        <v>93.5</v>
      </c>
      <c r="E190" s="2">
        <v>103.4</v>
      </c>
      <c r="F190" s="3">
        <f t="shared" si="55"/>
        <v>9.9</v>
      </c>
      <c r="G190" s="3">
        <f t="shared" si="56"/>
        <v>0.894</v>
      </c>
      <c r="H190" s="3">
        <f t="shared" si="57"/>
        <v>0.106</v>
      </c>
      <c r="I190" s="3"/>
      <c r="L190" s="1" t="s">
        <v>13</v>
      </c>
      <c r="M190" s="2">
        <v>93.5</v>
      </c>
      <c r="N190" s="2">
        <v>104.2</v>
      </c>
      <c r="O190" s="3">
        <f t="shared" si="58"/>
        <v>10.7</v>
      </c>
      <c r="P190" s="3">
        <f t="shared" si="59"/>
        <v>0.886</v>
      </c>
      <c r="Q190" s="3">
        <f t="shared" si="60"/>
        <v>0.114</v>
      </c>
      <c r="R190" s="3"/>
    </row>
    <row r="191">
      <c r="C191" s="1" t="s">
        <v>14</v>
      </c>
      <c r="D191" s="2">
        <v>72.2</v>
      </c>
      <c r="E191" s="2">
        <v>94.7</v>
      </c>
      <c r="F191" s="3">
        <f t="shared" si="55"/>
        <v>22.5</v>
      </c>
      <c r="G191" s="3">
        <f t="shared" si="56"/>
        <v>0.688</v>
      </c>
      <c r="H191" s="3">
        <f t="shared" si="57"/>
        <v>0.312</v>
      </c>
      <c r="I191" s="3"/>
      <c r="L191" s="1" t="s">
        <v>14</v>
      </c>
      <c r="M191" s="2">
        <v>72.2</v>
      </c>
      <c r="N191" s="2">
        <v>94.9</v>
      </c>
      <c r="O191" s="3">
        <f t="shared" si="58"/>
        <v>22.7</v>
      </c>
      <c r="P191" s="3">
        <f t="shared" si="59"/>
        <v>0.686</v>
      </c>
      <c r="Q191" s="3">
        <f t="shared" si="60"/>
        <v>0.314</v>
      </c>
      <c r="R191" s="3"/>
    </row>
    <row r="192">
      <c r="C192" s="1" t="s">
        <v>15</v>
      </c>
      <c r="D192" s="2">
        <v>89.5</v>
      </c>
      <c r="E192" s="2">
        <v>103.1</v>
      </c>
      <c r="F192" s="3">
        <f t="shared" si="55"/>
        <v>13.6</v>
      </c>
      <c r="G192" s="3">
        <f t="shared" si="56"/>
        <v>0.848</v>
      </c>
      <c r="H192" s="3">
        <f t="shared" si="57"/>
        <v>0.152</v>
      </c>
      <c r="I192" s="3"/>
      <c r="L192" s="1" t="s">
        <v>15</v>
      </c>
      <c r="M192" s="2">
        <v>89.5</v>
      </c>
      <c r="N192" s="2">
        <v>101.4</v>
      </c>
      <c r="O192" s="3">
        <f t="shared" si="58"/>
        <v>11.9</v>
      </c>
      <c r="P192" s="3">
        <f t="shared" si="59"/>
        <v>0.867</v>
      </c>
      <c r="Q192" s="3">
        <f t="shared" si="60"/>
        <v>0.133</v>
      </c>
      <c r="R192" s="3"/>
    </row>
    <row r="193">
      <c r="B193" s="5" t="s">
        <v>16</v>
      </c>
      <c r="C193" s="1" t="s">
        <v>17</v>
      </c>
      <c r="D193" s="2">
        <v>16.6</v>
      </c>
      <c r="E193" s="2">
        <v>18.6</v>
      </c>
      <c r="F193" s="3">
        <f t="shared" si="55"/>
        <v>2</v>
      </c>
      <c r="G193" s="3">
        <f t="shared" si="56"/>
        <v>0.88</v>
      </c>
      <c r="H193" s="3">
        <f t="shared" si="57"/>
        <v>0.12</v>
      </c>
      <c r="I193" s="3"/>
      <c r="L193" s="1" t="s">
        <v>17</v>
      </c>
      <c r="M193" s="2">
        <v>16.6</v>
      </c>
      <c r="N193" s="2">
        <v>18.4</v>
      </c>
      <c r="O193" s="3">
        <f t="shared" si="58"/>
        <v>1.8</v>
      </c>
      <c r="P193" s="3">
        <f t="shared" si="59"/>
        <v>0.892</v>
      </c>
      <c r="Q193" s="3">
        <f t="shared" si="60"/>
        <v>0.108</v>
      </c>
      <c r="R193" s="3"/>
    </row>
    <row r="194">
      <c r="B194" s="5" t="s">
        <v>16</v>
      </c>
      <c r="C194" s="1" t="s">
        <v>18</v>
      </c>
      <c r="D194" s="2">
        <v>27.5</v>
      </c>
      <c r="E194" s="2">
        <v>30.1</v>
      </c>
      <c r="F194" s="3">
        <f t="shared" si="55"/>
        <v>2.6</v>
      </c>
      <c r="G194" s="3">
        <f t="shared" si="56"/>
        <v>0.905</v>
      </c>
      <c r="H194" s="3">
        <f t="shared" si="57"/>
        <v>0.095</v>
      </c>
      <c r="I194" s="3"/>
      <c r="L194" s="1" t="s">
        <v>18</v>
      </c>
      <c r="M194" s="2">
        <v>27.5</v>
      </c>
      <c r="N194" s="2">
        <v>30.2</v>
      </c>
      <c r="O194" s="3">
        <f t="shared" si="58"/>
        <v>2.7</v>
      </c>
      <c r="P194" s="3">
        <f t="shared" si="59"/>
        <v>0.902</v>
      </c>
      <c r="Q194" s="3">
        <f t="shared" si="60"/>
        <v>0.098</v>
      </c>
      <c r="R194" s="3"/>
    </row>
    <row r="195">
      <c r="B195" s="5" t="s">
        <v>16</v>
      </c>
      <c r="C195" s="1" t="s">
        <v>19</v>
      </c>
      <c r="D195" s="2">
        <v>26.6</v>
      </c>
      <c r="E195" s="2">
        <v>27.4</v>
      </c>
      <c r="F195" s="3">
        <f t="shared" si="55"/>
        <v>0.8</v>
      </c>
      <c r="G195" s="3">
        <f t="shared" si="56"/>
        <v>0.97</v>
      </c>
      <c r="H195" s="3">
        <f t="shared" si="57"/>
        <v>0.03</v>
      </c>
      <c r="I195" s="3"/>
      <c r="L195" s="1" t="s">
        <v>19</v>
      </c>
      <c r="M195" s="2">
        <v>26.6</v>
      </c>
      <c r="N195" s="2">
        <v>27.3</v>
      </c>
      <c r="O195" s="3">
        <f t="shared" si="58"/>
        <v>0.7</v>
      </c>
      <c r="P195" s="3">
        <f t="shared" si="59"/>
        <v>0.974</v>
      </c>
      <c r="Q195" s="3">
        <f t="shared" si="60"/>
        <v>0.026</v>
      </c>
      <c r="R195" s="3"/>
    </row>
    <row r="196">
      <c r="B196" s="5" t="s">
        <v>16</v>
      </c>
      <c r="C196" s="1" t="s">
        <v>20</v>
      </c>
      <c r="D196" s="2">
        <v>57.7</v>
      </c>
      <c r="E196" s="2">
        <v>56.0</v>
      </c>
      <c r="F196" s="3">
        <f t="shared" si="55"/>
        <v>1.7</v>
      </c>
      <c r="G196" s="3">
        <f t="shared" si="56"/>
        <v>0.971</v>
      </c>
      <c r="H196" s="3">
        <f t="shared" si="57"/>
        <v>0.029</v>
      </c>
      <c r="I196" s="3"/>
      <c r="L196" s="1" t="s">
        <v>20</v>
      </c>
      <c r="M196" s="2">
        <v>57.7</v>
      </c>
      <c r="N196" s="2">
        <v>55.5</v>
      </c>
      <c r="O196" s="3">
        <f t="shared" si="58"/>
        <v>2.2</v>
      </c>
      <c r="P196" s="3">
        <f t="shared" si="59"/>
        <v>0.962</v>
      </c>
      <c r="Q196" s="3">
        <f t="shared" si="60"/>
        <v>0.038</v>
      </c>
      <c r="R196" s="3"/>
    </row>
    <row r="197">
      <c r="B197" s="5" t="s">
        <v>21</v>
      </c>
      <c r="C197" s="1" t="s">
        <v>22</v>
      </c>
      <c r="D197" s="2">
        <v>88.8</v>
      </c>
      <c r="E197" s="2">
        <v>77.5</v>
      </c>
      <c r="F197" s="3">
        <f t="shared" si="55"/>
        <v>11.3</v>
      </c>
      <c r="G197" s="3">
        <f t="shared" si="56"/>
        <v>0.873</v>
      </c>
      <c r="H197" s="3">
        <f t="shared" si="57"/>
        <v>0.127</v>
      </c>
      <c r="I197" s="3"/>
      <c r="L197" s="1" t="s">
        <v>22</v>
      </c>
      <c r="M197" s="2">
        <v>88.8</v>
      </c>
      <c r="N197" s="2">
        <v>76.5</v>
      </c>
      <c r="O197" s="3">
        <f t="shared" si="58"/>
        <v>12.3</v>
      </c>
      <c r="P197" s="3">
        <f t="shared" si="59"/>
        <v>0.861</v>
      </c>
      <c r="Q197" s="3">
        <f t="shared" si="60"/>
        <v>0.139</v>
      </c>
      <c r="R197" s="3"/>
    </row>
    <row r="198">
      <c r="B198" s="5" t="s">
        <v>21</v>
      </c>
      <c r="C198" s="1" t="s">
        <v>23</v>
      </c>
      <c r="D198" s="2">
        <v>49.7</v>
      </c>
      <c r="E198" s="2">
        <v>49.7</v>
      </c>
      <c r="F198" s="3">
        <f t="shared" si="55"/>
        <v>0</v>
      </c>
      <c r="G198" s="3">
        <f t="shared" si="56"/>
        <v>1</v>
      </c>
      <c r="H198" s="3">
        <f t="shared" si="57"/>
        <v>0</v>
      </c>
      <c r="I198" s="3"/>
      <c r="L198" s="1" t="s">
        <v>23</v>
      </c>
      <c r="M198" s="2">
        <v>49.7</v>
      </c>
      <c r="N198" s="2">
        <v>49.0</v>
      </c>
      <c r="O198" s="3">
        <f t="shared" si="58"/>
        <v>0.7</v>
      </c>
      <c r="P198" s="3">
        <f t="shared" si="59"/>
        <v>0.986</v>
      </c>
      <c r="Q198" s="3">
        <f t="shared" si="60"/>
        <v>0.014</v>
      </c>
      <c r="R198" s="3"/>
    </row>
    <row r="199">
      <c r="B199" s="5" t="s">
        <v>21</v>
      </c>
      <c r="C199" s="1" t="s">
        <v>24</v>
      </c>
      <c r="D199" s="2">
        <v>34.2</v>
      </c>
      <c r="E199" s="2">
        <v>37.3</v>
      </c>
      <c r="F199" s="3">
        <f t="shared" si="55"/>
        <v>3.1</v>
      </c>
      <c r="G199" s="3">
        <f t="shared" si="56"/>
        <v>0.909</v>
      </c>
      <c r="H199" s="3">
        <f t="shared" si="57"/>
        <v>0.091</v>
      </c>
      <c r="I199" s="3"/>
      <c r="L199" s="1" t="s">
        <v>24</v>
      </c>
      <c r="M199" s="2">
        <v>34.2</v>
      </c>
      <c r="N199" s="2">
        <v>36.8</v>
      </c>
      <c r="O199" s="3">
        <f t="shared" si="58"/>
        <v>2.6</v>
      </c>
      <c r="P199" s="3">
        <f t="shared" si="59"/>
        <v>0.924</v>
      </c>
      <c r="Q199" s="3">
        <f t="shared" si="60"/>
        <v>0.076</v>
      </c>
      <c r="R199" s="3"/>
    </row>
    <row r="200">
      <c r="B200" s="5" t="s">
        <v>21</v>
      </c>
      <c r="C200" s="1" t="s">
        <v>25</v>
      </c>
      <c r="D200" s="2">
        <v>22.0</v>
      </c>
      <c r="E200" s="2">
        <v>25.2</v>
      </c>
      <c r="F200" s="3">
        <f t="shared" si="55"/>
        <v>3.2</v>
      </c>
      <c r="G200" s="3">
        <f t="shared" si="56"/>
        <v>0.855</v>
      </c>
      <c r="H200" s="3">
        <f t="shared" si="57"/>
        <v>0.145</v>
      </c>
      <c r="I200" s="3"/>
      <c r="L200" s="1" t="s">
        <v>25</v>
      </c>
      <c r="M200" s="2">
        <v>22.0</v>
      </c>
      <c r="N200" s="2">
        <v>24.8</v>
      </c>
      <c r="O200" s="3">
        <f t="shared" si="58"/>
        <v>2.8</v>
      </c>
      <c r="P200" s="3">
        <f t="shared" si="59"/>
        <v>0.873</v>
      </c>
      <c r="Q200" s="3">
        <f t="shared" si="60"/>
        <v>0.127</v>
      </c>
      <c r="R200" s="3"/>
    </row>
    <row r="203">
      <c r="B203" s="1" t="s">
        <v>43</v>
      </c>
    </row>
    <row r="204">
      <c r="C204" s="1" t="s">
        <v>44</v>
      </c>
      <c r="D204" s="1" t="s">
        <v>45</v>
      </c>
      <c r="E204" s="1" t="s">
        <v>46</v>
      </c>
      <c r="F204" s="1" t="s">
        <v>47</v>
      </c>
    </row>
    <row r="205">
      <c r="B205" s="1" t="s">
        <v>48</v>
      </c>
      <c r="C205" s="6">
        <f>ROUND((I5+I45+I85)/3, 3)</f>
        <v>0.909</v>
      </c>
      <c r="D205" s="6">
        <f>ROUND((I125+I165)/2, 3)</f>
        <v>0.921</v>
      </c>
      <c r="E205" s="6">
        <f>ROUND((R5+R45+R85)/3, 3)</f>
        <v>0.908</v>
      </c>
      <c r="F205" s="6">
        <f>ROUND((R125+R165)/2,3)</f>
        <v>0.931</v>
      </c>
    </row>
    <row r="206">
      <c r="B206" s="1" t="s">
        <v>49</v>
      </c>
      <c r="C206" s="6">
        <f>ROUND((I25+I65+I105)/3, 3)</f>
        <v>0.912</v>
      </c>
      <c r="D206" s="6">
        <f>ROUND((I185+I145)/2, 3)</f>
        <v>0.902</v>
      </c>
      <c r="E206" s="6">
        <f>ROUND((R25+R65+R105)/3, 3)</f>
        <v>0.864</v>
      </c>
      <c r="F206" s="6">
        <f>ROUND((R185+R145)/2,3)</f>
        <v>0.917</v>
      </c>
    </row>
    <row r="209">
      <c r="B209" s="2"/>
    </row>
  </sheetData>
  <drawing r:id="rId1"/>
</worksheet>
</file>