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han\Desktop\"/>
    </mc:Choice>
  </mc:AlternateContent>
  <xr:revisionPtr revIDLastSave="0" documentId="8_{289BDF9B-DFEA-406E-8BAB-E51966778473}" xr6:coauthVersionLast="45" xr6:coauthVersionMax="45" xr10:uidLastSave="{00000000-0000-0000-0000-000000000000}"/>
  <bookViews>
    <workbookView xWindow="8873" yWindow="615" windowWidth="9487" windowHeight="9975" firstSheet="1" activeTab="1" xr2:uid="{00000000-000D-0000-FFFF-FFFF00000000}"/>
  </bookViews>
  <sheets>
    <sheet name="Mailings" sheetId="5" r:id="rId1"/>
    <sheet name="Mailings Stats" sheetId="1" r:id="rId2"/>
    <sheet name="Criteria" sheetId="6" r:id="rId3"/>
    <sheet name="Employee Insurance" sheetId="7" r:id="rId4"/>
    <sheet name="Birth Dates" sheetId="8" r:id="rId5"/>
  </sheets>
  <definedNames>
    <definedName name="Responses">Mailings!$A$3:$D$28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8" l="1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4" i="8"/>
  <c r="E28" i="7"/>
  <c r="E27" i="7"/>
  <c r="E26" i="7"/>
  <c r="E25" i="7"/>
  <c r="D8" i="1"/>
  <c r="D9" i="1"/>
  <c r="D10" i="1"/>
  <c r="D7" i="1"/>
  <c r="C10" i="1"/>
  <c r="B10" i="1"/>
  <c r="C9" i="1"/>
  <c r="B9" i="1"/>
  <c r="C8" i="1"/>
  <c r="B8" i="1"/>
  <c r="C7" i="1"/>
  <c r="B7" i="1"/>
  <c r="C21" i="1"/>
</calcChain>
</file>

<file path=xl/sharedStrings.xml><?xml version="1.0" encoding="utf-8"?>
<sst xmlns="http://schemas.openxmlformats.org/spreadsheetml/2006/main" count="253" uniqueCount="126">
  <si>
    <t>Total</t>
  </si>
  <si>
    <t>Lawn &amp; Maintenance</t>
  </si>
  <si>
    <t>Patio &amp; Furniture</t>
  </si>
  <si>
    <t>Murfreesboro</t>
  </si>
  <si>
    <t>Franklin</t>
  </si>
  <si>
    <t>Hendersonville</t>
  </si>
  <si>
    <t>Brentwood</t>
  </si>
  <si>
    <t>Gallatin</t>
  </si>
  <si>
    <t>La Vergne</t>
  </si>
  <si>
    <t>Lebanon</t>
  </si>
  <si>
    <t>Smyrna</t>
  </si>
  <si>
    <t>Spring Hill</t>
  </si>
  <si>
    <t>Dickson</t>
  </si>
  <si>
    <t>Goodlettsville</t>
  </si>
  <si>
    <t>Mount Juliet</t>
  </si>
  <si>
    <t>Portland</t>
  </si>
  <si>
    <t>Springfield</t>
  </si>
  <si>
    <t>Ashland City</t>
  </si>
  <si>
    <t>Belle Meade</t>
  </si>
  <si>
    <t>Burns</t>
  </si>
  <si>
    <t>Carthage</t>
  </si>
  <si>
    <t>Centerville</t>
  </si>
  <si>
    <t>Charlotte</t>
  </si>
  <si>
    <t>Coopertown</t>
  </si>
  <si>
    <t>Cross Plains</t>
  </si>
  <si>
    <t>Fairview</t>
  </si>
  <si>
    <t>Forest Hills</t>
  </si>
  <si>
    <t>Gordonsville</t>
  </si>
  <si>
    <t>City</t>
  </si>
  <si>
    <t>Department</t>
  </si>
  <si>
    <t># Mailed</t>
  </si>
  <si>
    <t># Responses</t>
  </si>
  <si>
    <t>Landscape Design</t>
  </si>
  <si>
    <t>Response Rate</t>
  </si>
  <si>
    <t>Response 
Rate</t>
  </si>
  <si>
    <t>Total Sent</t>
  </si>
  <si>
    <t>Total Responses</t>
  </si>
  <si>
    <t>Third Quarter Mailings</t>
  </si>
  <si>
    <t>Department/Group</t>
  </si>
  <si>
    <t>Excellent</t>
  </si>
  <si>
    <t>Very Good</t>
  </si>
  <si>
    <t>Good</t>
  </si>
  <si>
    <t>Average</t>
  </si>
  <si>
    <t>Conrad</t>
  </si>
  <si>
    <t>Sarah</t>
  </si>
  <si>
    <t>Henry</t>
  </si>
  <si>
    <t>David</t>
  </si>
  <si>
    <t>Gaylord</t>
  </si>
  <si>
    <t>José</t>
  </si>
  <si>
    <t>Artagnan</t>
  </si>
  <si>
    <t>Keiko</t>
  </si>
  <si>
    <t>Stewart</t>
  </si>
  <si>
    <t>Human Resources</t>
  </si>
  <si>
    <t>Hughes</t>
  </si>
  <si>
    <t>Bobbi</t>
  </si>
  <si>
    <t>Alverez</t>
  </si>
  <si>
    <t>McDonald</t>
  </si>
  <si>
    <t>Ladewig</t>
  </si>
  <si>
    <t>Pawlowski</t>
  </si>
  <si>
    <t>Johnson</t>
  </si>
  <si>
    <t>Maria</t>
  </si>
  <si>
    <t>Nassar</t>
  </si>
  <si>
    <t>Juan</t>
  </si>
  <si>
    <t>Lopez</t>
  </si>
  <si>
    <t># of Claims</t>
  </si>
  <si>
    <t># of 
Dependents</t>
  </si>
  <si>
    <t>First Name</t>
  </si>
  <si>
    <t>Last Name</t>
  </si>
  <si>
    <t>ID #</t>
  </si>
  <si>
    <t>Classic Gardens and Landscape (CGL)</t>
  </si>
  <si>
    <t>Dependent and Claim Information</t>
  </si>
  <si>
    <t>Anita</t>
  </si>
  <si>
    <t>Meandro</t>
  </si>
  <si>
    <t>Easom</t>
  </si>
  <si>
    <t>Calvert</t>
  </si>
  <si>
    <t>Burton</t>
  </si>
  <si>
    <t>Jerry</t>
  </si>
  <si>
    <t>Lisle</t>
  </si>
  <si>
    <t>Alphonse</t>
  </si>
  <si>
    <t>Beryl</t>
  </si>
  <si>
    <t>Yager</t>
  </si>
  <si>
    <t>Svenson</t>
  </si>
  <si>
    <t>Imre</t>
  </si>
  <si>
    <t>Delores</t>
  </si>
  <si>
    <t>Maureen</t>
  </si>
  <si>
    <t>Jonas</t>
  </si>
  <si>
    <t>George</t>
  </si>
  <si>
    <t>Alvarez</t>
  </si>
  <si>
    <t>Ohlberg</t>
  </si>
  <si>
    <t>Anna</t>
  </si>
  <si>
    <t># of Dependents, Brentwood, Landscape</t>
  </si>
  <si>
    <t># of Dependents, Springfield, Human Resources</t>
  </si>
  <si>
    <t># of Claims, Forest Hills, Patio</t>
  </si>
  <si>
    <t># of Claims, Gallatin, Lawn &amp; Maintenance</t>
  </si>
  <si>
    <t>Response Rate Determination</t>
  </si>
  <si>
    <t># of Responses</t>
  </si>
  <si>
    <t>13 Feb 1972</t>
  </si>
  <si>
    <t>08 Mar 1984</t>
  </si>
  <si>
    <t>08 May 1978</t>
  </si>
  <si>
    <t>05 Sep 1981</t>
  </si>
  <si>
    <t>13 Oct 1985</t>
  </si>
  <si>
    <t>17 Apr 1990</t>
  </si>
  <si>
    <t>30 Jan 1992</t>
  </si>
  <si>
    <t>18 Jul 1991</t>
  </si>
  <si>
    <t>15 Sep 1987</t>
  </si>
  <si>
    <t>21 Mar 1988</t>
  </si>
  <si>
    <t>16 Jun 1976</t>
  </si>
  <si>
    <t>21 Nov 1994</t>
  </si>
  <si>
    <t>08 Dec 1990</t>
  </si>
  <si>
    <t>04 Oct 1989</t>
  </si>
  <si>
    <t>05 Nov 1989</t>
  </si>
  <si>
    <t>21 Feb 1991</t>
  </si>
  <si>
    <t>14 Mar 1992</t>
  </si>
  <si>
    <t>08 Aug 1994</t>
  </si>
  <si>
    <t>06 Dec 1990</t>
  </si>
  <si>
    <t>28 Feb 1975</t>
  </si>
  <si>
    <t>Employee Birth Dates</t>
  </si>
  <si>
    <t>Date</t>
  </si>
  <si>
    <t>Mailings by City and Department</t>
  </si>
  <si>
    <t>20% and above</t>
  </si>
  <si>
    <t>15% and above</t>
  </si>
  <si>
    <t>10% and above</t>
  </si>
  <si>
    <t>Below 10%</t>
  </si>
  <si>
    <t>lan*</t>
  </si>
  <si>
    <t>law*</t>
  </si>
  <si>
    <t>pat*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</si>
</sst>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9" formatCode="_(* #,##0_);_(* \(#,##0\);_(* &quot;-&quot;??_);_(@_)"/>
  </numFmts>
  <fonts count="20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4"/>
      <name val="Cambria"/>
      <family val="1"/>
      <scheme val="major"/>
    </font>
    <font>
      <b/>
      <sz val="11"/>
      <name val="Calibri"/>
      <family val="2"/>
      <scheme val="minor"/>
    </font>
    <font>
      <sz val="16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</font>
    <font>
      <b/>
      <sz val="16"/>
      <name val="Cambria"/>
      <family val="1"/>
      <scheme val="major"/>
    </font>
    <font>
      <sz val="10"/>
      <name val="Arial"/>
      <family val="2"/>
    </font>
    <font>
      <i/>
      <sz val="18"/>
      <name val="Calibri"/>
      <family val="2"/>
      <scheme val="minor"/>
    </font>
    <font>
      <i/>
      <sz val="2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auto="1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 style="dashDot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ashDot">
        <color auto="1"/>
      </bottom>
      <diagonal/>
    </border>
    <border>
      <left/>
      <right style="thin">
        <color auto="1"/>
      </right>
      <top style="thin">
        <color auto="1"/>
      </top>
      <bottom style="dashDot">
        <color auto="1"/>
      </bottom>
      <diagonal/>
    </border>
    <border>
      <left style="thin">
        <color auto="1"/>
      </left>
      <right/>
      <top style="dashDot">
        <color auto="1"/>
      </top>
      <bottom style="dashDot">
        <color auto="1"/>
      </bottom>
      <diagonal/>
    </border>
    <border>
      <left/>
      <right style="thin">
        <color auto="1"/>
      </right>
      <top style="dashDot">
        <color auto="1"/>
      </top>
      <bottom style="dashDot">
        <color auto="1"/>
      </bottom>
      <diagonal/>
    </border>
    <border>
      <left style="thin">
        <color auto="1"/>
      </left>
      <right/>
      <top style="dashDot">
        <color auto="1"/>
      </top>
      <bottom style="thin">
        <color auto="1"/>
      </bottom>
      <diagonal/>
    </border>
    <border>
      <left/>
      <right style="thin">
        <color auto="1"/>
      </right>
      <top style="dashDot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ashDot">
        <color auto="1"/>
      </top>
      <bottom/>
      <diagonal/>
    </border>
  </borders>
  <cellStyleXfs count="11">
    <xf numFmtId="0" fontId="0" fillId="0" borderId="0"/>
    <xf numFmtId="0" fontId="17" fillId="0" borderId="0"/>
    <xf numFmtId="0" fontId="9" fillId="2" borderId="0" applyNumberFormat="0" applyBorder="0" applyAlignment="0" applyProtection="0"/>
    <xf numFmtId="44" fontId="5" fillId="0" borderId="0" applyFont="0" applyFill="0" applyBorder="0" applyAlignment="0" applyProtection="0"/>
    <xf numFmtId="0" fontId="7" fillId="0" borderId="1" applyNumberFormat="0" applyFill="0" applyAlignment="0" applyProtection="0"/>
    <xf numFmtId="0" fontId="5" fillId="0" borderId="0"/>
    <xf numFmtId="0" fontId="17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8" fillId="0" borderId="2" applyNumberFormat="0" applyFill="0" applyAlignment="0" applyProtection="0"/>
    <xf numFmtId="43" fontId="5" fillId="0" borderId="0" applyFont="0" applyFill="0" applyBorder="0" applyAlignment="0" applyProtection="0"/>
  </cellStyleXfs>
  <cellXfs count="62">
    <xf numFmtId="0" fontId="0" fillId="0" borderId="0" xfId="0"/>
    <xf numFmtId="0" fontId="5" fillId="0" borderId="0" xfId="5"/>
    <xf numFmtId="0" fontId="4" fillId="0" borderId="0" xfId="5" applyFont="1"/>
    <xf numFmtId="164" fontId="4" fillId="0" borderId="0" xfId="3" applyNumberFormat="1" applyFont="1"/>
    <xf numFmtId="2" fontId="4" fillId="0" borderId="0" xfId="3" applyNumberFormat="1" applyFont="1"/>
    <xf numFmtId="164" fontId="4" fillId="0" borderId="0" xfId="5" applyNumberFormat="1" applyFont="1"/>
    <xf numFmtId="0" fontId="12" fillId="0" borderId="3" xfId="2" applyFont="1" applyFill="1" applyBorder="1"/>
    <xf numFmtId="0" fontId="12" fillId="0" borderId="3" xfId="2" applyFont="1" applyFill="1" applyBorder="1" applyAlignment="1">
      <alignment horizontal="center"/>
    </xf>
    <xf numFmtId="0" fontId="12" fillId="0" borderId="3" xfId="9" applyFont="1" applyFill="1" applyBorder="1" applyAlignment="1">
      <alignment horizontal="right"/>
    </xf>
    <xf numFmtId="0" fontId="14" fillId="0" borderId="3" xfId="2" applyFont="1" applyFill="1" applyBorder="1" applyAlignment="1">
      <alignment horizontal="left" indent="2"/>
    </xf>
    <xf numFmtId="0" fontId="13" fillId="0" borderId="0" xfId="5" applyFont="1" applyBorder="1" applyAlignment="1">
      <alignment horizontal="center" wrapText="1"/>
    </xf>
    <xf numFmtId="0" fontId="13" fillId="0" borderId="0" xfId="5" applyFont="1" applyFill="1" applyBorder="1"/>
    <xf numFmtId="0" fontId="15" fillId="0" borderId="0" xfId="5" applyFont="1" applyAlignment="1">
      <alignment horizontal="left"/>
    </xf>
    <xf numFmtId="0" fontId="4" fillId="0" borderId="3" xfId="5" applyFont="1" applyBorder="1"/>
    <xf numFmtId="0" fontId="13" fillId="0" borderId="3" xfId="5" applyFont="1" applyBorder="1"/>
    <xf numFmtId="0" fontId="5" fillId="0" borderId="3" xfId="5" applyBorder="1"/>
    <xf numFmtId="0" fontId="5" fillId="0" borderId="3" xfId="5" applyFill="1" applyBorder="1"/>
    <xf numFmtId="0" fontId="13" fillId="0" borderId="3" xfId="5" applyFont="1" applyBorder="1" applyAlignment="1">
      <alignment horizontal="center" wrapText="1"/>
    </xf>
    <xf numFmtId="0" fontId="16" fillId="0" borderId="0" xfId="8" applyFont="1" applyAlignment="1">
      <alignment horizontal="centerContinuous"/>
    </xf>
    <xf numFmtId="0" fontId="11" fillId="0" borderId="0" xfId="4" applyFont="1" applyBorder="1" applyAlignment="1">
      <alignment horizontal="centerContinuous"/>
    </xf>
    <xf numFmtId="0" fontId="16" fillId="0" borderId="4" xfId="8" applyFont="1" applyBorder="1" applyAlignment="1">
      <alignment horizontal="centerContinuous"/>
    </xf>
    <xf numFmtId="0" fontId="11" fillId="0" borderId="4" xfId="4" applyFont="1" applyBorder="1" applyAlignment="1">
      <alignment horizontal="centerContinuous"/>
    </xf>
    <xf numFmtId="0" fontId="4" fillId="0" borderId="5" xfId="5" applyFont="1" applyBorder="1" applyAlignment="1">
      <alignment horizontal="centerContinuous"/>
    </xf>
    <xf numFmtId="0" fontId="14" fillId="0" borderId="0" xfId="6" applyFont="1"/>
    <xf numFmtId="0" fontId="14" fillId="0" borderId="0" xfId="6" applyFont="1" applyFill="1" applyBorder="1" applyAlignment="1">
      <alignment horizontal="centerContinuous"/>
    </xf>
    <xf numFmtId="0" fontId="14" fillId="0" borderId="7" xfId="6" applyFont="1" applyBorder="1"/>
    <xf numFmtId="0" fontId="14" fillId="0" borderId="8" xfId="6" applyFont="1" applyBorder="1"/>
    <xf numFmtId="0" fontId="18" fillId="0" borderId="0" xfId="6" applyFont="1" applyFill="1" applyBorder="1" applyAlignment="1">
      <alignment horizontal="left"/>
    </xf>
    <xf numFmtId="0" fontId="12" fillId="0" borderId="6" xfId="6" applyFont="1" applyBorder="1" applyAlignment="1">
      <alignment horizontal="center" wrapText="1"/>
    </xf>
    <xf numFmtId="0" fontId="14" fillId="0" borderId="9" xfId="6" applyFont="1" applyBorder="1"/>
    <xf numFmtId="0" fontId="14" fillId="0" borderId="10" xfId="6" applyFont="1" applyBorder="1"/>
    <xf numFmtId="0" fontId="14" fillId="0" borderId="6" xfId="6" applyFont="1" applyBorder="1"/>
    <xf numFmtId="0" fontId="14" fillId="0" borderId="11" xfId="6" applyFont="1" applyBorder="1"/>
    <xf numFmtId="0" fontId="14" fillId="0" borderId="12" xfId="6" applyFont="1" applyBorder="1"/>
    <xf numFmtId="0" fontId="14" fillId="0" borderId="13" xfId="6" applyFont="1" applyBorder="1"/>
    <xf numFmtId="0" fontId="14" fillId="0" borderId="14" xfId="6" applyFont="1" applyBorder="1"/>
    <xf numFmtId="0" fontId="12" fillId="0" borderId="6" xfId="6" applyFont="1" applyBorder="1" applyAlignment="1">
      <alignment horizontal="center"/>
    </xf>
    <xf numFmtId="0" fontId="12" fillId="0" borderId="6" xfId="6" applyFont="1" applyFill="1" applyBorder="1" applyAlignment="1">
      <alignment horizontal="center"/>
    </xf>
    <xf numFmtId="9" fontId="4" fillId="0" borderId="3" xfId="7" applyFont="1" applyBorder="1" applyAlignment="1">
      <alignment horizontal="right" indent="2"/>
    </xf>
    <xf numFmtId="164" fontId="3" fillId="0" borderId="3" xfId="3" applyNumberFormat="1" applyFont="1" applyBorder="1" applyAlignment="1">
      <alignment horizontal="left" indent="1"/>
    </xf>
    <xf numFmtId="0" fontId="3" fillId="0" borderId="3" xfId="5" applyFont="1" applyBorder="1" applyAlignment="1">
      <alignment horizontal="left" indent="1"/>
    </xf>
    <xf numFmtId="0" fontId="18" fillId="0" borderId="0" xfId="6" applyFont="1" applyFill="1" applyBorder="1" applyAlignment="1">
      <alignment horizontal="centerContinuous"/>
    </xf>
    <xf numFmtId="0" fontId="14" fillId="0" borderId="0" xfId="6" applyFont="1" applyAlignment="1">
      <alignment horizontal="centerContinuous"/>
    </xf>
    <xf numFmtId="0" fontId="4" fillId="4" borderId="4" xfId="5" applyFont="1" applyFill="1" applyBorder="1"/>
    <xf numFmtId="0" fontId="4" fillId="4" borderId="0" xfId="5" applyFont="1" applyFill="1"/>
    <xf numFmtId="2" fontId="10" fillId="4" borderId="3" xfId="3" applyNumberFormat="1" applyFont="1" applyFill="1" applyBorder="1" applyAlignment="1">
      <alignment horizontal="center"/>
    </xf>
    <xf numFmtId="2" fontId="10" fillId="4" borderId="15" xfId="3" applyNumberFormat="1" applyFont="1" applyFill="1" applyBorder="1" applyAlignment="1">
      <alignment horizontal="center"/>
    </xf>
    <xf numFmtId="9" fontId="2" fillId="0" borderId="3" xfId="7" applyFont="1" applyBorder="1" applyAlignment="1">
      <alignment horizontal="right" indent="2"/>
    </xf>
    <xf numFmtId="9" fontId="2" fillId="0" borderId="3" xfId="5" applyNumberFormat="1" applyFont="1" applyBorder="1" applyAlignment="1">
      <alignment horizontal="right" indent="2"/>
    </xf>
    <xf numFmtId="0" fontId="19" fillId="3" borderId="3" xfId="5" applyFont="1" applyFill="1" applyBorder="1" applyAlignment="1">
      <alignment horizontal="center" wrapText="1"/>
    </xf>
    <xf numFmtId="0" fontId="19" fillId="3" borderId="3" xfId="5" applyFont="1" applyFill="1" applyBorder="1" applyAlignment="1">
      <alignment horizontal="center"/>
    </xf>
    <xf numFmtId="0" fontId="19" fillId="3" borderId="16" xfId="5" applyFont="1" applyFill="1" applyBorder="1" applyAlignment="1">
      <alignment horizontal="center"/>
    </xf>
    <xf numFmtId="0" fontId="10" fillId="4" borderId="3" xfId="5" applyFont="1" applyFill="1" applyBorder="1" applyAlignment="1">
      <alignment horizontal="center"/>
    </xf>
    <xf numFmtId="2" fontId="1" fillId="0" borderId="3" xfId="3" applyNumberFormat="1" applyFont="1" applyBorder="1"/>
    <xf numFmtId="1" fontId="4" fillId="0" borderId="3" xfId="3" applyNumberFormat="1" applyFont="1" applyBorder="1"/>
    <xf numFmtId="169" fontId="10" fillId="0" borderId="3" xfId="10" applyNumberFormat="1" applyFont="1" applyBorder="1"/>
    <xf numFmtId="169" fontId="4" fillId="0" borderId="3" xfId="10" applyNumberFormat="1" applyFont="1" applyBorder="1"/>
    <xf numFmtId="0" fontId="14" fillId="0" borderId="17" xfId="6" applyFont="1" applyBorder="1"/>
    <xf numFmtId="0" fontId="14" fillId="0" borderId="3" xfId="6" applyFont="1" applyBorder="1"/>
    <xf numFmtId="0" fontId="8" fillId="0" borderId="3" xfId="5" applyFont="1" applyBorder="1" applyAlignment="1">
      <alignment horizontal="center"/>
    </xf>
    <xf numFmtId="14" fontId="5" fillId="0" borderId="3" xfId="5" applyNumberFormat="1" applyBorder="1"/>
    <xf numFmtId="0" fontId="5" fillId="0" borderId="0" xfId="5" applyBorder="1"/>
  </cellXfs>
  <cellStyles count="11">
    <cellStyle name="60%  Accent1#VqmXNJZnTXe1tfZqzDoyBTAP/ie1OHMCRQwI9PEd8hnGzL/i4pgXMg==" xfId="2" xr:uid="{00000000-0005-0000-0000-000008000000}"/>
    <cellStyle name="Comma" xfId="10" builtinId="3"/>
    <cellStyle name="Currency#TnBmtWgHPaLyOK5ZSA6mFli0bx2zaL0Lm9QnAktMXGw=" xfId="3" xr:uid="{00000000-0005-0000-0000-000009000000}"/>
    <cellStyle name="Heading 1#M/4h8KgHQiHWn5IYhmltPDsyScaUJsOO5bFMvFqnqGI=" xfId="4" xr:uid="{00000000-0005-0000-0000-00000A000000}"/>
    <cellStyle name="Normal" xfId="0" builtinId="0"/>
    <cellStyle name="Normal 2" xfId="1" xr:uid="{00000000-0005-0000-0000-000004000000}"/>
    <cellStyle name="Normal 2#A09wMfuOz0/YgQaKBI4wJqt44TI5QUSpUgHFlu3kNDY=" xfId="6" xr:uid="{00000000-0005-0000-0000-00000C000000}"/>
    <cellStyle name="Normal#pfnQYTawpRcLuzc7Oe3QO/R0laJM3l+iFRdIgbRFK+4=" xfId="5" xr:uid="{00000000-0005-0000-0000-00000B000000}"/>
    <cellStyle name="Percent#AXI/IQ2h0ikPdOnR8/GnCRdMa8I8kAO7DvVKubp+H3U=" xfId="7" xr:uid="{00000000-0005-0000-0000-00000D000000}"/>
    <cellStyle name="Title#+TtbATSUKXfqdQSDgssuKhTsldJLafpZ9hsSx9C0B3o=" xfId="8" xr:uid="{00000000-0005-0000-0000-00000E000000}"/>
    <cellStyle name="Total#GozGeO4SmGVaz3osWVspbOKa6hzwUwX6TcG2SfqkaiA=" xfId="9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19052</xdr:rowOff>
    </xdr:from>
    <xdr:to>
      <xdr:col>3</xdr:col>
      <xdr:colOff>1066799</xdr:colOff>
      <xdr:row>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19052"/>
          <a:ext cx="4143375" cy="7429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104775</xdr:rowOff>
    </xdr:from>
    <xdr:to>
      <xdr:col>3</xdr:col>
      <xdr:colOff>600075</xdr:colOff>
      <xdr:row>2</xdr:row>
      <xdr:rowOff>266698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104775"/>
          <a:ext cx="4143375" cy="742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39997558519241921"/>
  </sheetPr>
  <dimension ref="A1:L28"/>
  <sheetViews>
    <sheetView topLeftCell="A3" workbookViewId="0">
      <selection activeCell="A3" sqref="A3:D28"/>
    </sheetView>
  </sheetViews>
  <sheetFormatPr defaultRowHeight="14.25" x14ac:dyDescent="0.45"/>
  <cols>
    <col min="1" max="1" width="14.73046875" style="1" bestFit="1" customWidth="1"/>
    <col min="2" max="2" width="19.73046875" style="1" bestFit="1" customWidth="1"/>
    <col min="3" max="3" width="11.86328125" style="1" bestFit="1" customWidth="1"/>
    <col min="4" max="4" width="16.1328125" style="1" bestFit="1" customWidth="1"/>
    <col min="5" max="5" width="9.1328125" style="1" customWidth="1"/>
  </cols>
  <sheetData>
    <row r="1" spans="1:12" ht="48" customHeight="1" x14ac:dyDescent="0.45">
      <c r="A1" s="49" t="s">
        <v>118</v>
      </c>
      <c r="B1" s="50"/>
      <c r="C1" s="50"/>
      <c r="D1" s="50"/>
    </row>
    <row r="2" spans="1:12" ht="45" customHeight="1" x14ac:dyDescent="0.45">
      <c r="A2" s="51"/>
      <c r="B2" s="51"/>
      <c r="C2" s="51"/>
      <c r="D2" s="51"/>
    </row>
    <row r="3" spans="1:12" ht="35.25" customHeight="1" x14ac:dyDescent="0.65">
      <c r="A3" s="14" t="s">
        <v>28</v>
      </c>
      <c r="B3" s="14" t="s">
        <v>29</v>
      </c>
      <c r="C3" s="14" t="s">
        <v>30</v>
      </c>
      <c r="D3" s="14" t="s">
        <v>31</v>
      </c>
      <c r="E3" s="10"/>
      <c r="G3" s="11"/>
    </row>
    <row r="4" spans="1:12" ht="18" customHeight="1" x14ac:dyDescent="0.45">
      <c r="A4" s="15" t="s">
        <v>17</v>
      </c>
      <c r="B4" s="16" t="s">
        <v>1</v>
      </c>
      <c r="C4" s="15">
        <v>1690</v>
      </c>
      <c r="D4" s="15">
        <v>210</v>
      </c>
    </row>
    <row r="5" spans="1:12" ht="18" customHeight="1" x14ac:dyDescent="0.45">
      <c r="A5" s="15" t="s">
        <v>18</v>
      </c>
      <c r="B5" s="16" t="s">
        <v>2</v>
      </c>
      <c r="C5" s="15">
        <v>2170</v>
      </c>
      <c r="D5" s="15">
        <v>435</v>
      </c>
    </row>
    <row r="6" spans="1:12" ht="18" customHeight="1" x14ac:dyDescent="0.75">
      <c r="A6" s="15" t="s">
        <v>6</v>
      </c>
      <c r="B6" s="16" t="s">
        <v>1</v>
      </c>
      <c r="C6" s="15">
        <v>938</v>
      </c>
      <c r="D6" s="15">
        <v>125</v>
      </c>
      <c r="L6" s="12"/>
    </row>
    <row r="7" spans="1:12" ht="18" customHeight="1" x14ac:dyDescent="0.75">
      <c r="A7" s="15" t="s">
        <v>19</v>
      </c>
      <c r="B7" s="16" t="s">
        <v>2</v>
      </c>
      <c r="C7" s="15">
        <v>1475</v>
      </c>
      <c r="D7" s="15">
        <v>413.00000000000006</v>
      </c>
      <c r="L7" s="12"/>
    </row>
    <row r="8" spans="1:12" ht="18" customHeight="1" x14ac:dyDescent="0.45">
      <c r="A8" s="15" t="s">
        <v>20</v>
      </c>
      <c r="B8" s="16" t="s">
        <v>1</v>
      </c>
      <c r="C8" s="15">
        <v>1225</v>
      </c>
      <c r="D8" s="15">
        <v>343.00000000000006</v>
      </c>
    </row>
    <row r="9" spans="1:12" ht="18" customHeight="1" x14ac:dyDescent="0.45">
      <c r="A9" s="15" t="s">
        <v>21</v>
      </c>
      <c r="B9" s="16" t="s">
        <v>32</v>
      </c>
      <c r="C9" s="15">
        <v>1260</v>
      </c>
      <c r="D9" s="15">
        <v>353</v>
      </c>
    </row>
    <row r="10" spans="1:12" ht="18" customHeight="1" x14ac:dyDescent="0.45">
      <c r="A10" s="15" t="s">
        <v>22</v>
      </c>
      <c r="B10" s="16" t="s">
        <v>32</v>
      </c>
      <c r="C10" s="15">
        <v>2235</v>
      </c>
      <c r="D10" s="15">
        <v>618</v>
      </c>
    </row>
    <row r="11" spans="1:12" ht="18" customHeight="1" x14ac:dyDescent="0.45">
      <c r="A11" s="15" t="s">
        <v>23</v>
      </c>
      <c r="B11" s="16" t="s">
        <v>1</v>
      </c>
      <c r="C11" s="15">
        <v>2380</v>
      </c>
      <c r="D11" s="15">
        <v>300</v>
      </c>
    </row>
    <row r="12" spans="1:12" ht="18" customHeight="1" x14ac:dyDescent="0.45">
      <c r="A12" s="15" t="s">
        <v>24</v>
      </c>
      <c r="B12" s="16" t="s">
        <v>2</v>
      </c>
      <c r="C12" s="15">
        <v>2545</v>
      </c>
      <c r="D12" s="15">
        <v>550</v>
      </c>
    </row>
    <row r="13" spans="1:12" ht="18" customHeight="1" x14ac:dyDescent="0.45">
      <c r="A13" s="15" t="s">
        <v>12</v>
      </c>
      <c r="B13" s="16" t="s">
        <v>2</v>
      </c>
      <c r="C13" s="15">
        <v>1470</v>
      </c>
      <c r="D13" s="15">
        <v>322</v>
      </c>
    </row>
    <row r="14" spans="1:12" ht="18" customHeight="1" x14ac:dyDescent="0.45">
      <c r="A14" s="15" t="s">
        <v>25</v>
      </c>
      <c r="B14" s="16" t="s">
        <v>2</v>
      </c>
      <c r="C14" s="15">
        <v>2655</v>
      </c>
      <c r="D14" s="15">
        <v>743</v>
      </c>
    </row>
    <row r="15" spans="1:12" ht="18" customHeight="1" x14ac:dyDescent="0.45">
      <c r="A15" s="15" t="s">
        <v>26</v>
      </c>
      <c r="B15" s="16" t="s">
        <v>32</v>
      </c>
      <c r="C15" s="15">
        <v>2915</v>
      </c>
      <c r="D15" s="15">
        <v>375</v>
      </c>
    </row>
    <row r="16" spans="1:12" ht="18" customHeight="1" x14ac:dyDescent="0.45">
      <c r="A16" s="15" t="s">
        <v>4</v>
      </c>
      <c r="B16" s="15" t="s">
        <v>2</v>
      </c>
      <c r="C16" s="15">
        <v>740</v>
      </c>
      <c r="D16" s="15">
        <v>125</v>
      </c>
    </row>
    <row r="17" spans="1:4" ht="18" customHeight="1" x14ac:dyDescent="0.45">
      <c r="A17" s="15" t="s">
        <v>7</v>
      </c>
      <c r="B17" s="16" t="s">
        <v>32</v>
      </c>
      <c r="C17" s="15">
        <v>985</v>
      </c>
      <c r="D17" s="15">
        <v>325</v>
      </c>
    </row>
    <row r="18" spans="1:4" ht="18" customHeight="1" x14ac:dyDescent="0.45">
      <c r="A18" s="15" t="s">
        <v>13</v>
      </c>
      <c r="B18" s="16" t="s">
        <v>1</v>
      </c>
      <c r="C18" s="15">
        <v>1555</v>
      </c>
      <c r="D18" s="15">
        <v>435</v>
      </c>
    </row>
    <row r="19" spans="1:4" ht="18" customHeight="1" x14ac:dyDescent="0.45">
      <c r="A19" s="15" t="s">
        <v>27</v>
      </c>
      <c r="B19" s="16" t="s">
        <v>1</v>
      </c>
      <c r="C19" s="15">
        <v>5885</v>
      </c>
      <c r="D19" s="15">
        <v>307</v>
      </c>
    </row>
    <row r="20" spans="1:4" ht="18" customHeight="1" x14ac:dyDescent="0.45">
      <c r="A20" s="15" t="s">
        <v>5</v>
      </c>
      <c r="B20" s="15" t="s">
        <v>2</v>
      </c>
      <c r="C20" s="15">
        <v>1315</v>
      </c>
      <c r="D20" s="15">
        <v>368</v>
      </c>
    </row>
    <row r="21" spans="1:4" ht="18" customHeight="1" x14ac:dyDescent="0.45">
      <c r="A21" s="15" t="s">
        <v>8</v>
      </c>
      <c r="B21" s="16" t="s">
        <v>32</v>
      </c>
      <c r="C21" s="15">
        <v>1120</v>
      </c>
      <c r="D21" s="15">
        <v>314</v>
      </c>
    </row>
    <row r="22" spans="1:4" ht="18" customHeight="1" x14ac:dyDescent="0.45">
      <c r="A22" s="15" t="s">
        <v>9</v>
      </c>
      <c r="B22" s="16" t="s">
        <v>2</v>
      </c>
      <c r="C22" s="15">
        <v>960</v>
      </c>
      <c r="D22" s="15">
        <v>175</v>
      </c>
    </row>
    <row r="23" spans="1:4" ht="18" customHeight="1" x14ac:dyDescent="0.45">
      <c r="A23" s="15" t="s">
        <v>14</v>
      </c>
      <c r="B23" s="16" t="s">
        <v>1</v>
      </c>
      <c r="C23" s="15">
        <v>1885</v>
      </c>
      <c r="D23" s="15">
        <v>527</v>
      </c>
    </row>
    <row r="24" spans="1:4" ht="18" customHeight="1" x14ac:dyDescent="0.45">
      <c r="A24" s="15" t="s">
        <v>3</v>
      </c>
      <c r="B24" s="15" t="s">
        <v>1</v>
      </c>
      <c r="C24" s="15">
        <v>5100</v>
      </c>
      <c r="D24" s="15">
        <v>300</v>
      </c>
    </row>
    <row r="25" spans="1:4" ht="18" customHeight="1" x14ac:dyDescent="0.45">
      <c r="A25" s="15" t="s">
        <v>15</v>
      </c>
      <c r="B25" s="16" t="s">
        <v>32</v>
      </c>
      <c r="C25" s="15">
        <v>1430</v>
      </c>
      <c r="D25" s="15">
        <v>389</v>
      </c>
    </row>
    <row r="26" spans="1:4" ht="18" customHeight="1" x14ac:dyDescent="0.45">
      <c r="A26" s="15" t="s">
        <v>10</v>
      </c>
      <c r="B26" s="16" t="s">
        <v>1</v>
      </c>
      <c r="C26" s="15">
        <v>1420</v>
      </c>
      <c r="D26" s="15">
        <v>300</v>
      </c>
    </row>
    <row r="27" spans="1:4" ht="18" customHeight="1" x14ac:dyDescent="0.45">
      <c r="A27" s="15" t="s">
        <v>11</v>
      </c>
      <c r="B27" s="16" t="s">
        <v>2</v>
      </c>
      <c r="C27" s="15">
        <v>1460</v>
      </c>
      <c r="D27" s="15">
        <v>460</v>
      </c>
    </row>
    <row r="28" spans="1:4" ht="18" customHeight="1" x14ac:dyDescent="0.45">
      <c r="A28" s="15" t="s">
        <v>16</v>
      </c>
      <c r="B28" s="16" t="s">
        <v>32</v>
      </c>
      <c r="C28" s="15">
        <v>1610</v>
      </c>
      <c r="D28" s="15">
        <v>450</v>
      </c>
    </row>
  </sheetData>
  <sortState xmlns:xlrd2="http://schemas.microsoft.com/office/spreadsheetml/2017/richdata2" ref="A4:D28">
    <sortCondition ref="A4"/>
  </sortState>
  <mergeCells count="1">
    <mergeCell ref="A1:D2"/>
  </mergeCells>
  <printOptions horizontalCentered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-0.499984740745262"/>
  </sheetPr>
  <dimension ref="A1:D33"/>
  <sheetViews>
    <sheetView tabSelected="1" zoomScaleNormal="100" workbookViewId="0">
      <selection activeCell="D7" sqref="D7:D10"/>
    </sheetView>
  </sheetViews>
  <sheetFormatPr defaultColWidth="9.1328125" defaultRowHeight="14.25" x14ac:dyDescent="0.45"/>
  <cols>
    <col min="1" max="1" width="22.59765625" style="2" customWidth="1"/>
    <col min="2" max="2" width="19" style="2" customWidth="1"/>
    <col min="3" max="3" width="19.1328125" style="2" customWidth="1"/>
    <col min="4" max="4" width="19.73046875" style="2" bestFit="1" customWidth="1"/>
    <col min="5" max="16384" width="9.1328125" style="2"/>
  </cols>
  <sheetData>
    <row r="1" spans="1:4" x14ac:dyDescent="0.45">
      <c r="A1" s="43"/>
      <c r="B1" s="44"/>
      <c r="C1" s="44"/>
      <c r="D1" s="44"/>
    </row>
    <row r="2" spans="1:4" ht="30.75" customHeight="1" x14ac:dyDescent="0.55000000000000004">
      <c r="A2" s="20"/>
      <c r="B2" s="18"/>
      <c r="C2" s="18"/>
      <c r="D2" s="22"/>
    </row>
    <row r="3" spans="1:4" ht="22.5" customHeight="1" x14ac:dyDescent="0.45">
      <c r="A3" s="21" t="s">
        <v>37</v>
      </c>
      <c r="B3" s="19"/>
      <c r="C3" s="19"/>
      <c r="D3" s="22"/>
    </row>
    <row r="4" spans="1:4" ht="7.5" customHeight="1" x14ac:dyDescent="0.45">
      <c r="A4" s="21"/>
      <c r="B4" s="19"/>
      <c r="C4" s="19"/>
      <c r="D4" s="22"/>
    </row>
    <row r="5" spans="1:4" ht="15" customHeight="1" x14ac:dyDescent="0.45">
      <c r="A5" s="43"/>
      <c r="B5" s="44"/>
      <c r="C5" s="44"/>
      <c r="D5" s="44"/>
    </row>
    <row r="6" spans="1:4" ht="21" customHeight="1" x14ac:dyDescent="0.45">
      <c r="A6" s="6" t="s">
        <v>38</v>
      </c>
      <c r="B6" s="7" t="s">
        <v>35</v>
      </c>
      <c r="C6" s="7" t="s">
        <v>36</v>
      </c>
      <c r="D6" s="7" t="s">
        <v>33</v>
      </c>
    </row>
    <row r="7" spans="1:4" ht="18.75" customHeight="1" x14ac:dyDescent="0.45">
      <c r="A7" s="9" t="s">
        <v>32</v>
      </c>
      <c r="B7" s="56">
        <f>DSUM(Responses,3,Criteria!$B$1:$B$2)</f>
        <v>11555</v>
      </c>
      <c r="C7" s="56">
        <f>DSUM(Responses,4,Criteria!$B$1:$B$2)</f>
        <v>2824</v>
      </c>
      <c r="D7" s="13" t="str">
        <f>_xlfn.IFS(C7/B7&gt;=20%,$C$15,C7/B7&gt;=15%,$C$16,C7/B7&gt;=10%,$C$17,C7/B7&lt;10%,$C$18)</f>
        <v>Excellent</v>
      </c>
    </row>
    <row r="8" spans="1:4" ht="18.75" customHeight="1" x14ac:dyDescent="0.45">
      <c r="A8" s="9" t="s">
        <v>1</v>
      </c>
      <c r="B8" s="56">
        <f>DSUM(Responses,3,Criteria!$B$4:$B$5)</f>
        <v>22078</v>
      </c>
      <c r="C8" s="56">
        <f>DSUM(Responses,4,Criteria!$B$4:$B$5)</f>
        <v>2847</v>
      </c>
      <c r="D8" s="13" t="str">
        <f t="shared" ref="D8:D10" si="0">_xlfn.IFS(C8/B8&gt;=20%,$C$15,C8/B8&gt;=15%,$C$16,C8/B8&gt;=10%,$C$17,C8/B8&lt;10%,$C$18)</f>
        <v>Good</v>
      </c>
    </row>
    <row r="9" spans="1:4" ht="18.75" customHeight="1" x14ac:dyDescent="0.45">
      <c r="A9" s="9" t="s">
        <v>2</v>
      </c>
      <c r="B9" s="56">
        <f>DSUM(Responses,3,Criteria!$B$7:$B$8)</f>
        <v>14790</v>
      </c>
      <c r="C9" s="56">
        <f>DSUM(Responses,4,Criteria!$B$7:$B$8)</f>
        <v>3591</v>
      </c>
      <c r="D9" s="13" t="str">
        <f t="shared" si="0"/>
        <v>Excellent</v>
      </c>
    </row>
    <row r="10" spans="1:4" ht="20.25" customHeight="1" x14ac:dyDescent="0.45">
      <c r="A10" s="8" t="s">
        <v>0</v>
      </c>
      <c r="B10" s="55">
        <f>SUM(B7:B9)</f>
        <v>48423</v>
      </c>
      <c r="C10" s="55">
        <f>SUM(C7:C9)</f>
        <v>9262</v>
      </c>
      <c r="D10" s="13" t="str">
        <f t="shared" si="0"/>
        <v>Very Good</v>
      </c>
    </row>
    <row r="11" spans="1:4" x14ac:dyDescent="0.45">
      <c r="A11" s="43"/>
      <c r="B11" s="44"/>
      <c r="C11" s="44"/>
      <c r="D11" s="44"/>
    </row>
    <row r="13" spans="1:4" x14ac:dyDescent="0.45">
      <c r="B13" s="3"/>
      <c r="C13" s="3"/>
    </row>
    <row r="14" spans="1:4" x14ac:dyDescent="0.45">
      <c r="B14" s="52" t="s">
        <v>94</v>
      </c>
      <c r="C14" s="52"/>
    </row>
    <row r="15" spans="1:4" x14ac:dyDescent="0.45">
      <c r="B15" s="38" t="s">
        <v>119</v>
      </c>
      <c r="C15" s="39" t="s">
        <v>39</v>
      </c>
    </row>
    <row r="16" spans="1:4" x14ac:dyDescent="0.45">
      <c r="B16" s="47" t="s">
        <v>120</v>
      </c>
      <c r="C16" s="39" t="s">
        <v>40</v>
      </c>
    </row>
    <row r="17" spans="2:3" x14ac:dyDescent="0.45">
      <c r="B17" s="48" t="s">
        <v>121</v>
      </c>
      <c r="C17" s="40" t="s">
        <v>41</v>
      </c>
    </row>
    <row r="18" spans="2:3" x14ac:dyDescent="0.45">
      <c r="B18" s="48" t="s">
        <v>122</v>
      </c>
      <c r="C18" s="39" t="s">
        <v>42</v>
      </c>
    </row>
    <row r="19" spans="2:3" x14ac:dyDescent="0.45">
      <c r="B19" s="4"/>
      <c r="C19" s="4"/>
    </row>
    <row r="20" spans="2:3" x14ac:dyDescent="0.45">
      <c r="B20" s="45" t="s">
        <v>28</v>
      </c>
      <c r="C20" s="46" t="s">
        <v>95</v>
      </c>
    </row>
    <row r="21" spans="2:3" x14ac:dyDescent="0.45">
      <c r="B21" s="53" t="s">
        <v>10</v>
      </c>
      <c r="C21" s="54">
        <f>INDEX(Responses,MATCH(B21,Mailings!A3:A28,0),MATCH(Mailings!D3,Mailings!A3:D3,0))</f>
        <v>300</v>
      </c>
    </row>
    <row r="22" spans="2:3" x14ac:dyDescent="0.45">
      <c r="B22" s="4"/>
      <c r="C22" s="4"/>
    </row>
    <row r="23" spans="2:3" x14ac:dyDescent="0.45">
      <c r="B23" s="4"/>
      <c r="C23" s="4"/>
    </row>
    <row r="24" spans="2:3" x14ac:dyDescent="0.45">
      <c r="B24" s="4"/>
      <c r="C24" s="4"/>
    </row>
    <row r="26" spans="2:3" x14ac:dyDescent="0.45">
      <c r="B26" s="5"/>
      <c r="C26" s="5"/>
    </row>
    <row r="27" spans="2:3" x14ac:dyDescent="0.45">
      <c r="B27" s="5"/>
      <c r="C27" s="5"/>
    </row>
    <row r="28" spans="2:3" x14ac:dyDescent="0.45">
      <c r="B28" s="5"/>
      <c r="C28" s="5"/>
    </row>
    <row r="29" spans="2:3" x14ac:dyDescent="0.45">
      <c r="B29" s="5"/>
      <c r="C29" s="5"/>
    </row>
    <row r="30" spans="2:3" x14ac:dyDescent="0.45">
      <c r="B30" s="5"/>
      <c r="C30" s="5"/>
    </row>
    <row r="31" spans="2:3" x14ac:dyDescent="0.45">
      <c r="B31" s="5"/>
      <c r="C31" s="5"/>
    </row>
    <row r="32" spans="2:3" x14ac:dyDescent="0.45">
      <c r="B32" s="5"/>
      <c r="C32" s="5"/>
    </row>
    <row r="33" spans="2:3" x14ac:dyDescent="0.45">
      <c r="B33" s="5"/>
      <c r="C33" s="5"/>
    </row>
  </sheetData>
  <mergeCells count="1">
    <mergeCell ref="B14:C14"/>
  </mergeCells>
  <printOptions horizontalCentered="1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E9"/>
  <sheetViews>
    <sheetView workbookViewId="0">
      <selection activeCell="B8" sqref="B8"/>
    </sheetView>
  </sheetViews>
  <sheetFormatPr defaultRowHeight="14.25" x14ac:dyDescent="0.45"/>
  <cols>
    <col min="2" max="2" width="16.1328125" style="1" bestFit="1" customWidth="1"/>
    <col min="3" max="3" width="11.86328125" style="1" bestFit="1" customWidth="1"/>
    <col min="4" max="4" width="16.1328125" style="1" bestFit="1" customWidth="1"/>
    <col min="5" max="5" width="14.1328125" style="1" customWidth="1"/>
  </cols>
  <sheetData>
    <row r="1" spans="1:5" ht="43.5" customHeight="1" x14ac:dyDescent="0.65">
      <c r="A1" s="14" t="s">
        <v>28</v>
      </c>
      <c r="B1" s="14" t="s">
        <v>29</v>
      </c>
      <c r="C1" s="14" t="s">
        <v>30</v>
      </c>
      <c r="D1" s="14" t="s">
        <v>31</v>
      </c>
      <c r="E1" s="17" t="s">
        <v>34</v>
      </c>
    </row>
    <row r="2" spans="1:5" x14ac:dyDescent="0.45">
      <c r="A2" s="15"/>
      <c r="B2" s="15" t="s">
        <v>123</v>
      </c>
      <c r="C2" s="15"/>
      <c r="D2" s="15"/>
      <c r="E2" s="15"/>
    </row>
    <row r="3" spans="1:5" x14ac:dyDescent="0.45">
      <c r="A3" s="15"/>
      <c r="B3" s="15"/>
      <c r="C3" s="15"/>
      <c r="D3" s="15"/>
      <c r="E3" s="15"/>
    </row>
    <row r="4" spans="1:5" ht="42" x14ac:dyDescent="0.65">
      <c r="A4" s="14" t="s">
        <v>28</v>
      </c>
      <c r="B4" s="14" t="s">
        <v>29</v>
      </c>
      <c r="C4" s="14" t="s">
        <v>30</v>
      </c>
      <c r="D4" s="14" t="s">
        <v>31</v>
      </c>
      <c r="E4" s="17" t="s">
        <v>34</v>
      </c>
    </row>
    <row r="5" spans="1:5" x14ac:dyDescent="0.45">
      <c r="A5" s="15"/>
      <c r="B5" s="15" t="s">
        <v>124</v>
      </c>
      <c r="C5" s="15"/>
      <c r="D5" s="15"/>
      <c r="E5" s="15"/>
    </row>
    <row r="6" spans="1:5" x14ac:dyDescent="0.45">
      <c r="A6" s="15"/>
      <c r="B6" s="15"/>
      <c r="C6" s="15"/>
      <c r="D6" s="15"/>
      <c r="E6" s="15"/>
    </row>
    <row r="7" spans="1:5" ht="42" x14ac:dyDescent="0.65">
      <c r="A7" s="14" t="s">
        <v>28</v>
      </c>
      <c r="B7" s="14" t="s">
        <v>29</v>
      </c>
      <c r="C7" s="14" t="s">
        <v>30</v>
      </c>
      <c r="D7" s="14" t="s">
        <v>31</v>
      </c>
      <c r="E7" s="17" t="s">
        <v>34</v>
      </c>
    </row>
    <row r="8" spans="1:5" x14ac:dyDescent="0.45">
      <c r="A8" s="15"/>
      <c r="B8" s="15" t="s">
        <v>125</v>
      </c>
      <c r="C8" s="15"/>
      <c r="D8" s="15"/>
      <c r="E8" s="15"/>
    </row>
    <row r="9" spans="1:5" x14ac:dyDescent="0.45">
      <c r="A9" s="15"/>
      <c r="B9" s="15"/>
      <c r="C9" s="15"/>
      <c r="D9" s="15"/>
      <c r="E9" s="15"/>
    </row>
  </sheetData>
  <printOptions horizontalCentered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G28"/>
  <sheetViews>
    <sheetView topLeftCell="B2" workbookViewId="0">
      <selection activeCell="E28" sqref="E28"/>
    </sheetView>
  </sheetViews>
  <sheetFormatPr defaultColWidth="9.1328125" defaultRowHeight="14.25" x14ac:dyDescent="0.45"/>
  <cols>
    <col min="1" max="1" width="9.1328125" style="23"/>
    <col min="2" max="2" width="14.1328125" style="23" customWidth="1"/>
    <col min="3" max="3" width="14.59765625" style="23" customWidth="1"/>
    <col min="4" max="4" width="28.3984375" style="23" customWidth="1"/>
    <col min="5" max="5" width="12.3984375" style="23" customWidth="1"/>
    <col min="6" max="6" width="10.6640625" style="23" bestFit="1" customWidth="1"/>
    <col min="7" max="7" width="10.59765625" style="23" bestFit="1" customWidth="1"/>
    <col min="8" max="16384" width="9.1328125" style="23"/>
  </cols>
  <sheetData>
    <row r="1" spans="1:7" ht="23.25" x14ac:dyDescent="0.7">
      <c r="A1" s="41" t="s">
        <v>69</v>
      </c>
      <c r="B1" s="24"/>
      <c r="C1" s="24"/>
      <c r="D1" s="24"/>
      <c r="E1" s="24"/>
      <c r="F1" s="42"/>
      <c r="G1" s="42"/>
    </row>
    <row r="2" spans="1:7" ht="23.25" x14ac:dyDescent="0.7">
      <c r="A2" s="41" t="s">
        <v>70</v>
      </c>
      <c r="B2" s="24"/>
      <c r="C2" s="24"/>
      <c r="D2" s="24"/>
      <c r="E2" s="24"/>
      <c r="F2" s="42"/>
      <c r="G2" s="42"/>
    </row>
    <row r="3" spans="1:7" ht="30.75" customHeight="1" x14ac:dyDescent="0.45">
      <c r="A3" s="36" t="s">
        <v>68</v>
      </c>
      <c r="B3" s="36" t="s">
        <v>67</v>
      </c>
      <c r="C3" s="36" t="s">
        <v>66</v>
      </c>
      <c r="D3" s="36" t="s">
        <v>29</v>
      </c>
      <c r="E3" s="36" t="s">
        <v>28</v>
      </c>
      <c r="F3" s="28" t="s">
        <v>65</v>
      </c>
      <c r="G3" s="37" t="s">
        <v>64</v>
      </c>
    </row>
    <row r="4" spans="1:7" x14ac:dyDescent="0.45">
      <c r="A4" s="25">
        <v>17</v>
      </c>
      <c r="B4" s="25" t="s">
        <v>63</v>
      </c>
      <c r="C4" s="25" t="s">
        <v>71</v>
      </c>
      <c r="D4" s="25" t="s">
        <v>1</v>
      </c>
      <c r="E4" s="25" t="s">
        <v>6</v>
      </c>
      <c r="F4" s="25">
        <v>4</v>
      </c>
      <c r="G4" s="25">
        <v>3</v>
      </c>
    </row>
    <row r="5" spans="1:7" x14ac:dyDescent="0.45">
      <c r="A5" s="25">
        <v>5</v>
      </c>
      <c r="B5" s="25" t="s">
        <v>72</v>
      </c>
      <c r="C5" s="25" t="s">
        <v>62</v>
      </c>
      <c r="D5" s="25" t="s">
        <v>2</v>
      </c>
      <c r="E5" s="25" t="s">
        <v>16</v>
      </c>
      <c r="F5" s="25">
        <v>5</v>
      </c>
      <c r="G5" s="25">
        <v>2</v>
      </c>
    </row>
    <row r="6" spans="1:7" x14ac:dyDescent="0.45">
      <c r="A6" s="25">
        <v>8</v>
      </c>
      <c r="B6" s="25" t="s">
        <v>73</v>
      </c>
      <c r="C6" s="25" t="s">
        <v>61</v>
      </c>
      <c r="D6" s="25" t="s">
        <v>1</v>
      </c>
      <c r="E6" s="25" t="s">
        <v>26</v>
      </c>
      <c r="F6" s="25">
        <v>1</v>
      </c>
      <c r="G6" s="25">
        <v>1</v>
      </c>
    </row>
    <row r="7" spans="1:7" x14ac:dyDescent="0.45">
      <c r="A7" s="25">
        <v>11</v>
      </c>
      <c r="B7" s="25" t="s">
        <v>74</v>
      </c>
      <c r="C7" s="25" t="s">
        <v>60</v>
      </c>
      <c r="D7" s="25" t="s">
        <v>32</v>
      </c>
      <c r="E7" s="25" t="s">
        <v>7</v>
      </c>
      <c r="F7" s="25">
        <v>2</v>
      </c>
      <c r="G7" s="25">
        <v>0</v>
      </c>
    </row>
    <row r="8" spans="1:7" x14ac:dyDescent="0.45">
      <c r="A8" s="25">
        <v>14</v>
      </c>
      <c r="B8" s="25" t="s">
        <v>59</v>
      </c>
      <c r="C8" s="25" t="s">
        <v>75</v>
      </c>
      <c r="D8" s="25" t="s">
        <v>2</v>
      </c>
      <c r="E8" s="25" t="s">
        <v>26</v>
      </c>
      <c r="F8" s="25">
        <v>3</v>
      </c>
      <c r="G8" s="25">
        <v>4</v>
      </c>
    </row>
    <row r="9" spans="1:7" x14ac:dyDescent="0.45">
      <c r="A9" s="25">
        <v>16</v>
      </c>
      <c r="B9" s="25" t="s">
        <v>58</v>
      </c>
      <c r="C9" s="25" t="s">
        <v>76</v>
      </c>
      <c r="D9" s="25" t="s">
        <v>32</v>
      </c>
      <c r="E9" s="25" t="s">
        <v>6</v>
      </c>
      <c r="F9" s="25">
        <v>4</v>
      </c>
      <c r="G9" s="25">
        <v>3</v>
      </c>
    </row>
    <row r="10" spans="1:7" x14ac:dyDescent="0.45">
      <c r="A10" s="25">
        <v>21</v>
      </c>
      <c r="B10" s="25" t="s">
        <v>81</v>
      </c>
      <c r="C10" s="25" t="s">
        <v>82</v>
      </c>
      <c r="D10" s="25" t="s">
        <v>2</v>
      </c>
      <c r="E10" s="25" t="s">
        <v>6</v>
      </c>
      <c r="F10" s="25">
        <v>3</v>
      </c>
      <c r="G10" s="25">
        <v>1</v>
      </c>
    </row>
    <row r="11" spans="1:7" x14ac:dyDescent="0.45">
      <c r="A11" s="25">
        <v>3</v>
      </c>
      <c r="B11" s="25" t="s">
        <v>57</v>
      </c>
      <c r="C11" s="25" t="s">
        <v>77</v>
      </c>
      <c r="D11" s="25" t="s">
        <v>1</v>
      </c>
      <c r="E11" s="25" t="s">
        <v>26</v>
      </c>
      <c r="F11" s="25">
        <v>5</v>
      </c>
      <c r="G11" s="25">
        <v>1</v>
      </c>
    </row>
    <row r="12" spans="1:7" x14ac:dyDescent="0.45">
      <c r="A12" s="25">
        <v>4</v>
      </c>
      <c r="B12" s="25" t="s">
        <v>56</v>
      </c>
      <c r="C12" s="25" t="s">
        <v>78</v>
      </c>
      <c r="D12" s="25" t="s">
        <v>52</v>
      </c>
      <c r="E12" s="25" t="s">
        <v>6</v>
      </c>
      <c r="F12" s="25">
        <v>1</v>
      </c>
      <c r="G12" s="25">
        <v>1</v>
      </c>
    </row>
    <row r="13" spans="1:7" x14ac:dyDescent="0.45">
      <c r="A13" s="25">
        <v>12</v>
      </c>
      <c r="B13" s="25" t="s">
        <v>55</v>
      </c>
      <c r="C13" s="25" t="s">
        <v>79</v>
      </c>
      <c r="D13" s="25" t="s">
        <v>52</v>
      </c>
      <c r="E13" s="25" t="s">
        <v>16</v>
      </c>
      <c r="F13" s="25">
        <v>2</v>
      </c>
      <c r="G13" s="25">
        <v>0</v>
      </c>
    </row>
    <row r="14" spans="1:7" x14ac:dyDescent="0.45">
      <c r="A14" s="25">
        <v>19</v>
      </c>
      <c r="B14" s="25" t="s">
        <v>80</v>
      </c>
      <c r="C14" s="25" t="s">
        <v>54</v>
      </c>
      <c r="D14" s="25" t="s">
        <v>2</v>
      </c>
      <c r="E14" s="25" t="s">
        <v>6</v>
      </c>
      <c r="F14" s="25">
        <v>3</v>
      </c>
      <c r="G14" s="25">
        <v>2</v>
      </c>
    </row>
    <row r="15" spans="1:7" x14ac:dyDescent="0.45">
      <c r="A15" s="25">
        <v>20</v>
      </c>
      <c r="B15" s="25" t="s">
        <v>53</v>
      </c>
      <c r="C15" s="25" t="s">
        <v>83</v>
      </c>
      <c r="D15" s="25" t="s">
        <v>52</v>
      </c>
      <c r="E15" s="25" t="s">
        <v>7</v>
      </c>
      <c r="F15" s="25">
        <v>4</v>
      </c>
      <c r="G15" s="25">
        <v>2</v>
      </c>
    </row>
    <row r="16" spans="1:7" x14ac:dyDescent="0.45">
      <c r="A16" s="25">
        <v>2</v>
      </c>
      <c r="B16" s="25" t="s">
        <v>51</v>
      </c>
      <c r="C16" s="25" t="s">
        <v>84</v>
      </c>
      <c r="D16" s="25" t="s">
        <v>52</v>
      </c>
      <c r="E16" s="25" t="s">
        <v>16</v>
      </c>
      <c r="F16" s="25">
        <v>2</v>
      </c>
      <c r="G16" s="25">
        <v>0</v>
      </c>
    </row>
    <row r="17" spans="1:7" x14ac:dyDescent="0.45">
      <c r="A17" s="25">
        <v>6</v>
      </c>
      <c r="B17" s="25" t="s">
        <v>85</v>
      </c>
      <c r="C17" s="25" t="s">
        <v>50</v>
      </c>
      <c r="D17" s="25" t="s">
        <v>2</v>
      </c>
      <c r="E17" s="25" t="s">
        <v>7</v>
      </c>
      <c r="F17" s="25">
        <v>1</v>
      </c>
      <c r="G17" s="25">
        <v>0</v>
      </c>
    </row>
    <row r="18" spans="1:7" x14ac:dyDescent="0.45">
      <c r="A18" s="25">
        <v>10</v>
      </c>
      <c r="B18" s="25" t="s">
        <v>49</v>
      </c>
      <c r="C18" s="25" t="s">
        <v>86</v>
      </c>
      <c r="D18" s="25" t="s">
        <v>32</v>
      </c>
      <c r="E18" s="25" t="s">
        <v>7</v>
      </c>
      <c r="F18" s="25">
        <v>2</v>
      </c>
      <c r="G18" s="25">
        <v>4</v>
      </c>
    </row>
    <row r="19" spans="1:7" x14ac:dyDescent="0.45">
      <c r="A19" s="25">
        <v>15</v>
      </c>
      <c r="B19" s="25" t="s">
        <v>87</v>
      </c>
      <c r="C19" s="25" t="s">
        <v>48</v>
      </c>
      <c r="D19" s="25" t="s">
        <v>32</v>
      </c>
      <c r="E19" s="25" t="s">
        <v>6</v>
      </c>
      <c r="F19" s="25">
        <v>3</v>
      </c>
      <c r="G19" s="25">
        <v>5</v>
      </c>
    </row>
    <row r="20" spans="1:7" x14ac:dyDescent="0.45">
      <c r="A20" s="25">
        <v>18</v>
      </c>
      <c r="B20" s="25" t="s">
        <v>47</v>
      </c>
      <c r="C20" s="25" t="s">
        <v>46</v>
      </c>
      <c r="D20" s="25" t="s">
        <v>2</v>
      </c>
      <c r="E20" s="25" t="s">
        <v>26</v>
      </c>
      <c r="F20" s="25">
        <v>4</v>
      </c>
      <c r="G20" s="25">
        <v>2</v>
      </c>
    </row>
    <row r="21" spans="1:7" x14ac:dyDescent="0.45">
      <c r="A21" s="25">
        <v>7</v>
      </c>
      <c r="B21" s="25" t="s">
        <v>45</v>
      </c>
      <c r="C21" s="25" t="s">
        <v>43</v>
      </c>
      <c r="D21" s="25" t="s">
        <v>2</v>
      </c>
      <c r="E21" s="25" t="s">
        <v>6</v>
      </c>
      <c r="F21" s="25">
        <v>2</v>
      </c>
      <c r="G21" s="25">
        <v>1</v>
      </c>
    </row>
    <row r="22" spans="1:7" x14ac:dyDescent="0.45">
      <c r="A22" s="25">
        <v>9</v>
      </c>
      <c r="B22" s="25" t="s">
        <v>88</v>
      </c>
      <c r="C22" s="25" t="s">
        <v>44</v>
      </c>
      <c r="D22" s="25" t="s">
        <v>32</v>
      </c>
      <c r="E22" s="25" t="s">
        <v>6</v>
      </c>
      <c r="F22" s="25">
        <v>3</v>
      </c>
      <c r="G22" s="25">
        <v>1</v>
      </c>
    </row>
    <row r="23" spans="1:7" x14ac:dyDescent="0.45">
      <c r="A23" s="26">
        <v>1</v>
      </c>
      <c r="B23" s="26" t="s">
        <v>43</v>
      </c>
      <c r="C23" s="26" t="s">
        <v>89</v>
      </c>
      <c r="D23" s="26" t="s">
        <v>1</v>
      </c>
      <c r="E23" s="26" t="s">
        <v>6</v>
      </c>
      <c r="F23" s="26">
        <v>1</v>
      </c>
      <c r="G23" s="26">
        <v>2</v>
      </c>
    </row>
    <row r="25" spans="1:7" ht="22.5" customHeight="1" x14ac:dyDescent="0.45">
      <c r="C25" s="29" t="s">
        <v>90</v>
      </c>
      <c r="D25" s="30"/>
      <c r="E25" s="31">
        <f>SUMIFS($F$4:$F$23,$E$4:$E$23,"Brentwood",$D$4:$D$23,"Landscape Design")</f>
        <v>10</v>
      </c>
    </row>
    <row r="26" spans="1:7" ht="22.5" customHeight="1" x14ac:dyDescent="0.45">
      <c r="C26" s="32" t="s">
        <v>91</v>
      </c>
      <c r="D26" s="33"/>
      <c r="E26" s="25">
        <f>SUMIFS($F$4:$F$23,$E$4:$E$23,"Spr*",$D$4:$D$23,"Hum*")</f>
        <v>4</v>
      </c>
    </row>
    <row r="27" spans="1:7" ht="22.5" customHeight="1" x14ac:dyDescent="0.45">
      <c r="C27" s="32" t="s">
        <v>92</v>
      </c>
      <c r="D27" s="33"/>
      <c r="E27" s="57">
        <f>SUMIFS($G$4:$G$23,$E$4:$E$23,"For*",$D$4:$D$23,"Pat*")</f>
        <v>6</v>
      </c>
    </row>
    <row r="28" spans="1:7" ht="22.5" customHeight="1" x14ac:dyDescent="0.45">
      <c r="C28" s="34" t="s">
        <v>93</v>
      </c>
      <c r="D28" s="35"/>
      <c r="E28" s="58">
        <f>SUMIFS($G$4:$G$23,$E$4:$E$23,"Gal*",$D$4:$D$23,"Law*")</f>
        <v>0</v>
      </c>
    </row>
  </sheetData>
  <printOptions horizontalCentered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H23"/>
  <sheetViews>
    <sheetView workbookViewId="0">
      <selection activeCell="A3" sqref="A3:D23"/>
    </sheetView>
  </sheetViews>
  <sheetFormatPr defaultRowHeight="14.25" x14ac:dyDescent="0.45"/>
  <cols>
    <col min="2" max="4" width="14.19921875" style="1" customWidth="1"/>
    <col min="7" max="8" width="0" hidden="1" customWidth="1"/>
  </cols>
  <sheetData>
    <row r="1" spans="1:8" ht="23.25" x14ac:dyDescent="0.7">
      <c r="A1" s="27" t="s">
        <v>69</v>
      </c>
      <c r="B1" s="61"/>
      <c r="C1" s="61"/>
      <c r="D1" s="61"/>
    </row>
    <row r="2" spans="1:8" ht="23.25" x14ac:dyDescent="0.7">
      <c r="A2" s="27" t="s">
        <v>116</v>
      </c>
      <c r="B2" s="61"/>
      <c r="C2" s="61"/>
      <c r="D2" s="61"/>
    </row>
    <row r="3" spans="1:8" x14ac:dyDescent="0.45">
      <c r="A3" s="59" t="s">
        <v>68</v>
      </c>
      <c r="B3" s="59" t="s">
        <v>67</v>
      </c>
      <c r="C3" s="59" t="s">
        <v>66</v>
      </c>
      <c r="D3" s="59" t="s">
        <v>117</v>
      </c>
    </row>
    <row r="4" spans="1:8" x14ac:dyDescent="0.45">
      <c r="A4" s="15">
        <v>1</v>
      </c>
      <c r="B4" s="15" t="s">
        <v>43</v>
      </c>
      <c r="C4" s="15" t="s">
        <v>89</v>
      </c>
      <c r="D4" s="60">
        <v>26342</v>
      </c>
      <c r="G4" s="1" t="s">
        <v>96</v>
      </c>
      <c r="H4">
        <f>DATEVALUE(G4)</f>
        <v>26342</v>
      </c>
    </row>
    <row r="5" spans="1:8" x14ac:dyDescent="0.45">
      <c r="A5" s="15">
        <v>2</v>
      </c>
      <c r="B5" s="15" t="s">
        <v>51</v>
      </c>
      <c r="C5" s="15" t="s">
        <v>84</v>
      </c>
      <c r="D5" s="60">
        <v>30749</v>
      </c>
      <c r="G5" s="1" t="s">
        <v>97</v>
      </c>
      <c r="H5">
        <f t="shared" ref="H5:H23" si="0">DATEVALUE(G5)</f>
        <v>30749</v>
      </c>
    </row>
    <row r="6" spans="1:8" x14ac:dyDescent="0.45">
      <c r="A6" s="15">
        <v>3</v>
      </c>
      <c r="B6" s="15" t="s">
        <v>57</v>
      </c>
      <c r="C6" s="15" t="s">
        <v>77</v>
      </c>
      <c r="D6" s="60">
        <v>28618</v>
      </c>
      <c r="G6" s="1" t="s">
        <v>98</v>
      </c>
      <c r="H6">
        <f t="shared" si="0"/>
        <v>28618</v>
      </c>
    </row>
    <row r="7" spans="1:8" x14ac:dyDescent="0.45">
      <c r="A7" s="15">
        <v>4</v>
      </c>
      <c r="B7" s="15" t="s">
        <v>56</v>
      </c>
      <c r="C7" s="15" t="s">
        <v>78</v>
      </c>
      <c r="D7" s="60">
        <v>29834</v>
      </c>
      <c r="G7" s="1" t="s">
        <v>99</v>
      </c>
      <c r="H7">
        <f t="shared" si="0"/>
        <v>29834</v>
      </c>
    </row>
    <row r="8" spans="1:8" x14ac:dyDescent="0.45">
      <c r="A8" s="15">
        <v>5</v>
      </c>
      <c r="B8" s="15" t="s">
        <v>72</v>
      </c>
      <c r="C8" s="15" t="s">
        <v>62</v>
      </c>
      <c r="D8" s="60">
        <v>31333</v>
      </c>
      <c r="G8" s="1" t="s">
        <v>100</v>
      </c>
      <c r="H8">
        <f t="shared" si="0"/>
        <v>31333</v>
      </c>
    </row>
    <row r="9" spans="1:8" x14ac:dyDescent="0.45">
      <c r="A9" s="15">
        <v>6</v>
      </c>
      <c r="B9" s="15" t="s">
        <v>85</v>
      </c>
      <c r="C9" s="15" t="s">
        <v>50</v>
      </c>
      <c r="D9" s="60">
        <v>32980</v>
      </c>
      <c r="G9" s="1" t="s">
        <v>101</v>
      </c>
      <c r="H9">
        <f t="shared" si="0"/>
        <v>32980</v>
      </c>
    </row>
    <row r="10" spans="1:8" x14ac:dyDescent="0.45">
      <c r="A10" s="15">
        <v>7</v>
      </c>
      <c r="B10" s="15" t="s">
        <v>45</v>
      </c>
      <c r="C10" s="15" t="s">
        <v>43</v>
      </c>
      <c r="D10" s="60">
        <v>33633</v>
      </c>
      <c r="G10" s="1" t="s">
        <v>102</v>
      </c>
      <c r="H10">
        <f t="shared" si="0"/>
        <v>33633</v>
      </c>
    </row>
    <row r="11" spans="1:8" x14ac:dyDescent="0.45">
      <c r="A11" s="15">
        <v>8</v>
      </c>
      <c r="B11" s="15" t="s">
        <v>73</v>
      </c>
      <c r="C11" s="15" t="s">
        <v>61</v>
      </c>
      <c r="D11" s="60">
        <v>33437</v>
      </c>
      <c r="G11" s="1" t="s">
        <v>103</v>
      </c>
      <c r="H11">
        <f t="shared" si="0"/>
        <v>33437</v>
      </c>
    </row>
    <row r="12" spans="1:8" x14ac:dyDescent="0.45">
      <c r="A12" s="15">
        <v>9</v>
      </c>
      <c r="B12" s="15" t="s">
        <v>88</v>
      </c>
      <c r="C12" s="15" t="s">
        <v>44</v>
      </c>
      <c r="D12" s="60">
        <v>32035</v>
      </c>
      <c r="G12" s="1" t="s">
        <v>104</v>
      </c>
      <c r="H12">
        <f t="shared" si="0"/>
        <v>32035</v>
      </c>
    </row>
    <row r="13" spans="1:8" x14ac:dyDescent="0.45">
      <c r="A13" s="15">
        <v>10</v>
      </c>
      <c r="B13" s="15" t="s">
        <v>49</v>
      </c>
      <c r="C13" s="15" t="s">
        <v>86</v>
      </c>
      <c r="D13" s="60">
        <v>32223</v>
      </c>
      <c r="G13" s="1" t="s">
        <v>105</v>
      </c>
      <c r="H13">
        <f t="shared" si="0"/>
        <v>32223</v>
      </c>
    </row>
    <row r="14" spans="1:8" x14ac:dyDescent="0.45">
      <c r="A14" s="15">
        <v>11</v>
      </c>
      <c r="B14" s="15" t="s">
        <v>74</v>
      </c>
      <c r="C14" s="15" t="s">
        <v>60</v>
      </c>
      <c r="D14" s="60">
        <v>27927</v>
      </c>
      <c r="G14" s="1" t="s">
        <v>106</v>
      </c>
      <c r="H14">
        <f t="shared" si="0"/>
        <v>27927</v>
      </c>
    </row>
    <row r="15" spans="1:8" x14ac:dyDescent="0.45">
      <c r="A15" s="15">
        <v>12</v>
      </c>
      <c r="B15" s="15" t="s">
        <v>55</v>
      </c>
      <c r="C15" s="15" t="s">
        <v>79</v>
      </c>
      <c r="D15" s="60">
        <v>34659</v>
      </c>
      <c r="G15" s="1" t="s">
        <v>107</v>
      </c>
      <c r="H15">
        <f t="shared" si="0"/>
        <v>34659</v>
      </c>
    </row>
    <row r="16" spans="1:8" x14ac:dyDescent="0.45">
      <c r="A16" s="15">
        <v>14</v>
      </c>
      <c r="B16" s="15" t="s">
        <v>59</v>
      </c>
      <c r="C16" s="15" t="s">
        <v>75</v>
      </c>
      <c r="D16" s="60">
        <v>33215</v>
      </c>
      <c r="G16" s="1" t="s">
        <v>108</v>
      </c>
      <c r="H16">
        <f t="shared" si="0"/>
        <v>33215</v>
      </c>
    </row>
    <row r="17" spans="1:8" x14ac:dyDescent="0.45">
      <c r="A17" s="15">
        <v>15</v>
      </c>
      <c r="B17" s="15" t="s">
        <v>87</v>
      </c>
      <c r="C17" s="15" t="s">
        <v>48</v>
      </c>
      <c r="D17" s="60">
        <v>32785</v>
      </c>
      <c r="G17" s="1" t="s">
        <v>109</v>
      </c>
      <c r="H17">
        <f t="shared" si="0"/>
        <v>32785</v>
      </c>
    </row>
    <row r="18" spans="1:8" x14ac:dyDescent="0.45">
      <c r="A18" s="15">
        <v>16</v>
      </c>
      <c r="B18" s="15" t="s">
        <v>58</v>
      </c>
      <c r="C18" s="15" t="s">
        <v>76</v>
      </c>
      <c r="D18" s="60">
        <v>32817</v>
      </c>
      <c r="G18" s="1" t="s">
        <v>110</v>
      </c>
      <c r="H18">
        <f t="shared" si="0"/>
        <v>32817</v>
      </c>
    </row>
    <row r="19" spans="1:8" x14ac:dyDescent="0.45">
      <c r="A19" s="15">
        <v>17</v>
      </c>
      <c r="B19" s="15" t="s">
        <v>63</v>
      </c>
      <c r="C19" s="15" t="s">
        <v>71</v>
      </c>
      <c r="D19" s="60">
        <v>33290</v>
      </c>
      <c r="G19" s="1" t="s">
        <v>111</v>
      </c>
      <c r="H19">
        <f t="shared" si="0"/>
        <v>33290</v>
      </c>
    </row>
    <row r="20" spans="1:8" x14ac:dyDescent="0.45">
      <c r="A20" s="15">
        <v>18</v>
      </c>
      <c r="B20" s="15" t="s">
        <v>47</v>
      </c>
      <c r="C20" s="15" t="s">
        <v>46</v>
      </c>
      <c r="D20" s="60">
        <v>33677</v>
      </c>
      <c r="G20" s="1" t="s">
        <v>112</v>
      </c>
      <c r="H20">
        <f t="shared" si="0"/>
        <v>33677</v>
      </c>
    </row>
    <row r="21" spans="1:8" x14ac:dyDescent="0.45">
      <c r="A21" s="15">
        <v>19</v>
      </c>
      <c r="B21" s="15" t="s">
        <v>80</v>
      </c>
      <c r="C21" s="15" t="s">
        <v>54</v>
      </c>
      <c r="D21" s="60">
        <v>34554</v>
      </c>
      <c r="G21" s="1" t="s">
        <v>113</v>
      </c>
      <c r="H21">
        <f t="shared" si="0"/>
        <v>34554</v>
      </c>
    </row>
    <row r="22" spans="1:8" x14ac:dyDescent="0.45">
      <c r="A22" s="15">
        <v>20</v>
      </c>
      <c r="B22" s="15" t="s">
        <v>53</v>
      </c>
      <c r="C22" s="15" t="s">
        <v>83</v>
      </c>
      <c r="D22" s="60">
        <v>33213</v>
      </c>
      <c r="G22" s="1" t="s">
        <v>114</v>
      </c>
      <c r="H22">
        <f t="shared" si="0"/>
        <v>33213</v>
      </c>
    </row>
    <row r="23" spans="1:8" x14ac:dyDescent="0.45">
      <c r="A23" s="15">
        <v>21</v>
      </c>
      <c r="B23" s="15" t="s">
        <v>81</v>
      </c>
      <c r="C23" s="15" t="s">
        <v>82</v>
      </c>
      <c r="D23" s="60">
        <v>27453</v>
      </c>
      <c r="G23" s="1" t="s">
        <v>115</v>
      </c>
      <c r="H23">
        <f t="shared" si="0"/>
        <v>27453</v>
      </c>
    </row>
  </sheetData>
  <sortState xmlns:xlrd2="http://schemas.microsoft.com/office/spreadsheetml/2017/richdata2" ref="A4:C23">
    <sortCondition ref="A4:A23"/>
  </sortState>
  <printOptions horizontalCentered="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6AI76jUSkUIgJLFvczU0BwRbXYZhL75eJr2Yq2C8kNI=</kers>
  <massa>11/18/2019 9:34:50 AM</massa>
  <hamilton>true</hamilton>
</senna>
</file>

<file path=customXml/itemProps1.xml><?xml version="1.0" encoding="utf-8"?>
<ds:datastoreItem xmlns:ds="http://schemas.openxmlformats.org/officeDocument/2006/customXml" ds:itemID="{D1FA826A-B978-455C-BE5F-5E9D27AC315A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Mailings</vt:lpstr>
      <vt:lpstr>Mailings Stats</vt:lpstr>
      <vt:lpstr>Criteria</vt:lpstr>
      <vt:lpstr>Employee Insurance</vt:lpstr>
      <vt:lpstr>Birth Dates</vt:lpstr>
      <vt:lpstr>Responses</vt:lpstr>
    </vt:vector>
  </TitlesOfParts>
  <Company>McGraw-Hill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Ethan Grimes</dc:creator>
  <cp:lastModifiedBy>Ethan Grimes</cp:lastModifiedBy>
  <cp:lastPrinted>2015-06-07T19:06:15Z</cp:lastPrinted>
  <dcterms:created xsi:type="dcterms:W3CDTF">2011-11-14T23:31:52Z</dcterms:created>
  <dcterms:modified xsi:type="dcterms:W3CDTF">2019-11-18T16:25:33Z</dcterms:modified>
  <cp:contentStatus>Draft</cp:contentStatus>
</cp:coreProperties>
</file>